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jpeg" ContentType="image/jpeg"/>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webextensions/webextension1.xml" ContentType="application/vnd.ms-office.webextension+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pivotTables/pivotTable1.xml" ContentType="application/vnd.openxmlformats-officedocument.spreadsheetml.pivotTable+xml"/>
  <Override PartName="/xl/drawings/drawing10.xml" ContentType="application/vnd.openxmlformats-officedocument.drawing+xml"/>
  <Override PartName="/xl/pivotTables/pivotTable2.xml" ContentType="application/vnd.openxmlformats-officedocument.spreadsheetml.pivotTable+xml"/>
  <Override PartName="/xl/drawings/drawing11.xml" ContentType="application/vnd.openxmlformats-officedocument.drawing+xml"/>
  <Override PartName="/xl/slicers/slicer1.xml" ContentType="application/vnd.ms-excel.slicer+xml"/>
  <Override PartName="/xl/drawings/drawing12.xml" ContentType="application/vnd.openxmlformats-officedocument.drawing+xml"/>
  <Override PartName="/xl/pivotTables/pivotTable3.xml" ContentType="application/vnd.openxmlformats-officedocument.spreadsheetml.pivotTable+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pivotTables/pivotTable4.xml" ContentType="application/vnd.openxmlformats-officedocument.spreadsheetml.pivotTable+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pivotTables/pivotTable5.xml" ContentType="application/vnd.openxmlformats-officedocument.spreadsheetml.pivotTable+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pivotTables/pivotTable6.xml" ContentType="application/vnd.openxmlformats-officedocument.spreadsheetml.pivotTable+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pivotTables/pivotTable7.xml" ContentType="application/vnd.openxmlformats-officedocument.spreadsheetml.pivotTable+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pivotTables/pivotTable8.xml" ContentType="application/vnd.openxmlformats-officedocument.spreadsheetml.pivotTable+xml"/>
  <Override PartName="/xl/drawings/drawing30.xml" ContentType="application/vnd.openxmlformats-officedocument.drawing+xml"/>
  <Override PartName="/xl/drawings/drawing31.xml" ContentType="application/vnd.openxmlformats-officedocument.drawing+xml"/>
  <Override PartName="/xl/pivotTables/pivotTable9.xml" ContentType="application/vnd.openxmlformats-officedocument.spreadsheetml.pivotTable+xml"/>
  <Override PartName="/xl/drawings/drawing32.xml" ContentType="application/vnd.openxmlformats-officedocument.drawing+xml"/>
  <Override PartName="/xl/tables/table1.xml" ContentType="application/vnd.openxmlformats-officedocument.spreadsheetml.table+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pivotTables/pivotTable10.xml" ContentType="application/vnd.openxmlformats-officedocument.spreadsheetml.pivotTable+xml"/>
  <Override PartName="/xl/drawings/drawing48.xml" ContentType="application/vnd.openxmlformats-officedocument.drawing+xml"/>
  <Override PartName="/xl/slicers/slicer2.xml" ContentType="application/vnd.ms-excel.slicer+xml"/>
  <Override PartName="/xl/pivotTables/pivotTable11.xml" ContentType="application/vnd.openxmlformats-officedocument.spreadsheetml.pivotTable+xml"/>
  <Override PartName="/xl/drawings/drawing49.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AE6600E7-7A62-396C-DE95-9942FA9DD81E}"/>
  <workbookPr codeName="ThisWorkbook" hidePivotFieldList="1"/>
  <mc:AlternateContent xmlns:mc="http://schemas.openxmlformats.org/markup-compatibility/2006">
    <mc:Choice Requires="x15">
      <x15ac:absPath xmlns:x15ac="http://schemas.microsoft.com/office/spreadsheetml/2010/11/ac" url="C:\xampp\htdocs\BN_Parade_State_Automation\"/>
    </mc:Choice>
  </mc:AlternateContent>
  <xr:revisionPtr revIDLastSave="0" documentId="8_{AEBFA52C-BB96-41DD-8EB6-2F1E4B327520}" xr6:coauthVersionLast="47" xr6:coauthVersionMax="47" xr10:uidLastSave="{00000000-0000-0000-0000-000000000000}"/>
  <bookViews>
    <workbookView xWindow="-108" yWindow="-108" windowWidth="23256" windowHeight="12456" tabRatio="805" xr2:uid="{00000000-000D-0000-FFFF-FFFF00000000}"/>
  </bookViews>
  <sheets>
    <sheet name="CO DASHBOARD" sheetId="138" r:id="rId1"/>
    <sheet name="MH PERSONS" sheetId="183" r:id="rId2"/>
    <sheet name="HQ COY" sheetId="163" r:id="rId3"/>
    <sheet name="SP COY" sheetId="162" r:id="rId4"/>
    <sheet name="D COY" sheetId="161" r:id="rId5"/>
    <sheet name="C COY" sheetId="160" r:id="rId6"/>
    <sheet name="B COY" sheetId="159" r:id="rId7"/>
    <sheet name="A COY" sheetId="158" r:id="rId8"/>
    <sheet name="SA" sheetId="141" r:id="rId9"/>
    <sheet name="BN TEAMS" sheetId="156" r:id="rId10"/>
    <sheet name="STATE WISE" sheetId="153" r:id="rId11"/>
    <sheet name="COY LEAVE %" sheetId="140" r:id="rId12"/>
    <sheet name="A (2)" sheetId="151" r:id="rId13"/>
    <sheet name="A COY PARADE" sheetId="123" r:id="rId14"/>
    <sheet name="A TEAM LEAVE %" sheetId="166" r:id="rId15"/>
    <sheet name="B (2)" sheetId="150" r:id="rId16"/>
    <sheet name="B TEAM LEAVE %" sheetId="167" r:id="rId17"/>
    <sheet name="B COY PARADE" sheetId="133" r:id="rId18"/>
    <sheet name="C (2)" sheetId="149" r:id="rId19"/>
    <sheet name="C COY PARADE" sheetId="134" r:id="rId20"/>
    <sheet name="C COY %" sheetId="168" r:id="rId21"/>
    <sheet name="D (2)" sheetId="148" r:id="rId22"/>
    <sheet name="D COY PARADE" sheetId="135" r:id="rId23"/>
    <sheet name="D COY %" sheetId="169" r:id="rId24"/>
    <sheet name="SP (2)" sheetId="146" r:id="rId25"/>
    <sheet name="SP COY PARADE" sheetId="136" r:id="rId26"/>
    <sheet name="SP %" sheetId="171" r:id="rId27"/>
    <sheet name="HQ COY PARADE" sheetId="137" r:id="rId28"/>
    <sheet name="HQ %" sheetId="170" r:id="rId29"/>
    <sheet name="HQ (2)" sheetId="147" r:id="rId30"/>
    <sheet name="MAIN" sheetId="142" r:id="rId31"/>
    <sheet name="MAIN PIVOT" sheetId="144" r:id="rId32"/>
    <sheet name="MASTER NOMINAL ROLL" sheetId="100" r:id="rId33"/>
    <sheet name="MAIN DB" sheetId="157" r:id="rId34"/>
    <sheet name="BDE DIV 2" sheetId="186" r:id="rId35"/>
    <sheet name="NEW BN TEAMS" sheetId="187" r:id="rId36"/>
    <sheet name="ALPHA" sheetId="176" r:id="rId37"/>
    <sheet name="BRAO" sheetId="177" r:id="rId38"/>
    <sheet name="CHARLI" sheetId="178" r:id="rId39"/>
    <sheet name="DELTA" sheetId="179" r:id="rId40"/>
    <sheet name="SUPPOT" sheetId="180" r:id="rId41"/>
    <sheet name="HEAD" sheetId="181" r:id="rId42"/>
    <sheet name="BDAY CRETRIA" sheetId="193" r:id="rId43"/>
    <sheet name="BN BDAY LIST" sheetId="192" r:id="rId44"/>
    <sheet name="MAIN PARADE STATE" sheetId="44" r:id="rId45"/>
    <sheet name="AWL PERSONALS" sheetId="184" r:id="rId46"/>
    <sheet name="RANK WISE NEW" sheetId="185" r:id="rId47"/>
    <sheet name="POSTING OUT" sheetId="188" r:id="rId48"/>
    <sheet name="LMC" sheetId="154" r:id="rId49"/>
    <sheet name="BDEDIV" sheetId="155" r:id="rId50"/>
    <sheet name="Sheet6" sheetId="194" r:id="rId51"/>
    <sheet name="Sheet7" sheetId="195" r:id="rId52"/>
  </sheets>
  <definedNames>
    <definedName name="_xlnm._FilterDatabase" localSheetId="32" hidden="1">'MASTER NOMINAL ROLL'!$A$4:$AT$1048576</definedName>
    <definedName name="_xlcn.WorksheetConnection_NewMicrosoftExcelWorksheet.xlsxTable21" hidden="1">Table2</definedName>
    <definedName name="_xlnm.Criteria" localSheetId="32">'MASTER NOMINAL ROLL'!$B$3:$B$3</definedName>
    <definedName name="_xlnm.Extract" localSheetId="32">'MASTER NOMINAL ROLL'!$B$4:$E$4</definedName>
    <definedName name="Slicer_Coy">#N/A</definedName>
    <definedName name="Slicer_STATE">#N/A</definedName>
  </definedNames>
  <calcPr calcId="191029"/>
  <pivotCaches>
    <pivotCache cacheId="0" r:id="rId53"/>
  </pivotCaches>
  <extLst>
    <ext xmlns:x14="http://schemas.microsoft.com/office/spreadsheetml/2009/9/main" uri="{BBE1A952-AA13-448e-AADC-164F8A28A991}">
      <x14:slicerCaches>
        <x14:slicerCache r:id="rId54"/>
        <x14:slicerCache r:id="rId5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2" name="Table2" connection="WorksheetConnection_New Microsoft Excel Worksheet.xlsx!Table2"/>
        </x15:modelTables>
      </x15:dataModel>
    </ext>
  </extLst>
</workbook>
</file>

<file path=xl/calcChain.xml><?xml version="1.0" encoding="utf-8"?>
<calcChain xmlns="http://schemas.openxmlformats.org/spreadsheetml/2006/main">
  <c r="D7" i="170" l="1"/>
  <c r="D10" i="170" s="1"/>
  <c r="D8" i="170"/>
  <c r="D9" i="170"/>
  <c r="D91" i="146"/>
  <c r="D92" i="146"/>
  <c r="D93" i="146"/>
  <c r="A432" i="100"/>
  <c r="Y433" i="100"/>
  <c r="Z433" i="100"/>
  <c r="AA433" i="100"/>
  <c r="AE433" i="100"/>
  <c r="AH433" i="100"/>
  <c r="D8" i="153"/>
  <c r="D9" i="153"/>
  <c r="D10" i="153"/>
  <c r="D11" i="153"/>
  <c r="D12" i="153"/>
  <c r="D13" i="153"/>
  <c r="D14" i="153"/>
  <c r="D15" i="153"/>
  <c r="D16" i="153"/>
  <c r="D17" i="153"/>
  <c r="D18" i="153"/>
  <c r="D19" i="153"/>
  <c r="D20" i="153"/>
  <c r="D21" i="153"/>
  <c r="D22" i="153"/>
  <c r="D23" i="153"/>
  <c r="D24" i="153"/>
  <c r="D25" i="153"/>
  <c r="D26" i="153"/>
  <c r="D27" i="153"/>
  <c r="D28" i="153"/>
  <c r="D29" i="153"/>
  <c r="D30" i="153"/>
  <c r="D31" i="153"/>
  <c r="D32" i="153"/>
  <c r="D33" i="153"/>
  <c r="D34" i="153"/>
  <c r="D35" i="153"/>
  <c r="D36" i="153"/>
  <c r="D37" i="153"/>
  <c r="D38" i="153"/>
  <c r="D39" i="153"/>
  <c r="D40" i="153"/>
  <c r="D41" i="153"/>
  <c r="D42" i="153"/>
  <c r="D43" i="153"/>
  <c r="D44" i="153"/>
  <c r="D45" i="153"/>
  <c r="D46" i="153"/>
  <c r="D47" i="153"/>
  <c r="D48" i="153"/>
  <c r="D49" i="153"/>
  <c r="D50" i="153"/>
  <c r="D51" i="153"/>
  <c r="D52" i="153"/>
  <c r="D53" i="153"/>
  <c r="D54" i="153"/>
  <c r="D55" i="153"/>
  <c r="D56" i="153"/>
  <c r="D57" i="153"/>
  <c r="D58" i="153"/>
  <c r="D59" i="153"/>
  <c r="D60" i="153"/>
  <c r="D61" i="153"/>
  <c r="D62" i="153"/>
  <c r="D63" i="153"/>
  <c r="D64" i="153"/>
  <c r="D65" i="153"/>
  <c r="D66" i="153"/>
  <c r="D67" i="153"/>
  <c r="D68" i="153"/>
  <c r="D69" i="153"/>
  <c r="D70" i="153"/>
  <c r="D71" i="153"/>
  <c r="D72" i="153"/>
  <c r="D73" i="153"/>
  <c r="D74" i="153"/>
  <c r="D75" i="153"/>
  <c r="D76" i="153"/>
  <c r="D77" i="153"/>
  <c r="D78" i="153"/>
  <c r="D79" i="153"/>
  <c r="D80" i="153"/>
  <c r="D81" i="153"/>
  <c r="D82" i="153"/>
  <c r="D83" i="153"/>
  <c r="D84" i="153"/>
  <c r="A424" i="100"/>
  <c r="A425" i="100"/>
  <c r="A426" i="100"/>
  <c r="A427" i="100"/>
  <c r="A428" i="100"/>
  <c r="A429" i="100"/>
  <c r="A430" i="100"/>
  <c r="A431" i="100"/>
  <c r="A1" i="157" l="1"/>
  <c r="FH1" i="157"/>
  <c r="B6" i="192" a="1"/>
  <c r="S9" i="186"/>
  <c r="T9" i="186" s="1"/>
  <c r="U9" i="186" s="1" a="1"/>
  <c r="S10" i="186"/>
  <c r="T10" i="186" s="1"/>
  <c r="U10" i="186" s="1" a="1"/>
  <c r="S11" i="186"/>
  <c r="T11" i="186" s="1"/>
  <c r="U11" i="186" s="1" a="1"/>
  <c r="G424" i="100"/>
  <c r="G425" i="100"/>
  <c r="G426" i="100"/>
  <c r="G427" i="100"/>
  <c r="G428" i="100"/>
  <c r="G429" i="100"/>
  <c r="G430" i="100"/>
  <c r="G431" i="100"/>
  <c r="G432" i="100"/>
  <c r="B9" i="185" a="1"/>
  <c r="B9" i="185" s="1"/>
  <c r="A10" i="185" s="1"/>
  <c r="B7" i="181" a="1"/>
  <c r="B7" i="181" s="1"/>
  <c r="A106" i="181" s="1"/>
  <c r="B7" i="180" a="1"/>
  <c r="B7" i="180" s="1"/>
  <c r="A16" i="180" s="1"/>
  <c r="B8" i="179" a="1"/>
  <c r="B8" i="179" s="1"/>
  <c r="A12" i="179" s="1"/>
  <c r="B7" i="178" a="1"/>
  <c r="B7" i="178" s="1"/>
  <c r="B9" i="177" a="1"/>
  <c r="B9" i="177" s="1"/>
  <c r="B7" i="176" a="1"/>
  <c r="B7" i="176" s="1"/>
  <c r="Z5" i="100"/>
  <c r="Z6" i="100"/>
  <c r="Z7" i="100"/>
  <c r="Z8" i="100"/>
  <c r="Z9" i="100"/>
  <c r="Z10" i="100"/>
  <c r="Z11" i="100"/>
  <c r="Z12" i="100"/>
  <c r="Z13" i="100"/>
  <c r="Z14" i="100"/>
  <c r="Z15" i="100"/>
  <c r="Z16" i="100"/>
  <c r="Z17" i="100"/>
  <c r="Z18" i="100"/>
  <c r="Z19" i="100"/>
  <c r="Z20" i="100"/>
  <c r="Z21" i="100"/>
  <c r="Z22" i="100"/>
  <c r="Z23" i="100"/>
  <c r="Z24" i="100"/>
  <c r="Z25" i="100"/>
  <c r="Z26" i="100"/>
  <c r="Z27" i="100"/>
  <c r="Z28" i="100"/>
  <c r="Z29" i="100"/>
  <c r="Z30" i="100"/>
  <c r="Z31" i="100"/>
  <c r="Z32" i="100"/>
  <c r="Z33" i="100"/>
  <c r="Z34" i="100"/>
  <c r="Z35" i="100"/>
  <c r="Z36" i="100"/>
  <c r="Z37" i="100"/>
  <c r="Z38" i="100"/>
  <c r="Z39" i="100"/>
  <c r="Z40" i="100"/>
  <c r="Z41" i="100"/>
  <c r="Z42" i="100"/>
  <c r="Z43" i="100"/>
  <c r="Z44" i="100"/>
  <c r="Z45" i="100"/>
  <c r="Z46" i="100"/>
  <c r="Z47" i="100"/>
  <c r="Z48" i="100"/>
  <c r="Z49" i="100"/>
  <c r="Z50" i="100"/>
  <c r="Z51" i="100"/>
  <c r="Z52" i="100"/>
  <c r="Z53" i="100"/>
  <c r="Z54" i="100"/>
  <c r="Z55" i="100"/>
  <c r="Z56" i="100"/>
  <c r="Z57" i="100"/>
  <c r="Z58" i="100"/>
  <c r="Z59" i="100"/>
  <c r="Z60" i="100"/>
  <c r="Z61" i="100"/>
  <c r="Z62" i="100"/>
  <c r="Z63" i="100"/>
  <c r="Z64" i="100"/>
  <c r="Z65" i="100"/>
  <c r="Z66" i="100"/>
  <c r="Z67" i="100"/>
  <c r="Z68" i="100"/>
  <c r="Z69" i="100"/>
  <c r="Z70" i="100"/>
  <c r="Z71" i="100"/>
  <c r="Z72" i="100"/>
  <c r="Z73" i="100"/>
  <c r="Z74" i="100"/>
  <c r="Z75" i="100"/>
  <c r="Z76" i="100"/>
  <c r="Z77" i="100"/>
  <c r="Z78" i="100"/>
  <c r="Z79" i="100"/>
  <c r="Z80" i="100"/>
  <c r="Z81" i="100"/>
  <c r="Z82" i="100"/>
  <c r="Z83" i="100"/>
  <c r="Z84" i="100"/>
  <c r="Z85" i="100"/>
  <c r="Z86" i="100"/>
  <c r="Z87" i="100"/>
  <c r="Z88" i="100"/>
  <c r="Z89" i="100"/>
  <c r="Z90" i="100"/>
  <c r="Z91" i="100"/>
  <c r="Z92" i="100"/>
  <c r="Z93" i="100"/>
  <c r="Z94" i="100"/>
  <c r="Z95" i="100"/>
  <c r="Z96" i="100"/>
  <c r="Z97" i="100"/>
  <c r="Z98" i="100"/>
  <c r="Z99" i="100"/>
  <c r="Z100" i="100"/>
  <c r="Z101" i="100"/>
  <c r="Z102" i="100"/>
  <c r="Z103" i="100"/>
  <c r="Z104" i="100"/>
  <c r="Z105" i="100"/>
  <c r="Z106" i="100"/>
  <c r="Z107" i="100"/>
  <c r="Z108" i="100"/>
  <c r="Z109" i="100"/>
  <c r="Z110" i="100"/>
  <c r="Z111" i="100"/>
  <c r="Z112" i="100"/>
  <c r="Z113" i="100"/>
  <c r="Z114" i="100"/>
  <c r="Z115" i="100"/>
  <c r="Z116" i="100"/>
  <c r="Z117" i="100"/>
  <c r="Z118" i="100"/>
  <c r="Z119" i="100"/>
  <c r="Z120" i="100"/>
  <c r="Z121" i="100"/>
  <c r="Z122" i="100"/>
  <c r="Z123" i="100"/>
  <c r="Z124" i="100"/>
  <c r="Z125" i="100"/>
  <c r="Z126" i="100"/>
  <c r="Z127" i="100"/>
  <c r="Z128" i="100"/>
  <c r="Z129" i="100"/>
  <c r="Z130" i="100"/>
  <c r="Z131" i="100"/>
  <c r="Z132" i="100"/>
  <c r="Z133" i="100"/>
  <c r="Z134" i="100"/>
  <c r="Z135" i="100"/>
  <c r="Z136" i="100"/>
  <c r="Z137" i="100"/>
  <c r="Z138" i="100"/>
  <c r="Z139" i="100"/>
  <c r="Z140" i="100"/>
  <c r="Z141" i="100"/>
  <c r="Z142" i="100"/>
  <c r="Z143" i="100"/>
  <c r="Z144" i="100"/>
  <c r="Z145" i="100"/>
  <c r="Z146" i="100"/>
  <c r="Z147" i="100"/>
  <c r="Z148" i="100"/>
  <c r="Z149" i="100"/>
  <c r="Z150" i="100"/>
  <c r="Z151" i="100"/>
  <c r="Z152" i="100"/>
  <c r="Z153" i="100"/>
  <c r="Z154" i="100"/>
  <c r="Z155" i="100"/>
  <c r="Z156" i="100"/>
  <c r="Z157" i="100"/>
  <c r="Z158" i="100"/>
  <c r="Z159" i="100"/>
  <c r="Z160" i="100"/>
  <c r="Z161" i="100"/>
  <c r="Z162" i="100"/>
  <c r="Z163" i="100"/>
  <c r="Z164" i="100"/>
  <c r="Z165" i="100"/>
  <c r="Z166" i="100"/>
  <c r="Z167" i="100"/>
  <c r="Z168" i="100"/>
  <c r="Z169" i="100"/>
  <c r="Z170" i="100"/>
  <c r="Z171" i="100"/>
  <c r="Z172" i="100"/>
  <c r="Z173" i="100"/>
  <c r="Z174" i="100"/>
  <c r="Z175" i="100"/>
  <c r="Z176" i="100"/>
  <c r="Z177" i="100"/>
  <c r="Z178" i="100"/>
  <c r="Z179" i="100"/>
  <c r="Z180" i="100"/>
  <c r="Z181" i="100"/>
  <c r="Z182" i="100"/>
  <c r="Z183" i="100"/>
  <c r="Z184" i="100"/>
  <c r="Z185" i="100"/>
  <c r="Z186" i="100"/>
  <c r="Z187" i="100"/>
  <c r="Z188" i="100"/>
  <c r="Z189" i="100"/>
  <c r="Z190" i="100"/>
  <c r="Z191" i="100"/>
  <c r="Z192" i="100"/>
  <c r="Z193" i="100"/>
  <c r="Z194" i="100"/>
  <c r="Z195" i="100"/>
  <c r="Z196" i="100"/>
  <c r="Z197" i="100"/>
  <c r="Z198" i="100"/>
  <c r="Z199" i="100"/>
  <c r="Z200" i="100"/>
  <c r="Z201" i="100"/>
  <c r="Z202" i="100"/>
  <c r="Z203" i="100"/>
  <c r="Z204" i="100"/>
  <c r="Z205" i="100"/>
  <c r="Z206" i="100"/>
  <c r="Z207" i="100"/>
  <c r="Z208" i="100"/>
  <c r="Z209" i="100"/>
  <c r="Z210" i="100"/>
  <c r="Z211" i="100"/>
  <c r="Z212" i="100"/>
  <c r="Z213" i="100"/>
  <c r="Z214" i="100"/>
  <c r="Z215" i="100"/>
  <c r="Z216" i="100"/>
  <c r="Z217" i="100"/>
  <c r="Z218" i="100"/>
  <c r="Z219" i="100"/>
  <c r="Z220" i="100"/>
  <c r="Z221" i="100"/>
  <c r="Z222" i="100"/>
  <c r="Z223" i="100"/>
  <c r="Z224" i="100"/>
  <c r="Z225" i="100"/>
  <c r="Z226" i="100"/>
  <c r="Z227" i="100"/>
  <c r="Z228" i="100"/>
  <c r="Z229" i="100"/>
  <c r="Z230" i="100"/>
  <c r="Z231" i="100"/>
  <c r="Z232" i="100"/>
  <c r="Z233" i="100"/>
  <c r="Z234" i="100"/>
  <c r="Z235" i="100"/>
  <c r="Z236" i="100"/>
  <c r="Z237" i="100"/>
  <c r="Z238" i="100"/>
  <c r="Z239" i="100"/>
  <c r="Z240" i="100"/>
  <c r="Z241" i="100"/>
  <c r="Z242" i="100"/>
  <c r="Z243" i="100"/>
  <c r="Z244" i="100"/>
  <c r="Z245" i="100"/>
  <c r="Z246" i="100"/>
  <c r="Z247" i="100"/>
  <c r="Z248" i="100"/>
  <c r="Z249" i="100"/>
  <c r="Z250" i="100"/>
  <c r="Z251" i="100"/>
  <c r="Z252" i="100"/>
  <c r="Z253" i="100"/>
  <c r="Z254" i="100"/>
  <c r="Z255" i="100"/>
  <c r="Z256" i="100"/>
  <c r="Z257" i="100"/>
  <c r="Z258" i="100"/>
  <c r="Z259" i="100"/>
  <c r="Z260" i="100"/>
  <c r="Z261" i="100"/>
  <c r="Z262" i="100"/>
  <c r="Z263" i="100"/>
  <c r="Z264" i="100"/>
  <c r="Z265" i="100"/>
  <c r="Z266" i="100"/>
  <c r="Z267" i="100"/>
  <c r="Z268" i="100"/>
  <c r="Z269" i="100"/>
  <c r="Z270" i="100"/>
  <c r="Z271" i="100"/>
  <c r="Z272" i="100"/>
  <c r="Z273" i="100"/>
  <c r="Z274" i="100"/>
  <c r="Z275" i="100"/>
  <c r="Z276" i="100"/>
  <c r="Z277" i="100"/>
  <c r="Z278" i="100"/>
  <c r="Z279" i="100"/>
  <c r="Z280" i="100"/>
  <c r="Z281" i="100"/>
  <c r="Z282" i="100"/>
  <c r="Z283" i="100"/>
  <c r="Z284" i="100"/>
  <c r="Z285" i="100"/>
  <c r="Z286" i="100"/>
  <c r="Z287" i="100"/>
  <c r="Z288" i="100"/>
  <c r="Z289" i="100"/>
  <c r="Z290" i="100"/>
  <c r="Z291" i="100"/>
  <c r="Z292" i="100"/>
  <c r="Z293" i="100"/>
  <c r="Z294" i="100"/>
  <c r="Z295" i="100"/>
  <c r="Z296" i="100"/>
  <c r="Z297" i="100"/>
  <c r="Z298" i="100"/>
  <c r="Z299" i="100"/>
  <c r="Z300" i="100"/>
  <c r="Z301" i="100"/>
  <c r="Z302" i="100"/>
  <c r="Z303" i="100"/>
  <c r="Z304" i="100"/>
  <c r="Z305" i="100"/>
  <c r="Z306" i="100"/>
  <c r="Z307" i="100"/>
  <c r="Z308" i="100"/>
  <c r="Z309" i="100"/>
  <c r="Z310" i="100"/>
  <c r="Z311" i="100"/>
  <c r="Z312" i="100"/>
  <c r="Z313" i="100"/>
  <c r="Z314" i="100"/>
  <c r="Z315" i="100"/>
  <c r="Z316" i="100"/>
  <c r="Z317" i="100"/>
  <c r="Z318" i="100"/>
  <c r="Z319" i="100"/>
  <c r="Z320" i="100"/>
  <c r="Z321" i="100"/>
  <c r="Z322" i="100"/>
  <c r="Z323" i="100"/>
  <c r="Z324" i="100"/>
  <c r="Z325" i="100"/>
  <c r="Z326" i="100"/>
  <c r="Z327" i="100"/>
  <c r="Z328" i="100"/>
  <c r="Z329" i="100"/>
  <c r="Z330" i="100"/>
  <c r="Z331" i="100"/>
  <c r="Z332" i="100"/>
  <c r="Z333" i="100"/>
  <c r="Z334" i="100"/>
  <c r="Z335" i="100"/>
  <c r="Z336" i="100"/>
  <c r="Z337" i="100"/>
  <c r="Z338" i="100"/>
  <c r="Z339" i="100"/>
  <c r="Z340" i="100"/>
  <c r="Z341" i="100"/>
  <c r="Z342" i="100"/>
  <c r="Z343" i="100"/>
  <c r="Z344" i="100"/>
  <c r="Z345" i="100"/>
  <c r="Z346" i="100"/>
  <c r="Z347" i="100"/>
  <c r="Z348" i="100"/>
  <c r="Z349" i="100"/>
  <c r="Z350" i="100"/>
  <c r="Z351" i="100"/>
  <c r="Z352" i="100"/>
  <c r="Z353" i="100"/>
  <c r="Z354" i="100"/>
  <c r="Z355" i="100"/>
  <c r="Z356" i="100"/>
  <c r="Z357" i="100"/>
  <c r="Z358" i="100"/>
  <c r="Z359" i="100"/>
  <c r="Z360" i="100"/>
  <c r="Z361" i="100"/>
  <c r="Z362" i="100"/>
  <c r="Z363" i="100"/>
  <c r="Z364" i="100"/>
  <c r="Z365" i="100"/>
  <c r="Z366" i="100"/>
  <c r="Z367" i="100"/>
  <c r="Z368" i="100"/>
  <c r="Z369" i="100"/>
  <c r="Z370" i="100"/>
  <c r="Z371" i="100"/>
  <c r="Z372" i="100"/>
  <c r="Z373" i="100"/>
  <c r="Z374" i="100"/>
  <c r="Z375" i="100"/>
  <c r="Z376" i="100"/>
  <c r="Z377" i="100"/>
  <c r="Z378" i="100"/>
  <c r="Z379" i="100"/>
  <c r="Z380" i="100"/>
  <c r="Z381" i="100"/>
  <c r="Z382" i="100"/>
  <c r="Z383" i="100"/>
  <c r="Z384" i="100"/>
  <c r="Z385" i="100"/>
  <c r="Z386" i="100"/>
  <c r="Z387" i="100"/>
  <c r="Z388" i="100"/>
  <c r="Z389" i="100"/>
  <c r="Z390" i="100"/>
  <c r="Z391" i="100"/>
  <c r="Z392" i="100"/>
  <c r="Z393" i="100"/>
  <c r="Z394" i="100"/>
  <c r="Z395" i="100"/>
  <c r="Z396" i="100"/>
  <c r="Z397" i="100"/>
  <c r="Z398" i="100"/>
  <c r="Z399" i="100"/>
  <c r="Z400" i="100"/>
  <c r="Z401" i="100"/>
  <c r="Z402" i="100"/>
  <c r="Z403" i="100"/>
  <c r="Z404" i="100"/>
  <c r="Z405" i="100"/>
  <c r="Z406" i="100"/>
  <c r="Z407" i="100"/>
  <c r="Z408" i="100"/>
  <c r="Z409" i="100"/>
  <c r="Z410" i="100"/>
  <c r="Z411" i="100"/>
  <c r="Z412" i="100"/>
  <c r="Z413" i="100"/>
  <c r="Z414" i="100"/>
  <c r="Z415" i="100"/>
  <c r="Z416" i="100"/>
  <c r="Z417" i="100"/>
  <c r="Z418" i="100"/>
  <c r="Z419" i="100"/>
  <c r="Z420" i="100"/>
  <c r="Z421" i="100"/>
  <c r="Z422" i="100"/>
  <c r="Z423" i="100"/>
  <c r="Z424" i="100"/>
  <c r="Z425" i="100"/>
  <c r="Z426" i="100"/>
  <c r="Z427" i="100"/>
  <c r="Z428" i="100"/>
  <c r="Z429" i="100"/>
  <c r="Z430" i="100"/>
  <c r="Z431" i="100"/>
  <c r="Z432" i="100"/>
  <c r="FJ1" i="163"/>
  <c r="A1" i="163"/>
  <c r="FI1" i="162"/>
  <c r="A1" i="162"/>
  <c r="FV2" i="161"/>
  <c r="A1" i="161"/>
  <c r="FY1" i="160"/>
  <c r="A1" i="160"/>
  <c r="GI1" i="159"/>
  <c r="A1" i="159"/>
  <c r="EQ1" i="158"/>
  <c r="A1" i="158"/>
  <c r="D7" i="156"/>
  <c r="D8" i="156"/>
  <c r="D9" i="156"/>
  <c r="D10" i="156"/>
  <c r="D11" i="156"/>
  <c r="D12" i="156"/>
  <c r="D13" i="156"/>
  <c r="D14" i="156"/>
  <c r="D15" i="156"/>
  <c r="D16" i="156"/>
  <c r="D17" i="156"/>
  <c r="D18" i="156"/>
  <c r="D19" i="156"/>
  <c r="D20" i="156"/>
  <c r="D21" i="156"/>
  <c r="D22" i="156"/>
  <c r="D23" i="156"/>
  <c r="D24" i="156"/>
  <c r="D25" i="156"/>
  <c r="D26" i="156"/>
  <c r="D27" i="156"/>
  <c r="D28" i="156"/>
  <c r="D29" i="156"/>
  <c r="D30" i="156"/>
  <c r="D31" i="156"/>
  <c r="D32" i="156"/>
  <c r="D33" i="156"/>
  <c r="D34" i="156"/>
  <c r="D35" i="156"/>
  <c r="D36" i="156"/>
  <c r="D37" i="156"/>
  <c r="D38" i="156"/>
  <c r="D39" i="156"/>
  <c r="D40" i="156"/>
  <c r="D41" i="156"/>
  <c r="D42" i="156"/>
  <c r="D43" i="156"/>
  <c r="D44" i="156"/>
  <c r="D45" i="156"/>
  <c r="D46" i="156"/>
  <c r="D47" i="156"/>
  <c r="D48" i="156"/>
  <c r="D49" i="156"/>
  <c r="D50" i="156"/>
  <c r="D51" i="156"/>
  <c r="D52" i="156"/>
  <c r="D53" i="156"/>
  <c r="D54" i="156"/>
  <c r="D55" i="156"/>
  <c r="D56" i="156"/>
  <c r="D57" i="156"/>
  <c r="D58" i="156"/>
  <c r="D59" i="156"/>
  <c r="D60" i="156"/>
  <c r="D61" i="156"/>
  <c r="D62" i="156"/>
  <c r="D63" i="156"/>
  <c r="D64" i="156"/>
  <c r="D65" i="156"/>
  <c r="D66" i="156"/>
  <c r="D67" i="156"/>
  <c r="D68" i="156"/>
  <c r="D69" i="156"/>
  <c r="D70" i="156"/>
  <c r="D71" i="156"/>
  <c r="D72" i="156"/>
  <c r="D73" i="156"/>
  <c r="D74" i="156"/>
  <c r="D75" i="156"/>
  <c r="D76" i="156"/>
  <c r="D77" i="156"/>
  <c r="D78" i="156"/>
  <c r="D79" i="156"/>
  <c r="D80" i="156"/>
  <c r="D81" i="156"/>
  <c r="D82" i="156"/>
  <c r="D83" i="156"/>
  <c r="D84" i="156"/>
  <c r="D85" i="156"/>
  <c r="D86" i="156"/>
  <c r="D87" i="156"/>
  <c r="D88" i="156"/>
  <c r="D89" i="156"/>
  <c r="D90" i="156"/>
  <c r="D91" i="156"/>
  <c r="D92" i="156"/>
  <c r="D93" i="156"/>
  <c r="D94" i="156"/>
  <c r="D95" i="156"/>
  <c r="D96" i="156"/>
  <c r="D97" i="156"/>
  <c r="D98" i="156"/>
  <c r="D99" i="156"/>
  <c r="D100" i="156"/>
  <c r="D101" i="156"/>
  <c r="D102" i="156"/>
  <c r="D103" i="156"/>
  <c r="D104" i="156"/>
  <c r="D105" i="156"/>
  <c r="D106" i="156"/>
  <c r="D107" i="156"/>
  <c r="D108" i="156"/>
  <c r="D109" i="156"/>
  <c r="D110" i="156"/>
  <c r="D111" i="156"/>
  <c r="D112" i="156"/>
  <c r="D113" i="156"/>
  <c r="D114" i="156"/>
  <c r="D115" i="156"/>
  <c r="D116" i="156"/>
  <c r="D117" i="156"/>
  <c r="D118" i="156"/>
  <c r="D119" i="156"/>
  <c r="D120" i="156"/>
  <c r="D121" i="156"/>
  <c r="D122" i="156"/>
  <c r="D123" i="156"/>
  <c r="D124" i="156"/>
  <c r="D125" i="156"/>
  <c r="D126" i="156"/>
  <c r="D127" i="156"/>
  <c r="D128" i="156"/>
  <c r="D129" i="156"/>
  <c r="D130" i="156"/>
  <c r="D131" i="156"/>
  <c r="D132" i="156"/>
  <c r="D133" i="156"/>
  <c r="D134" i="156"/>
  <c r="D135" i="156"/>
  <c r="D136" i="156"/>
  <c r="D137" i="156"/>
  <c r="D138" i="156"/>
  <c r="D139" i="156"/>
  <c r="D140" i="156"/>
  <c r="D141" i="156"/>
  <c r="D142" i="156"/>
  <c r="D143" i="156"/>
  <c r="D144" i="156"/>
  <c r="D145" i="156"/>
  <c r="D146" i="156"/>
  <c r="D147" i="156"/>
  <c r="D148" i="156"/>
  <c r="D149" i="156"/>
  <c r="D150" i="156"/>
  <c r="D151" i="156"/>
  <c r="D152" i="156"/>
  <c r="D153" i="156"/>
  <c r="D154" i="156"/>
  <c r="D155" i="156"/>
  <c r="D156" i="156"/>
  <c r="D157" i="156"/>
  <c r="D158" i="156"/>
  <c r="D159" i="156"/>
  <c r="D160" i="156"/>
  <c r="D161" i="156"/>
  <c r="D162" i="156"/>
  <c r="D163" i="156"/>
  <c r="D164" i="156"/>
  <c r="D165" i="156"/>
  <c r="D166" i="156"/>
  <c r="D167" i="156"/>
  <c r="D168" i="156"/>
  <c r="D169" i="156"/>
  <c r="D170" i="156"/>
  <c r="D171" i="156"/>
  <c r="D172" i="156"/>
  <c r="D173" i="156"/>
  <c r="D174" i="156"/>
  <c r="D175" i="156"/>
  <c r="D176" i="156"/>
  <c r="D177" i="156"/>
  <c r="D178" i="156"/>
  <c r="D179" i="156"/>
  <c r="D180" i="156"/>
  <c r="D181" i="156"/>
  <c r="D182" i="156"/>
  <c r="D183" i="156"/>
  <c r="D184" i="156"/>
  <c r="D185" i="156"/>
  <c r="D186" i="156"/>
  <c r="D187" i="156"/>
  <c r="D188" i="156"/>
  <c r="D189" i="156"/>
  <c r="D190" i="156"/>
  <c r="D191" i="156"/>
  <c r="D192" i="156"/>
  <c r="D193" i="156"/>
  <c r="D194" i="156"/>
  <c r="D195" i="156"/>
  <c r="D196" i="156"/>
  <c r="D197" i="156"/>
  <c r="D198" i="156"/>
  <c r="D199" i="156"/>
  <c r="D200" i="156"/>
  <c r="D201" i="156"/>
  <c r="D202" i="156"/>
  <c r="D203" i="156"/>
  <c r="D204" i="156"/>
  <c r="D205" i="156"/>
  <c r="D206" i="156"/>
  <c r="D207" i="156"/>
  <c r="D208" i="156"/>
  <c r="D209" i="156"/>
  <c r="D210" i="156"/>
  <c r="D211" i="156"/>
  <c r="D212" i="156"/>
  <c r="D213" i="156"/>
  <c r="D214" i="156"/>
  <c r="D215" i="156"/>
  <c r="D216" i="156"/>
  <c r="D217" i="156"/>
  <c r="D218" i="156"/>
  <c r="D219" i="156"/>
  <c r="D220" i="156"/>
  <c r="D221" i="156"/>
  <c r="D222" i="156"/>
  <c r="D223" i="156"/>
  <c r="D224" i="156"/>
  <c r="D225" i="156"/>
  <c r="D226" i="156"/>
  <c r="D227" i="156"/>
  <c r="D228" i="156"/>
  <c r="D229" i="156"/>
  <c r="D230" i="156"/>
  <c r="D231" i="156"/>
  <c r="D232" i="156"/>
  <c r="D233" i="156"/>
  <c r="D234" i="156"/>
  <c r="D235" i="156"/>
  <c r="D236" i="156"/>
  <c r="D237" i="156"/>
  <c r="D238" i="156"/>
  <c r="D239" i="156"/>
  <c r="D240" i="156"/>
  <c r="D241" i="156"/>
  <c r="D242" i="156"/>
  <c r="D243" i="156"/>
  <c r="D244" i="156"/>
  <c r="D245" i="156"/>
  <c r="D246" i="156"/>
  <c r="D247" i="156"/>
  <c r="D248" i="156"/>
  <c r="D249" i="156"/>
  <c r="D250" i="156"/>
  <c r="D251" i="156"/>
  <c r="D252" i="156"/>
  <c r="D253" i="156"/>
  <c r="D254" i="156"/>
  <c r="D255" i="156"/>
  <c r="D256" i="156"/>
  <c r="D257" i="156"/>
  <c r="D258" i="156"/>
  <c r="D259" i="156"/>
  <c r="D260" i="156"/>
  <c r="D261" i="156"/>
  <c r="D262" i="156"/>
  <c r="D263" i="156"/>
  <c r="D264" i="156"/>
  <c r="D265" i="156"/>
  <c r="D266" i="156"/>
  <c r="D267" i="156"/>
  <c r="D268" i="156"/>
  <c r="D269" i="156"/>
  <c r="D270" i="156"/>
  <c r="D271" i="156"/>
  <c r="D272" i="156"/>
  <c r="D273" i="156"/>
  <c r="D274" i="156"/>
  <c r="D275" i="156"/>
  <c r="D276" i="156"/>
  <c r="D277" i="156"/>
  <c r="D278" i="156"/>
  <c r="D279" i="156"/>
  <c r="D280" i="156"/>
  <c r="D281" i="156"/>
  <c r="D282" i="156"/>
  <c r="D283" i="156"/>
  <c r="D284" i="156"/>
  <c r="D285" i="156"/>
  <c r="D286" i="156"/>
  <c r="D287" i="156"/>
  <c r="D288" i="156"/>
  <c r="D289" i="156"/>
  <c r="D290" i="156"/>
  <c r="D291" i="156"/>
  <c r="D292" i="156"/>
  <c r="D293" i="156"/>
  <c r="D294" i="156"/>
  <c r="D295" i="156"/>
  <c r="D296" i="156"/>
  <c r="D297" i="156"/>
  <c r="D298" i="156"/>
  <c r="D299" i="156"/>
  <c r="D300" i="156"/>
  <c r="D301" i="156"/>
  <c r="D302" i="156"/>
  <c r="D303" i="156"/>
  <c r="D304" i="156"/>
  <c r="D305" i="156"/>
  <c r="D306" i="156"/>
  <c r="D307" i="156"/>
  <c r="D308" i="156"/>
  <c r="D309" i="156"/>
  <c r="D310" i="156"/>
  <c r="D311" i="156"/>
  <c r="D312" i="156"/>
  <c r="D313" i="156"/>
  <c r="D314" i="156"/>
  <c r="D315" i="156"/>
  <c r="D316" i="156"/>
  <c r="D317" i="156"/>
  <c r="D318" i="156"/>
  <c r="D319" i="156"/>
  <c r="D320" i="156"/>
  <c r="D321" i="156"/>
  <c r="D322" i="156"/>
  <c r="D323" i="156"/>
  <c r="D324" i="156"/>
  <c r="D325" i="156"/>
  <c r="D326" i="156"/>
  <c r="D327" i="156"/>
  <c r="D328" i="156"/>
  <c r="D329" i="156"/>
  <c r="D330" i="156"/>
  <c r="D331" i="156"/>
  <c r="D332" i="156"/>
  <c r="D333" i="156"/>
  <c r="D334" i="156"/>
  <c r="D335" i="156"/>
  <c r="D336" i="156"/>
  <c r="D337" i="156"/>
  <c r="D338" i="156"/>
  <c r="D339" i="156"/>
  <c r="D340" i="156"/>
  <c r="D341" i="156"/>
  <c r="D342" i="156"/>
  <c r="D343" i="156"/>
  <c r="D344" i="156"/>
  <c r="D345" i="156"/>
  <c r="D346" i="156"/>
  <c r="D347" i="156"/>
  <c r="D348" i="156"/>
  <c r="D349" i="156"/>
  <c r="D350" i="156"/>
  <c r="D351" i="156"/>
  <c r="D352" i="156"/>
  <c r="D353" i="156"/>
  <c r="D354" i="156"/>
  <c r="D355" i="156"/>
  <c r="D356" i="156"/>
  <c r="D357" i="156"/>
  <c r="D358" i="156"/>
  <c r="D359" i="156"/>
  <c r="D360" i="156"/>
  <c r="D361" i="156"/>
  <c r="D362" i="156"/>
  <c r="D363" i="156"/>
  <c r="D364" i="156"/>
  <c r="D365" i="156"/>
  <c r="D366" i="156"/>
  <c r="D367" i="156"/>
  <c r="D368" i="156"/>
  <c r="D369" i="156"/>
  <c r="D370" i="156"/>
  <c r="D371" i="156"/>
  <c r="D372" i="156"/>
  <c r="D373" i="156"/>
  <c r="D374" i="156"/>
  <c r="D375" i="156"/>
  <c r="D376" i="156"/>
  <c r="D377" i="156"/>
  <c r="D378" i="156"/>
  <c r="D379" i="156"/>
  <c r="D380" i="156"/>
  <c r="D381" i="156"/>
  <c r="D382" i="156"/>
  <c r="D383" i="156"/>
  <c r="D384" i="156"/>
  <c r="D385" i="156"/>
  <c r="D386" i="156"/>
  <c r="D387" i="156"/>
  <c r="D388" i="156"/>
  <c r="D389" i="156"/>
  <c r="D390" i="156"/>
  <c r="D391" i="156"/>
  <c r="D392" i="156"/>
  <c r="D393" i="156"/>
  <c r="D394" i="156"/>
  <c r="D395" i="156"/>
  <c r="D396" i="156"/>
  <c r="D397" i="156"/>
  <c r="D398" i="156"/>
  <c r="D399" i="156"/>
  <c r="D400" i="156"/>
  <c r="D401" i="156"/>
  <c r="D402" i="156"/>
  <c r="D403" i="156"/>
  <c r="D404" i="156"/>
  <c r="D405" i="156"/>
  <c r="D406" i="156"/>
  <c r="D407" i="156"/>
  <c r="D408" i="156"/>
  <c r="D409" i="156"/>
  <c r="D410" i="156"/>
  <c r="D411" i="156"/>
  <c r="D412" i="156"/>
  <c r="D413" i="156"/>
  <c r="D414" i="156"/>
  <c r="D415" i="156"/>
  <c r="D416" i="156"/>
  <c r="D417" i="156"/>
  <c r="D418" i="156"/>
  <c r="D419" i="156"/>
  <c r="D420" i="156"/>
  <c r="D421" i="156"/>
  <c r="D422" i="156"/>
  <c r="D423" i="156"/>
  <c r="D424" i="156"/>
  <c r="D425" i="156"/>
  <c r="D426" i="156"/>
  <c r="D427" i="156"/>
  <c r="D428" i="156"/>
  <c r="D6" i="156"/>
  <c r="D7" i="155"/>
  <c r="D8" i="155"/>
  <c r="D6" i="155"/>
  <c r="AA5" i="100"/>
  <c r="AA6" i="100"/>
  <c r="AA7" i="100"/>
  <c r="AA8" i="100"/>
  <c r="AA9" i="100"/>
  <c r="AA10" i="100"/>
  <c r="AA11" i="100"/>
  <c r="AA12" i="100"/>
  <c r="AA13" i="100"/>
  <c r="AA14" i="100"/>
  <c r="AA15" i="100"/>
  <c r="AA16" i="100"/>
  <c r="AA17" i="100"/>
  <c r="AA18" i="100"/>
  <c r="AA19" i="100"/>
  <c r="AA20" i="100"/>
  <c r="AA21" i="100"/>
  <c r="AA22" i="100"/>
  <c r="AA23" i="100"/>
  <c r="AA24" i="100"/>
  <c r="AA25" i="100"/>
  <c r="AA26" i="100"/>
  <c r="AA27" i="100"/>
  <c r="AA28" i="100"/>
  <c r="AA29" i="100"/>
  <c r="AA30" i="100"/>
  <c r="AA31" i="100"/>
  <c r="AA32" i="100"/>
  <c r="AA33" i="100"/>
  <c r="AA34" i="100"/>
  <c r="AA35" i="100"/>
  <c r="AA36" i="100"/>
  <c r="AA37" i="100"/>
  <c r="AA38" i="100"/>
  <c r="AA39" i="100"/>
  <c r="AA40" i="100"/>
  <c r="AA41" i="100"/>
  <c r="AA42" i="100"/>
  <c r="AA43" i="100"/>
  <c r="AA44" i="100"/>
  <c r="AA45" i="100"/>
  <c r="AA46" i="100"/>
  <c r="AA47" i="100"/>
  <c r="AA48" i="100"/>
  <c r="AA49" i="100"/>
  <c r="AA50" i="100"/>
  <c r="AA51" i="100"/>
  <c r="AA52" i="100"/>
  <c r="AA53" i="100"/>
  <c r="AA54" i="100"/>
  <c r="AA55" i="100"/>
  <c r="AA56" i="100"/>
  <c r="AA57" i="100"/>
  <c r="AA58" i="100"/>
  <c r="AA59" i="100"/>
  <c r="AA60" i="100"/>
  <c r="AA61" i="100"/>
  <c r="AA62" i="100"/>
  <c r="AA63" i="100"/>
  <c r="AA64" i="100"/>
  <c r="AA65" i="100"/>
  <c r="AA66" i="100"/>
  <c r="AA67" i="100"/>
  <c r="AA68" i="100"/>
  <c r="AA69" i="100"/>
  <c r="AA70" i="100"/>
  <c r="AA71" i="100"/>
  <c r="AA72" i="100"/>
  <c r="AA73" i="100"/>
  <c r="AA74" i="100"/>
  <c r="AA75" i="100"/>
  <c r="AA76" i="100"/>
  <c r="AA77" i="100"/>
  <c r="AA78" i="100"/>
  <c r="AA79" i="100"/>
  <c r="AA80" i="100"/>
  <c r="AA81" i="100"/>
  <c r="AA82" i="100"/>
  <c r="AA83" i="100"/>
  <c r="AA84" i="100"/>
  <c r="AA85" i="100"/>
  <c r="AA86" i="100"/>
  <c r="AA87" i="100"/>
  <c r="AA88" i="100"/>
  <c r="AA89" i="100"/>
  <c r="AA90" i="100"/>
  <c r="AA91" i="100"/>
  <c r="AA92" i="100"/>
  <c r="AA93" i="100"/>
  <c r="AA94" i="100"/>
  <c r="AA95" i="100"/>
  <c r="AA96" i="100"/>
  <c r="AA97" i="100"/>
  <c r="AA98" i="100"/>
  <c r="AA99" i="100"/>
  <c r="AA100" i="100"/>
  <c r="AA101" i="100"/>
  <c r="AA102" i="100"/>
  <c r="AA103" i="100"/>
  <c r="AA104" i="100"/>
  <c r="AA105" i="100"/>
  <c r="AA106" i="100"/>
  <c r="AA107" i="100"/>
  <c r="AA108" i="100"/>
  <c r="AA109" i="100"/>
  <c r="AA110" i="100"/>
  <c r="AA111" i="100"/>
  <c r="AA112" i="100"/>
  <c r="AA113" i="100"/>
  <c r="AA114" i="100"/>
  <c r="AA115" i="100"/>
  <c r="AA116" i="100"/>
  <c r="AA117" i="100"/>
  <c r="AA118" i="100"/>
  <c r="AA119" i="100"/>
  <c r="AA120" i="100"/>
  <c r="AA121" i="100"/>
  <c r="AA122" i="100"/>
  <c r="AA123" i="100"/>
  <c r="AA124" i="100"/>
  <c r="AA125" i="100"/>
  <c r="AA126" i="100"/>
  <c r="AA127" i="100"/>
  <c r="AA128" i="100"/>
  <c r="AA129" i="100"/>
  <c r="AA130" i="100"/>
  <c r="AA131" i="100"/>
  <c r="AA132" i="100"/>
  <c r="AA133" i="100"/>
  <c r="AA134" i="100"/>
  <c r="AA135" i="100"/>
  <c r="AA136" i="100"/>
  <c r="AA137" i="100"/>
  <c r="AA138" i="100"/>
  <c r="AA139" i="100"/>
  <c r="AA140" i="100"/>
  <c r="AA141" i="100"/>
  <c r="AA142" i="100"/>
  <c r="AA143" i="100"/>
  <c r="AA144" i="100"/>
  <c r="AA145" i="100"/>
  <c r="AA146" i="100"/>
  <c r="AA147" i="100"/>
  <c r="AA148" i="100"/>
  <c r="AA149" i="100"/>
  <c r="AA150" i="100"/>
  <c r="AA151" i="100"/>
  <c r="AA152" i="100"/>
  <c r="AA153" i="100"/>
  <c r="AA154" i="100"/>
  <c r="AA155" i="100"/>
  <c r="AA156" i="100"/>
  <c r="AA157" i="100"/>
  <c r="AA158" i="100"/>
  <c r="AA159" i="100"/>
  <c r="AA160" i="100"/>
  <c r="AA161" i="100"/>
  <c r="AA162" i="100"/>
  <c r="AA163" i="100"/>
  <c r="AA164" i="100"/>
  <c r="AA165" i="100"/>
  <c r="AA166" i="100"/>
  <c r="AA167" i="100"/>
  <c r="AA168" i="100"/>
  <c r="AA169" i="100"/>
  <c r="AA170" i="100"/>
  <c r="AA171" i="100"/>
  <c r="AA172" i="100"/>
  <c r="AA173" i="100"/>
  <c r="AA174" i="100"/>
  <c r="AA175" i="100"/>
  <c r="AA176" i="100"/>
  <c r="AA177" i="100"/>
  <c r="AA178" i="100"/>
  <c r="AA179" i="100"/>
  <c r="AA180" i="100"/>
  <c r="AA181" i="100"/>
  <c r="AA182" i="100"/>
  <c r="AA183" i="100"/>
  <c r="AA184" i="100"/>
  <c r="AA185" i="100"/>
  <c r="AA186" i="100"/>
  <c r="AA187" i="100"/>
  <c r="AA188" i="100"/>
  <c r="AA189" i="100"/>
  <c r="AA190" i="100"/>
  <c r="AA191" i="100"/>
  <c r="AA192" i="100"/>
  <c r="AA193" i="100"/>
  <c r="AA194" i="100"/>
  <c r="AA195" i="100"/>
  <c r="AA196" i="100"/>
  <c r="AA197" i="100"/>
  <c r="AA198" i="100"/>
  <c r="AA199" i="100"/>
  <c r="AA200" i="100"/>
  <c r="AA201" i="100"/>
  <c r="AA202" i="100"/>
  <c r="AA203" i="100"/>
  <c r="AA204" i="100"/>
  <c r="AA205" i="100"/>
  <c r="AA206" i="100"/>
  <c r="AA207" i="100"/>
  <c r="AA208" i="100"/>
  <c r="AA209" i="100"/>
  <c r="AA210" i="100"/>
  <c r="AA211" i="100"/>
  <c r="AA212" i="100"/>
  <c r="AA213" i="100"/>
  <c r="AA214" i="100"/>
  <c r="AA215" i="100"/>
  <c r="AA216" i="100"/>
  <c r="AA217" i="100"/>
  <c r="AA218" i="100"/>
  <c r="AA219" i="100"/>
  <c r="AA220" i="100"/>
  <c r="AA221" i="100"/>
  <c r="AA222" i="100"/>
  <c r="AA223" i="100"/>
  <c r="AA224" i="100"/>
  <c r="AA225" i="100"/>
  <c r="AA226" i="100"/>
  <c r="AA227" i="100"/>
  <c r="AA228" i="100"/>
  <c r="AA229" i="100"/>
  <c r="AA230" i="100"/>
  <c r="AA231" i="100"/>
  <c r="AA232" i="100"/>
  <c r="AA233" i="100"/>
  <c r="AA234" i="100"/>
  <c r="AA235" i="100"/>
  <c r="AA236" i="100"/>
  <c r="AA237" i="100"/>
  <c r="AA238" i="100"/>
  <c r="AA239" i="100"/>
  <c r="AA240" i="100"/>
  <c r="AA241" i="100"/>
  <c r="AA242" i="100"/>
  <c r="AA243" i="100"/>
  <c r="AA244" i="100"/>
  <c r="AA245" i="100"/>
  <c r="AA246" i="100"/>
  <c r="AA247" i="100"/>
  <c r="AA248" i="100"/>
  <c r="AA249" i="100"/>
  <c r="AA250" i="100"/>
  <c r="AA251" i="100"/>
  <c r="AA252" i="100"/>
  <c r="AA253" i="100"/>
  <c r="AA254" i="100"/>
  <c r="AA255" i="100"/>
  <c r="AA256" i="100"/>
  <c r="AA257" i="100"/>
  <c r="AA258" i="100"/>
  <c r="AA259" i="100"/>
  <c r="AA260" i="100"/>
  <c r="AA261" i="100"/>
  <c r="AA262" i="100"/>
  <c r="AA263" i="100"/>
  <c r="AA264" i="100"/>
  <c r="AA265" i="100"/>
  <c r="AA266" i="100"/>
  <c r="AA267" i="100"/>
  <c r="AA268" i="100"/>
  <c r="AA269" i="100"/>
  <c r="AA270" i="100"/>
  <c r="AA271" i="100"/>
  <c r="AA272" i="100"/>
  <c r="AA273" i="100"/>
  <c r="AA274" i="100"/>
  <c r="AA275" i="100"/>
  <c r="AA276" i="100"/>
  <c r="AA277" i="100"/>
  <c r="AA278" i="100"/>
  <c r="AA279" i="100"/>
  <c r="AA280" i="100"/>
  <c r="AA281" i="100"/>
  <c r="AA282" i="100"/>
  <c r="AA283" i="100"/>
  <c r="AA284" i="100"/>
  <c r="AA285" i="100"/>
  <c r="AA286" i="100"/>
  <c r="AA287" i="100"/>
  <c r="AA288" i="100"/>
  <c r="AA289" i="100"/>
  <c r="AA290" i="100"/>
  <c r="AA291" i="100"/>
  <c r="AA292" i="100"/>
  <c r="AA293" i="100"/>
  <c r="AA294" i="100"/>
  <c r="AA295" i="100"/>
  <c r="AA296" i="100"/>
  <c r="AA297" i="100"/>
  <c r="AA298" i="100"/>
  <c r="AA299" i="100"/>
  <c r="AA300" i="100"/>
  <c r="AA301" i="100"/>
  <c r="AA302" i="100"/>
  <c r="AA303" i="100"/>
  <c r="AA304" i="100"/>
  <c r="AA305" i="100"/>
  <c r="AA306" i="100"/>
  <c r="AA307" i="100"/>
  <c r="AA308" i="100"/>
  <c r="AA309" i="100"/>
  <c r="AA310" i="100"/>
  <c r="AA311" i="100"/>
  <c r="AA312" i="100"/>
  <c r="AA313" i="100"/>
  <c r="AA314" i="100"/>
  <c r="AA315" i="100"/>
  <c r="AA316" i="100"/>
  <c r="AA317" i="100"/>
  <c r="AA318" i="100"/>
  <c r="AA319" i="100"/>
  <c r="AA320" i="100"/>
  <c r="AA321" i="100"/>
  <c r="AA322" i="100"/>
  <c r="AA323" i="100"/>
  <c r="AA324" i="100"/>
  <c r="AA325" i="100"/>
  <c r="AA326" i="100"/>
  <c r="AA327" i="100"/>
  <c r="AA328" i="100"/>
  <c r="AA329" i="100"/>
  <c r="AA330" i="100"/>
  <c r="AA331" i="100"/>
  <c r="AA332" i="100"/>
  <c r="AA333" i="100"/>
  <c r="AA334" i="100"/>
  <c r="AA335" i="100"/>
  <c r="AA336" i="100"/>
  <c r="AA337" i="100"/>
  <c r="AA338" i="100"/>
  <c r="AA339" i="100"/>
  <c r="AA340" i="100"/>
  <c r="AA341" i="100"/>
  <c r="AA342" i="100"/>
  <c r="AA343" i="100"/>
  <c r="AA344" i="100"/>
  <c r="AA345" i="100"/>
  <c r="AA346" i="100"/>
  <c r="AA347" i="100"/>
  <c r="AA348" i="100"/>
  <c r="AA349" i="100"/>
  <c r="AA350" i="100"/>
  <c r="AA351" i="100"/>
  <c r="AA352" i="100"/>
  <c r="AA353" i="100"/>
  <c r="AA354" i="100"/>
  <c r="AA355" i="100"/>
  <c r="AA356" i="100"/>
  <c r="AA357" i="100"/>
  <c r="AA358" i="100"/>
  <c r="AA359" i="100"/>
  <c r="AA360" i="100"/>
  <c r="AA361" i="100"/>
  <c r="AA362" i="100"/>
  <c r="AA363" i="100"/>
  <c r="AA364" i="100"/>
  <c r="AA365" i="100"/>
  <c r="AA366" i="100"/>
  <c r="AA367" i="100"/>
  <c r="AA368" i="100"/>
  <c r="AA369" i="100"/>
  <c r="AA370" i="100"/>
  <c r="AA371" i="100"/>
  <c r="AA372" i="100"/>
  <c r="AA373" i="100"/>
  <c r="AA374" i="100"/>
  <c r="AA375" i="100"/>
  <c r="AA376" i="100"/>
  <c r="AA377" i="100"/>
  <c r="AA378" i="100"/>
  <c r="AA379" i="100"/>
  <c r="AA380" i="100"/>
  <c r="AA381" i="100"/>
  <c r="AA382" i="100"/>
  <c r="AA383" i="100"/>
  <c r="AA384" i="100"/>
  <c r="AA385" i="100"/>
  <c r="AA386" i="100"/>
  <c r="AA387" i="100"/>
  <c r="AA388" i="100"/>
  <c r="AA389" i="100"/>
  <c r="AA390" i="100"/>
  <c r="AA391" i="100"/>
  <c r="AA392" i="100"/>
  <c r="AA393" i="100"/>
  <c r="AA394" i="100"/>
  <c r="AA395" i="100"/>
  <c r="AA396" i="100"/>
  <c r="AA397" i="100"/>
  <c r="AA398" i="100"/>
  <c r="AA399" i="100"/>
  <c r="AA400" i="100"/>
  <c r="AA401" i="100"/>
  <c r="AA402" i="100"/>
  <c r="AA403" i="100"/>
  <c r="AA404" i="100"/>
  <c r="AA405" i="100"/>
  <c r="AA406" i="100"/>
  <c r="AA407" i="100"/>
  <c r="AA408" i="100"/>
  <c r="AA409" i="100"/>
  <c r="AA410" i="100"/>
  <c r="AA411" i="100"/>
  <c r="AA412" i="100"/>
  <c r="AA413" i="100"/>
  <c r="AA414" i="100"/>
  <c r="AA415" i="100"/>
  <c r="AA416" i="100"/>
  <c r="AA417" i="100"/>
  <c r="AA418" i="100"/>
  <c r="AA419" i="100"/>
  <c r="AA420" i="100"/>
  <c r="AA421" i="100"/>
  <c r="AA422" i="100"/>
  <c r="AA423" i="100"/>
  <c r="AA424" i="100"/>
  <c r="AA425" i="100"/>
  <c r="AA426" i="100"/>
  <c r="AA427" i="100"/>
  <c r="AA428" i="100"/>
  <c r="AA429" i="100"/>
  <c r="AA430" i="100"/>
  <c r="AA431" i="100"/>
  <c r="AA432" i="100"/>
  <c r="D7" i="154"/>
  <c r="D8" i="154"/>
  <c r="D9" i="154"/>
  <c r="D10" i="154"/>
  <c r="D11" i="154"/>
  <c r="D12" i="154"/>
  <c r="D13" i="154"/>
  <c r="D14" i="154"/>
  <c r="D15" i="154"/>
  <c r="D6" i="154"/>
  <c r="D66" i="151"/>
  <c r="D67" i="151"/>
  <c r="D6" i="153"/>
  <c r="D7" i="153"/>
  <c r="D418" i="153"/>
  <c r="D419" i="153"/>
  <c r="D420" i="153"/>
  <c r="D421" i="153"/>
  <c r="D422" i="153"/>
  <c r="D423" i="153"/>
  <c r="D424" i="153"/>
  <c r="D425" i="153"/>
  <c r="D426" i="153"/>
  <c r="D427" i="153"/>
  <c r="D5" i="153"/>
  <c r="T3" i="123"/>
  <c r="D123" i="147"/>
  <c r="D124" i="147"/>
  <c r="D90" i="146"/>
  <c r="D57" i="148"/>
  <c r="D58" i="148"/>
  <c r="D59" i="148"/>
  <c r="D61" i="149"/>
  <c r="D62" i="149"/>
  <c r="D57" i="150"/>
  <c r="D58" i="150"/>
  <c r="D64" i="151"/>
  <c r="D65" i="151"/>
  <c r="C11" i="137" a="1"/>
  <c r="C11" i="137" s="1"/>
  <c r="C10" i="137" a="1"/>
  <c r="C10" i="137" s="1"/>
  <c r="C11" i="136" a="1"/>
  <c r="C11" i="136" s="1"/>
  <c r="C10" i="136" a="1"/>
  <c r="C10" i="136" s="1"/>
  <c r="C11" i="135" a="1"/>
  <c r="C11" i="135" s="1"/>
  <c r="C10" i="135" a="1"/>
  <c r="C10" i="135" s="1"/>
  <c r="C11" i="134" a="1"/>
  <c r="C11" i="134" s="1"/>
  <c r="C10" i="134" a="1"/>
  <c r="C10" i="134" s="1"/>
  <c r="C10" i="133" a="1"/>
  <c r="C10" i="133" s="1"/>
  <c r="C9" i="133" a="1"/>
  <c r="C9" i="133" s="1"/>
  <c r="C10" i="123" a="1"/>
  <c r="C10" i="123" s="1"/>
  <c r="C9" i="123" a="1"/>
  <c r="C9" i="123" s="1"/>
  <c r="C9" i="44" a="1"/>
  <c r="C9" i="44" s="1"/>
  <c r="C8" i="44" a="1"/>
  <c r="C8" i="44" s="1"/>
  <c r="D6" i="146"/>
  <c r="D7" i="146"/>
  <c r="D8" i="146"/>
  <c r="D9" i="146"/>
  <c r="D10" i="146"/>
  <c r="D11" i="146"/>
  <c r="D12" i="146"/>
  <c r="D13" i="146"/>
  <c r="D14" i="146"/>
  <c r="D15" i="146"/>
  <c r="D16" i="146"/>
  <c r="D17" i="146"/>
  <c r="D18" i="146"/>
  <c r="D19" i="146"/>
  <c r="D20" i="146"/>
  <c r="D21" i="146"/>
  <c r="D22" i="146"/>
  <c r="D23" i="146"/>
  <c r="D24" i="146"/>
  <c r="D25" i="146"/>
  <c r="D26" i="146"/>
  <c r="D27" i="146"/>
  <c r="D28" i="146"/>
  <c r="D29" i="146"/>
  <c r="D30" i="146"/>
  <c r="D31" i="146"/>
  <c r="D32" i="146"/>
  <c r="D33" i="146"/>
  <c r="D34" i="146"/>
  <c r="D35" i="146"/>
  <c r="D36" i="146"/>
  <c r="D37" i="146"/>
  <c r="D38" i="146"/>
  <c r="D39" i="146"/>
  <c r="D40" i="146"/>
  <c r="D41" i="146"/>
  <c r="D42" i="146"/>
  <c r="D43" i="146"/>
  <c r="D44" i="146"/>
  <c r="D45" i="146"/>
  <c r="D46" i="146"/>
  <c r="D47" i="146"/>
  <c r="D48" i="146"/>
  <c r="D49" i="146"/>
  <c r="D50" i="146"/>
  <c r="D51" i="146"/>
  <c r="D52" i="146"/>
  <c r="D53" i="146"/>
  <c r="D54" i="146"/>
  <c r="D55" i="146"/>
  <c r="D56" i="146"/>
  <c r="D57" i="146"/>
  <c r="D58" i="146"/>
  <c r="D59" i="146"/>
  <c r="D60" i="146"/>
  <c r="D61" i="146"/>
  <c r="D62" i="146"/>
  <c r="D63" i="146"/>
  <c r="D64" i="146"/>
  <c r="D65" i="146"/>
  <c r="D66" i="146"/>
  <c r="D67" i="146"/>
  <c r="D68" i="146"/>
  <c r="D69" i="146"/>
  <c r="D70" i="146"/>
  <c r="D71" i="146"/>
  <c r="D72" i="146"/>
  <c r="D73" i="146"/>
  <c r="D74" i="146"/>
  <c r="D75" i="146"/>
  <c r="D76" i="146"/>
  <c r="D77" i="146"/>
  <c r="D78" i="146"/>
  <c r="D79" i="146"/>
  <c r="D80" i="146"/>
  <c r="D81" i="146"/>
  <c r="D82" i="146"/>
  <c r="D83" i="146"/>
  <c r="D84" i="146"/>
  <c r="D85" i="146"/>
  <c r="D86" i="146"/>
  <c r="D87" i="146"/>
  <c r="D88" i="146"/>
  <c r="D89" i="146"/>
  <c r="D5" i="146"/>
  <c r="D7" i="147"/>
  <c r="D8" i="147"/>
  <c r="D9" i="147"/>
  <c r="D10" i="147"/>
  <c r="D11" i="147"/>
  <c r="D12" i="147"/>
  <c r="D13" i="147"/>
  <c r="D14" i="147"/>
  <c r="D15" i="147"/>
  <c r="D16" i="147"/>
  <c r="D17" i="147"/>
  <c r="D18" i="147"/>
  <c r="D19" i="147"/>
  <c r="D20" i="147"/>
  <c r="D21" i="147"/>
  <c r="D22" i="147"/>
  <c r="D23" i="147"/>
  <c r="D24" i="147"/>
  <c r="D25" i="147"/>
  <c r="D26" i="147"/>
  <c r="D27" i="147"/>
  <c r="D28" i="147"/>
  <c r="D29" i="147"/>
  <c r="D30" i="147"/>
  <c r="D31" i="147"/>
  <c r="D32" i="147"/>
  <c r="D33" i="147"/>
  <c r="D34" i="147"/>
  <c r="D35" i="147"/>
  <c r="D36" i="147"/>
  <c r="D37" i="147"/>
  <c r="D38" i="147"/>
  <c r="D39" i="147"/>
  <c r="D40" i="147"/>
  <c r="D41" i="147"/>
  <c r="D42" i="147"/>
  <c r="D43" i="147"/>
  <c r="D44" i="147"/>
  <c r="D45" i="147"/>
  <c r="D46" i="147"/>
  <c r="D47" i="147"/>
  <c r="D48" i="147"/>
  <c r="D49" i="147"/>
  <c r="D50" i="147"/>
  <c r="D51" i="147"/>
  <c r="D52" i="147"/>
  <c r="D53" i="147"/>
  <c r="D54" i="147"/>
  <c r="D55" i="147"/>
  <c r="D56" i="147"/>
  <c r="D57" i="147"/>
  <c r="D58" i="147"/>
  <c r="D59" i="147"/>
  <c r="D60" i="147"/>
  <c r="D61" i="147"/>
  <c r="D62" i="147"/>
  <c r="D63" i="147"/>
  <c r="D64" i="147"/>
  <c r="D65" i="147"/>
  <c r="D66" i="147"/>
  <c r="D67" i="147"/>
  <c r="D68" i="147"/>
  <c r="D69" i="147"/>
  <c r="D70" i="147"/>
  <c r="D71" i="147"/>
  <c r="D72" i="147"/>
  <c r="D73" i="147"/>
  <c r="D74" i="147"/>
  <c r="D75" i="147"/>
  <c r="D76" i="147"/>
  <c r="D77" i="147"/>
  <c r="D78" i="147"/>
  <c r="D79" i="147"/>
  <c r="D80" i="147"/>
  <c r="D81" i="147"/>
  <c r="D82" i="147"/>
  <c r="D83" i="147"/>
  <c r="D84" i="147"/>
  <c r="D85" i="147"/>
  <c r="D86" i="147"/>
  <c r="D87" i="147"/>
  <c r="D88" i="147"/>
  <c r="D89" i="147"/>
  <c r="D90" i="147"/>
  <c r="D91" i="147"/>
  <c r="D92" i="147"/>
  <c r="D93" i="147"/>
  <c r="D94" i="147"/>
  <c r="D95" i="147"/>
  <c r="D96" i="147"/>
  <c r="D97" i="147"/>
  <c r="D98" i="147"/>
  <c r="D99" i="147"/>
  <c r="D100" i="147"/>
  <c r="D101" i="147"/>
  <c r="D102" i="147"/>
  <c r="D103" i="147"/>
  <c r="D104" i="147"/>
  <c r="D105" i="147"/>
  <c r="D106" i="147"/>
  <c r="D107" i="147"/>
  <c r="D108" i="147"/>
  <c r="D109" i="147"/>
  <c r="D110" i="147"/>
  <c r="D111" i="147"/>
  <c r="D112" i="147"/>
  <c r="D113" i="147"/>
  <c r="D114" i="147"/>
  <c r="D115" i="147"/>
  <c r="D116" i="147"/>
  <c r="D117" i="147"/>
  <c r="D118" i="147"/>
  <c r="D119" i="147"/>
  <c r="D120" i="147"/>
  <c r="D121" i="147"/>
  <c r="D122" i="147"/>
  <c r="D6" i="147"/>
  <c r="D5" i="147"/>
  <c r="D6" i="148"/>
  <c r="D7" i="148"/>
  <c r="D8" i="148"/>
  <c r="D9" i="148"/>
  <c r="D10" i="148"/>
  <c r="D11" i="148"/>
  <c r="D12" i="148"/>
  <c r="D13" i="148"/>
  <c r="D14" i="148"/>
  <c r="D15" i="148"/>
  <c r="D16" i="148"/>
  <c r="D17" i="148"/>
  <c r="D18" i="148"/>
  <c r="D19" i="148"/>
  <c r="D20" i="148"/>
  <c r="D21" i="148"/>
  <c r="D22" i="148"/>
  <c r="D23" i="148"/>
  <c r="D24" i="148"/>
  <c r="D25" i="148"/>
  <c r="D26" i="148"/>
  <c r="D27" i="148"/>
  <c r="D28" i="148"/>
  <c r="D29" i="148"/>
  <c r="D30" i="148"/>
  <c r="D31" i="148"/>
  <c r="D32" i="148"/>
  <c r="D33" i="148"/>
  <c r="D34" i="148"/>
  <c r="D35" i="148"/>
  <c r="D36" i="148"/>
  <c r="D37" i="148"/>
  <c r="D38" i="148"/>
  <c r="D39" i="148"/>
  <c r="D40" i="148"/>
  <c r="D41" i="148"/>
  <c r="D42" i="148"/>
  <c r="D43" i="148"/>
  <c r="D44" i="148"/>
  <c r="D45" i="148"/>
  <c r="D46" i="148"/>
  <c r="D47" i="148"/>
  <c r="D48" i="148"/>
  <c r="D49" i="148"/>
  <c r="D50" i="148"/>
  <c r="D51" i="148"/>
  <c r="D52" i="148"/>
  <c r="D53" i="148"/>
  <c r="D54" i="148"/>
  <c r="D55" i="148"/>
  <c r="D56" i="148"/>
  <c r="D5" i="148"/>
  <c r="D35" i="149"/>
  <c r="D36" i="149"/>
  <c r="D37" i="149"/>
  <c r="D38" i="149"/>
  <c r="D39" i="149"/>
  <c r="D40" i="149"/>
  <c r="D41" i="149"/>
  <c r="D42" i="149"/>
  <c r="D43" i="149"/>
  <c r="D44" i="149"/>
  <c r="D45" i="149"/>
  <c r="D46" i="149"/>
  <c r="D47" i="149"/>
  <c r="D48" i="149"/>
  <c r="D49" i="149"/>
  <c r="D50" i="149"/>
  <c r="D51" i="149"/>
  <c r="D52" i="149"/>
  <c r="D53" i="149"/>
  <c r="D54" i="149"/>
  <c r="D55" i="149"/>
  <c r="D56" i="149"/>
  <c r="D57" i="149"/>
  <c r="D58" i="149"/>
  <c r="D59" i="149"/>
  <c r="D60" i="149"/>
  <c r="D6" i="149"/>
  <c r="D7" i="149"/>
  <c r="D8" i="149"/>
  <c r="D9" i="149"/>
  <c r="D10" i="149"/>
  <c r="D11" i="149"/>
  <c r="D12" i="149"/>
  <c r="D13" i="149"/>
  <c r="D14" i="149"/>
  <c r="D15" i="149"/>
  <c r="D16" i="149"/>
  <c r="D17" i="149"/>
  <c r="D18" i="149"/>
  <c r="D19" i="149"/>
  <c r="D20" i="149"/>
  <c r="D21" i="149"/>
  <c r="D22" i="149"/>
  <c r="D23" i="149"/>
  <c r="D24" i="149"/>
  <c r="D25" i="149"/>
  <c r="D26" i="149"/>
  <c r="D27" i="149"/>
  <c r="D28" i="149"/>
  <c r="D29" i="149"/>
  <c r="D30" i="149"/>
  <c r="D31" i="149"/>
  <c r="D32" i="149"/>
  <c r="D33" i="149"/>
  <c r="D34" i="149"/>
  <c r="D5" i="149"/>
  <c r="D6" i="150"/>
  <c r="D7" i="150"/>
  <c r="D8" i="150"/>
  <c r="D9" i="150"/>
  <c r="D10" i="150"/>
  <c r="D11" i="150"/>
  <c r="D12" i="150"/>
  <c r="D13" i="150"/>
  <c r="D14" i="150"/>
  <c r="D15" i="150"/>
  <c r="D16" i="150"/>
  <c r="D17" i="150"/>
  <c r="D18" i="150"/>
  <c r="D19" i="150"/>
  <c r="D20" i="150"/>
  <c r="D21" i="150"/>
  <c r="D22" i="150"/>
  <c r="D23" i="150"/>
  <c r="D24" i="150"/>
  <c r="D25" i="150"/>
  <c r="D26" i="150"/>
  <c r="D27" i="150"/>
  <c r="D28" i="150"/>
  <c r="D29" i="150"/>
  <c r="D30" i="150"/>
  <c r="D31" i="150"/>
  <c r="D32" i="150"/>
  <c r="D33" i="150"/>
  <c r="D34" i="150"/>
  <c r="D35" i="150"/>
  <c r="D36" i="150"/>
  <c r="D37" i="150"/>
  <c r="D38" i="150"/>
  <c r="D39" i="150"/>
  <c r="D40" i="150"/>
  <c r="D41" i="150"/>
  <c r="D42" i="150"/>
  <c r="D43" i="150"/>
  <c r="D44" i="150"/>
  <c r="D45" i="150"/>
  <c r="D46" i="150"/>
  <c r="D47" i="150"/>
  <c r="D48" i="150"/>
  <c r="D49" i="150"/>
  <c r="D50" i="150"/>
  <c r="D51" i="150"/>
  <c r="D52" i="150"/>
  <c r="D53" i="150"/>
  <c r="D54" i="150"/>
  <c r="D55" i="150"/>
  <c r="D56" i="150"/>
  <c r="D5" i="150"/>
  <c r="D6" i="151"/>
  <c r="D7" i="151"/>
  <c r="D8" i="151"/>
  <c r="D9" i="151"/>
  <c r="D10" i="151"/>
  <c r="D11" i="151"/>
  <c r="D12" i="151"/>
  <c r="D13" i="151"/>
  <c r="D14" i="151"/>
  <c r="D15" i="151"/>
  <c r="D16" i="151"/>
  <c r="D17" i="151"/>
  <c r="D18" i="151"/>
  <c r="D19" i="151"/>
  <c r="D20" i="151"/>
  <c r="D21" i="151"/>
  <c r="D22" i="151"/>
  <c r="D23" i="151"/>
  <c r="D24" i="151"/>
  <c r="D25" i="151"/>
  <c r="D26" i="151"/>
  <c r="D27" i="151"/>
  <c r="D28" i="151"/>
  <c r="D29" i="151"/>
  <c r="D30" i="151"/>
  <c r="D31" i="151"/>
  <c r="D32" i="151"/>
  <c r="D33" i="151"/>
  <c r="D34" i="151"/>
  <c r="D35" i="151"/>
  <c r="D36" i="151"/>
  <c r="D37" i="151"/>
  <c r="D38" i="151"/>
  <c r="D39" i="151"/>
  <c r="D40" i="151"/>
  <c r="D41" i="151"/>
  <c r="D42" i="151"/>
  <c r="D43" i="151"/>
  <c r="D44" i="151"/>
  <c r="D45" i="151"/>
  <c r="D46" i="151"/>
  <c r="D47" i="151"/>
  <c r="D48" i="151"/>
  <c r="D49" i="151"/>
  <c r="D50" i="151"/>
  <c r="D51" i="151"/>
  <c r="D52" i="151"/>
  <c r="D53" i="151"/>
  <c r="D54" i="151"/>
  <c r="D55" i="151"/>
  <c r="D56" i="151"/>
  <c r="D57" i="151"/>
  <c r="D58" i="151"/>
  <c r="D59" i="151"/>
  <c r="D60" i="151"/>
  <c r="D61" i="151"/>
  <c r="D62" i="151"/>
  <c r="D63" i="151"/>
  <c r="D5" i="151"/>
  <c r="AH432" i="100"/>
  <c r="T5" i="100"/>
  <c r="T6" i="100"/>
  <c r="T7" i="100"/>
  <c r="T8" i="100"/>
  <c r="T9" i="100"/>
  <c r="T10" i="100"/>
  <c r="T11" i="100"/>
  <c r="T12" i="100"/>
  <c r="T13" i="100"/>
  <c r="T14" i="100"/>
  <c r="T15" i="100"/>
  <c r="T16" i="100"/>
  <c r="T17" i="100"/>
  <c r="T18" i="100"/>
  <c r="T19" i="100"/>
  <c r="T20" i="100"/>
  <c r="T21" i="100"/>
  <c r="T22" i="100"/>
  <c r="T23" i="100"/>
  <c r="T24" i="100"/>
  <c r="T25" i="100"/>
  <c r="T26" i="100"/>
  <c r="T27" i="100"/>
  <c r="T28" i="100"/>
  <c r="T29" i="100"/>
  <c r="T30" i="100"/>
  <c r="T31" i="100"/>
  <c r="T32" i="100"/>
  <c r="T33" i="100"/>
  <c r="T34" i="100"/>
  <c r="T35" i="100"/>
  <c r="T36" i="100"/>
  <c r="T37" i="100"/>
  <c r="T38" i="100"/>
  <c r="T39" i="100"/>
  <c r="T40" i="100"/>
  <c r="T41" i="100"/>
  <c r="T42" i="100"/>
  <c r="T43" i="100"/>
  <c r="T44" i="100"/>
  <c r="T45" i="100"/>
  <c r="T46" i="100"/>
  <c r="T47" i="100"/>
  <c r="T48" i="100"/>
  <c r="T49" i="100"/>
  <c r="T50" i="100"/>
  <c r="T51" i="100"/>
  <c r="T52" i="100"/>
  <c r="T53" i="100"/>
  <c r="T54" i="100"/>
  <c r="T55" i="100"/>
  <c r="T56" i="100"/>
  <c r="T57" i="100"/>
  <c r="T58" i="100"/>
  <c r="T59" i="100"/>
  <c r="T60" i="100"/>
  <c r="T61" i="100"/>
  <c r="T62" i="100"/>
  <c r="T63" i="100"/>
  <c r="T64" i="100"/>
  <c r="T65" i="100"/>
  <c r="T66" i="100"/>
  <c r="T67" i="100"/>
  <c r="T68" i="100"/>
  <c r="T69" i="100"/>
  <c r="T70" i="100"/>
  <c r="T71" i="100"/>
  <c r="T72" i="100"/>
  <c r="T73" i="100"/>
  <c r="T74" i="100"/>
  <c r="T75" i="100"/>
  <c r="T76" i="100"/>
  <c r="T77" i="100"/>
  <c r="T78" i="100"/>
  <c r="T79" i="100"/>
  <c r="T80" i="100"/>
  <c r="T81" i="100"/>
  <c r="T82" i="100"/>
  <c r="T83" i="100"/>
  <c r="T84" i="100"/>
  <c r="T85" i="100"/>
  <c r="T86" i="100"/>
  <c r="T87" i="100"/>
  <c r="T88" i="100"/>
  <c r="T89" i="100"/>
  <c r="T90" i="100"/>
  <c r="T91" i="100"/>
  <c r="T92" i="100"/>
  <c r="T93" i="100"/>
  <c r="T94" i="100"/>
  <c r="T95" i="100"/>
  <c r="T96" i="100"/>
  <c r="T97" i="100"/>
  <c r="T98" i="100"/>
  <c r="T99" i="100"/>
  <c r="T100" i="100"/>
  <c r="T101" i="100"/>
  <c r="T102" i="100"/>
  <c r="T103" i="100"/>
  <c r="T104" i="100"/>
  <c r="T105" i="100"/>
  <c r="T106" i="100"/>
  <c r="T107" i="100"/>
  <c r="T108" i="100"/>
  <c r="T109" i="100"/>
  <c r="T110" i="100"/>
  <c r="T111" i="100"/>
  <c r="T112" i="100"/>
  <c r="T113" i="100"/>
  <c r="T114" i="100"/>
  <c r="T115" i="100"/>
  <c r="T116" i="100"/>
  <c r="T117" i="100"/>
  <c r="T118" i="100"/>
  <c r="T119" i="100"/>
  <c r="T120" i="100"/>
  <c r="T121" i="100"/>
  <c r="T122" i="100"/>
  <c r="T123" i="100"/>
  <c r="T124" i="100"/>
  <c r="T125" i="100"/>
  <c r="T126" i="100"/>
  <c r="T127" i="100"/>
  <c r="T128" i="100"/>
  <c r="T129" i="100"/>
  <c r="T130" i="100"/>
  <c r="T131" i="100"/>
  <c r="T132" i="100"/>
  <c r="T133" i="100"/>
  <c r="T134" i="100"/>
  <c r="T135" i="100"/>
  <c r="T136" i="100"/>
  <c r="T137" i="100"/>
  <c r="T138" i="100"/>
  <c r="T139" i="100"/>
  <c r="T140" i="100"/>
  <c r="T141" i="100"/>
  <c r="T142" i="100"/>
  <c r="T143" i="100"/>
  <c r="T144" i="100"/>
  <c r="T145" i="100"/>
  <c r="T146" i="100"/>
  <c r="T147" i="100"/>
  <c r="T148" i="100"/>
  <c r="T149" i="100"/>
  <c r="T150" i="100"/>
  <c r="T151" i="100"/>
  <c r="T152" i="100"/>
  <c r="T153" i="100"/>
  <c r="T154" i="100"/>
  <c r="T155" i="100"/>
  <c r="T156" i="100"/>
  <c r="T157" i="100"/>
  <c r="T158" i="100"/>
  <c r="T159" i="100"/>
  <c r="T160" i="100"/>
  <c r="T161" i="100"/>
  <c r="T162" i="100"/>
  <c r="T163" i="100"/>
  <c r="T164" i="100"/>
  <c r="T165" i="100"/>
  <c r="T166" i="100"/>
  <c r="T167" i="100"/>
  <c r="T168" i="100"/>
  <c r="T169" i="100"/>
  <c r="T170" i="100"/>
  <c r="T171" i="100"/>
  <c r="T172" i="100"/>
  <c r="T173" i="100"/>
  <c r="T174" i="100"/>
  <c r="T175" i="100"/>
  <c r="T176" i="100"/>
  <c r="T177" i="100"/>
  <c r="T178" i="100"/>
  <c r="T179" i="100"/>
  <c r="T180" i="100"/>
  <c r="T181" i="100"/>
  <c r="T182" i="100"/>
  <c r="T183" i="100"/>
  <c r="T184" i="100"/>
  <c r="T185" i="100"/>
  <c r="T186" i="100"/>
  <c r="T187" i="100"/>
  <c r="T188" i="100"/>
  <c r="T189" i="100"/>
  <c r="T190" i="100"/>
  <c r="T191" i="100"/>
  <c r="T192" i="100"/>
  <c r="T193" i="100"/>
  <c r="T194" i="100"/>
  <c r="T195" i="100"/>
  <c r="T196" i="100"/>
  <c r="T197" i="100"/>
  <c r="T198" i="100"/>
  <c r="T199" i="100"/>
  <c r="T200" i="100"/>
  <c r="T201" i="100"/>
  <c r="T202" i="100"/>
  <c r="T203" i="100"/>
  <c r="T204" i="100"/>
  <c r="T205" i="100"/>
  <c r="T206" i="100"/>
  <c r="T207" i="100"/>
  <c r="T208" i="100"/>
  <c r="T209" i="100"/>
  <c r="T210" i="100"/>
  <c r="T211" i="100"/>
  <c r="T212" i="100"/>
  <c r="T213" i="100"/>
  <c r="T214" i="100"/>
  <c r="T215" i="100"/>
  <c r="T216" i="100"/>
  <c r="T217" i="100"/>
  <c r="T218" i="100"/>
  <c r="T219" i="100"/>
  <c r="T220" i="100"/>
  <c r="T221" i="100"/>
  <c r="T222" i="100"/>
  <c r="T223" i="100"/>
  <c r="T224" i="100"/>
  <c r="T225" i="100"/>
  <c r="T226" i="100"/>
  <c r="T227" i="100"/>
  <c r="T228" i="100"/>
  <c r="T229" i="100"/>
  <c r="T230" i="100"/>
  <c r="T231" i="100"/>
  <c r="T232" i="100"/>
  <c r="T233" i="100"/>
  <c r="T234" i="100"/>
  <c r="T235" i="100"/>
  <c r="T236" i="100"/>
  <c r="T237" i="100"/>
  <c r="T238" i="100"/>
  <c r="T239" i="100"/>
  <c r="T240" i="100"/>
  <c r="T241" i="100"/>
  <c r="T242" i="100"/>
  <c r="T243" i="100"/>
  <c r="T244" i="100"/>
  <c r="T245" i="100"/>
  <c r="T246" i="100"/>
  <c r="T247" i="100"/>
  <c r="T248" i="100"/>
  <c r="T249" i="100"/>
  <c r="T250" i="100"/>
  <c r="T251" i="100"/>
  <c r="T252" i="100"/>
  <c r="T253" i="100"/>
  <c r="T254" i="100"/>
  <c r="T255" i="100"/>
  <c r="T256" i="100"/>
  <c r="T257" i="100"/>
  <c r="T258" i="100"/>
  <c r="T259" i="100"/>
  <c r="T260" i="100"/>
  <c r="T261" i="100"/>
  <c r="T262" i="100"/>
  <c r="T263" i="100"/>
  <c r="T264" i="100"/>
  <c r="T265" i="100"/>
  <c r="T266" i="100"/>
  <c r="T267" i="100"/>
  <c r="T268" i="100"/>
  <c r="T269" i="100"/>
  <c r="T270" i="100"/>
  <c r="T271" i="100"/>
  <c r="T272" i="100"/>
  <c r="T273" i="100"/>
  <c r="T274" i="100"/>
  <c r="T275" i="100"/>
  <c r="T276" i="100"/>
  <c r="T277" i="100"/>
  <c r="T278" i="100"/>
  <c r="T279" i="100"/>
  <c r="T280" i="100"/>
  <c r="T281" i="100"/>
  <c r="T282" i="100"/>
  <c r="T283" i="100"/>
  <c r="T284" i="100"/>
  <c r="T285" i="100"/>
  <c r="T286" i="100"/>
  <c r="T287" i="100"/>
  <c r="T288" i="100"/>
  <c r="T289" i="100"/>
  <c r="T290" i="100"/>
  <c r="T291" i="100"/>
  <c r="T292" i="100"/>
  <c r="T293" i="100"/>
  <c r="T294" i="100"/>
  <c r="T295" i="100"/>
  <c r="T296" i="100"/>
  <c r="T297" i="100"/>
  <c r="T298" i="100"/>
  <c r="T299" i="100"/>
  <c r="T300" i="100"/>
  <c r="T301" i="100"/>
  <c r="T302" i="100"/>
  <c r="T303" i="100"/>
  <c r="T304" i="100"/>
  <c r="T305" i="100"/>
  <c r="T306" i="100"/>
  <c r="T307" i="100"/>
  <c r="T308" i="100"/>
  <c r="T309" i="100"/>
  <c r="T310" i="100"/>
  <c r="T311" i="100"/>
  <c r="T312" i="100"/>
  <c r="T313" i="100"/>
  <c r="T314" i="100"/>
  <c r="T315" i="100"/>
  <c r="T316" i="100"/>
  <c r="T317" i="100"/>
  <c r="T318" i="100"/>
  <c r="T319" i="100"/>
  <c r="T320" i="100"/>
  <c r="T321" i="100"/>
  <c r="T322" i="100"/>
  <c r="T323" i="100"/>
  <c r="T324" i="100"/>
  <c r="T325" i="100"/>
  <c r="T326" i="100"/>
  <c r="T327" i="100"/>
  <c r="T328" i="100"/>
  <c r="T329" i="100"/>
  <c r="T330" i="100"/>
  <c r="T331" i="100"/>
  <c r="T332" i="100"/>
  <c r="T333" i="100"/>
  <c r="T334" i="100"/>
  <c r="T335" i="100"/>
  <c r="T336" i="100"/>
  <c r="T337" i="100"/>
  <c r="T338" i="100"/>
  <c r="T339" i="100"/>
  <c r="T340" i="100"/>
  <c r="T341" i="100"/>
  <c r="T342" i="100"/>
  <c r="T343" i="100"/>
  <c r="T344" i="100"/>
  <c r="T345" i="100"/>
  <c r="T346" i="100"/>
  <c r="T347" i="100"/>
  <c r="T348" i="100"/>
  <c r="T349" i="100"/>
  <c r="T350" i="100"/>
  <c r="T351" i="100"/>
  <c r="T352" i="100"/>
  <c r="T353" i="100"/>
  <c r="T354" i="100"/>
  <c r="T355" i="100"/>
  <c r="T356" i="100"/>
  <c r="T357" i="100"/>
  <c r="T358" i="100"/>
  <c r="T359" i="100"/>
  <c r="T360" i="100"/>
  <c r="T361" i="100"/>
  <c r="T362" i="100"/>
  <c r="T363" i="100"/>
  <c r="T364" i="100"/>
  <c r="T365" i="100"/>
  <c r="T366" i="100"/>
  <c r="T367" i="100"/>
  <c r="T368" i="100"/>
  <c r="T369" i="100"/>
  <c r="T370" i="100"/>
  <c r="T371" i="100"/>
  <c r="T372" i="100"/>
  <c r="T373" i="100"/>
  <c r="T374" i="100"/>
  <c r="T375" i="100"/>
  <c r="T376" i="100"/>
  <c r="T377" i="100"/>
  <c r="T378" i="100"/>
  <c r="T379" i="100"/>
  <c r="T380" i="100"/>
  <c r="T381" i="100"/>
  <c r="T382" i="100"/>
  <c r="T383" i="100"/>
  <c r="T384" i="100"/>
  <c r="T385" i="100"/>
  <c r="T386" i="100"/>
  <c r="T387" i="100"/>
  <c r="T388" i="100"/>
  <c r="T389" i="100"/>
  <c r="T390" i="100"/>
  <c r="T391" i="100"/>
  <c r="T392" i="100"/>
  <c r="T393" i="100"/>
  <c r="T394" i="100"/>
  <c r="T395" i="100"/>
  <c r="T396" i="100"/>
  <c r="T397" i="100"/>
  <c r="T398" i="100"/>
  <c r="T399" i="100"/>
  <c r="T400" i="100"/>
  <c r="T401" i="100"/>
  <c r="T402" i="100"/>
  <c r="T403" i="100"/>
  <c r="T404" i="100"/>
  <c r="T405" i="100"/>
  <c r="T406" i="100"/>
  <c r="T407" i="100"/>
  <c r="T408" i="100"/>
  <c r="T409" i="100"/>
  <c r="T410" i="100"/>
  <c r="T411" i="100"/>
  <c r="T412" i="100"/>
  <c r="T413" i="100"/>
  <c r="T414" i="100"/>
  <c r="T415" i="100"/>
  <c r="T416" i="100"/>
  <c r="T417" i="100"/>
  <c r="T418" i="100"/>
  <c r="T419" i="100"/>
  <c r="T420" i="100"/>
  <c r="T421" i="100"/>
  <c r="T422" i="100"/>
  <c r="T423" i="100"/>
  <c r="T424" i="100"/>
  <c r="T425" i="100"/>
  <c r="T426" i="100"/>
  <c r="T427" i="100"/>
  <c r="T428" i="100"/>
  <c r="T429" i="100"/>
  <c r="T430" i="100"/>
  <c r="T431" i="100"/>
  <c r="T432" i="100"/>
  <c r="R5" i="100"/>
  <c r="R6" i="100"/>
  <c r="R7" i="100"/>
  <c r="R8" i="100"/>
  <c r="R9" i="100"/>
  <c r="R10" i="100"/>
  <c r="R11" i="100"/>
  <c r="R12" i="100"/>
  <c r="R13" i="100"/>
  <c r="R14" i="100"/>
  <c r="R15" i="100"/>
  <c r="R16" i="100"/>
  <c r="R17" i="100"/>
  <c r="R18" i="100"/>
  <c r="R19" i="100"/>
  <c r="R20" i="100"/>
  <c r="R21" i="100"/>
  <c r="R22" i="100"/>
  <c r="R23" i="100"/>
  <c r="R24" i="100"/>
  <c r="R25" i="100"/>
  <c r="R26" i="100"/>
  <c r="R27" i="100"/>
  <c r="R28" i="100"/>
  <c r="R29" i="100"/>
  <c r="R30" i="100"/>
  <c r="R31" i="100"/>
  <c r="R32" i="100"/>
  <c r="R33" i="100"/>
  <c r="R34" i="100"/>
  <c r="R35" i="100"/>
  <c r="R36" i="100"/>
  <c r="R37" i="100"/>
  <c r="R38" i="100"/>
  <c r="R39" i="100"/>
  <c r="R40" i="100"/>
  <c r="R41" i="100"/>
  <c r="R42" i="100"/>
  <c r="R43" i="100"/>
  <c r="R44" i="100"/>
  <c r="R45" i="100"/>
  <c r="R46" i="100"/>
  <c r="R47" i="100"/>
  <c r="R48" i="100"/>
  <c r="R49" i="100"/>
  <c r="R50" i="100"/>
  <c r="R51" i="100"/>
  <c r="R52" i="100"/>
  <c r="R53" i="100"/>
  <c r="R54" i="100"/>
  <c r="R55" i="100"/>
  <c r="R56" i="100"/>
  <c r="R57" i="100"/>
  <c r="R58" i="100"/>
  <c r="R59" i="100"/>
  <c r="R60" i="100"/>
  <c r="R61" i="100"/>
  <c r="R62" i="100"/>
  <c r="R63" i="100"/>
  <c r="R64" i="100"/>
  <c r="R65" i="100"/>
  <c r="R66" i="100"/>
  <c r="R67" i="100"/>
  <c r="R68" i="100"/>
  <c r="R69" i="100"/>
  <c r="R70" i="100"/>
  <c r="R71" i="100"/>
  <c r="R72" i="100"/>
  <c r="R73" i="100"/>
  <c r="R74" i="100"/>
  <c r="R75" i="100"/>
  <c r="R76" i="100"/>
  <c r="R77" i="100"/>
  <c r="R78" i="100"/>
  <c r="R79" i="100"/>
  <c r="R80" i="100"/>
  <c r="R81" i="100"/>
  <c r="R82" i="100"/>
  <c r="R83" i="100"/>
  <c r="R84" i="100"/>
  <c r="R85" i="100"/>
  <c r="R86" i="100"/>
  <c r="R87" i="100"/>
  <c r="R88" i="100"/>
  <c r="R89" i="100"/>
  <c r="R90" i="100"/>
  <c r="R91" i="100"/>
  <c r="R92" i="100"/>
  <c r="R93" i="100"/>
  <c r="R94" i="100"/>
  <c r="R95" i="100"/>
  <c r="R96" i="100"/>
  <c r="R97" i="100"/>
  <c r="R98" i="100"/>
  <c r="R99" i="100"/>
  <c r="R100" i="100"/>
  <c r="R101" i="100"/>
  <c r="R102" i="100"/>
  <c r="R103" i="100"/>
  <c r="R104" i="100"/>
  <c r="R105" i="100"/>
  <c r="R106" i="100"/>
  <c r="R107" i="100"/>
  <c r="R108" i="100"/>
  <c r="R109" i="100"/>
  <c r="R110" i="100"/>
  <c r="R111" i="100"/>
  <c r="R112" i="100"/>
  <c r="R113" i="100"/>
  <c r="R114" i="100"/>
  <c r="R115" i="100"/>
  <c r="R116" i="100"/>
  <c r="R117" i="100"/>
  <c r="R118" i="100"/>
  <c r="R119" i="100"/>
  <c r="R120" i="100"/>
  <c r="R121" i="100"/>
  <c r="R122" i="100"/>
  <c r="R123" i="100"/>
  <c r="R124" i="100"/>
  <c r="R125" i="100"/>
  <c r="R126" i="100"/>
  <c r="R127" i="100"/>
  <c r="R128" i="100"/>
  <c r="R129" i="100"/>
  <c r="R130" i="100"/>
  <c r="R131" i="100"/>
  <c r="R132" i="100"/>
  <c r="R133" i="100"/>
  <c r="R134" i="100"/>
  <c r="R135" i="100"/>
  <c r="R136" i="100"/>
  <c r="R137" i="100"/>
  <c r="R138" i="100"/>
  <c r="R139" i="100"/>
  <c r="R140" i="100"/>
  <c r="R141" i="100"/>
  <c r="R142" i="100"/>
  <c r="R143" i="100"/>
  <c r="R144" i="100"/>
  <c r="R145" i="100"/>
  <c r="R146" i="100"/>
  <c r="R147" i="100"/>
  <c r="R148" i="100"/>
  <c r="R149" i="100"/>
  <c r="R150" i="100"/>
  <c r="R151" i="100"/>
  <c r="R152" i="100"/>
  <c r="R153" i="100"/>
  <c r="R154" i="100"/>
  <c r="R155" i="100"/>
  <c r="R156" i="100"/>
  <c r="R157" i="100"/>
  <c r="R158" i="100"/>
  <c r="R159" i="100"/>
  <c r="R160" i="100"/>
  <c r="R161" i="100"/>
  <c r="R162" i="100"/>
  <c r="R163" i="100"/>
  <c r="R164" i="100"/>
  <c r="R165" i="100"/>
  <c r="R166" i="100"/>
  <c r="R167" i="100"/>
  <c r="R168" i="100"/>
  <c r="R169" i="100"/>
  <c r="R170" i="100"/>
  <c r="R171" i="100"/>
  <c r="R172" i="100"/>
  <c r="R173" i="100"/>
  <c r="R174" i="100"/>
  <c r="R175" i="100"/>
  <c r="R176" i="100"/>
  <c r="R177" i="100"/>
  <c r="R178" i="100"/>
  <c r="R179" i="100"/>
  <c r="R180" i="100"/>
  <c r="R181" i="100"/>
  <c r="R182" i="100"/>
  <c r="R183" i="100"/>
  <c r="R184" i="100"/>
  <c r="R185" i="100"/>
  <c r="R186" i="100"/>
  <c r="R187" i="100"/>
  <c r="R188" i="100"/>
  <c r="R189" i="100"/>
  <c r="R190" i="100"/>
  <c r="R191" i="100"/>
  <c r="R192" i="100"/>
  <c r="R193" i="100"/>
  <c r="R194" i="100"/>
  <c r="R195" i="100"/>
  <c r="R196" i="100"/>
  <c r="R197" i="100"/>
  <c r="R198" i="100"/>
  <c r="R199" i="100"/>
  <c r="R200" i="100"/>
  <c r="R201" i="100"/>
  <c r="R202" i="100"/>
  <c r="R203" i="100"/>
  <c r="R204" i="100"/>
  <c r="R205" i="100"/>
  <c r="R206" i="100"/>
  <c r="R207" i="100"/>
  <c r="R208" i="100"/>
  <c r="R209" i="100"/>
  <c r="R210" i="100"/>
  <c r="R211" i="100"/>
  <c r="R212" i="100"/>
  <c r="R213" i="100"/>
  <c r="R214" i="100"/>
  <c r="R215" i="100"/>
  <c r="R216" i="100"/>
  <c r="R217" i="100"/>
  <c r="R218" i="100"/>
  <c r="R219" i="100"/>
  <c r="R220" i="100"/>
  <c r="R221" i="100"/>
  <c r="R222" i="100"/>
  <c r="R223" i="100"/>
  <c r="R224" i="100"/>
  <c r="R225" i="100"/>
  <c r="R226" i="100"/>
  <c r="R227" i="100"/>
  <c r="R228" i="100"/>
  <c r="R229" i="100"/>
  <c r="R230" i="100"/>
  <c r="R231" i="100"/>
  <c r="R232" i="100"/>
  <c r="R233" i="100"/>
  <c r="R234" i="100"/>
  <c r="R235" i="100"/>
  <c r="R236" i="100"/>
  <c r="R237" i="100"/>
  <c r="R238" i="100"/>
  <c r="R239" i="100"/>
  <c r="R240" i="100"/>
  <c r="R241" i="100"/>
  <c r="R242" i="100"/>
  <c r="R243" i="100"/>
  <c r="R244" i="100"/>
  <c r="R245" i="100"/>
  <c r="R246" i="100"/>
  <c r="R247" i="100"/>
  <c r="R248" i="100"/>
  <c r="R249" i="100"/>
  <c r="R250" i="100"/>
  <c r="R251" i="100"/>
  <c r="R252" i="100"/>
  <c r="R253" i="100"/>
  <c r="R254" i="100"/>
  <c r="R255" i="100"/>
  <c r="R256" i="100"/>
  <c r="R257" i="100"/>
  <c r="R258" i="100"/>
  <c r="R259" i="100"/>
  <c r="R260" i="100"/>
  <c r="R261" i="100"/>
  <c r="R262" i="100"/>
  <c r="R263" i="100"/>
  <c r="R264" i="100"/>
  <c r="R265" i="100"/>
  <c r="R266" i="100"/>
  <c r="R267" i="100"/>
  <c r="R268" i="100"/>
  <c r="R269" i="100"/>
  <c r="R270" i="100"/>
  <c r="R271" i="100"/>
  <c r="R272" i="100"/>
  <c r="R273" i="100"/>
  <c r="R274" i="100"/>
  <c r="R275" i="100"/>
  <c r="R276" i="100"/>
  <c r="R277" i="100"/>
  <c r="R278" i="100"/>
  <c r="R279" i="100"/>
  <c r="R280" i="100"/>
  <c r="R281" i="100"/>
  <c r="R282" i="100"/>
  <c r="R283" i="100"/>
  <c r="R284" i="100"/>
  <c r="R285" i="100"/>
  <c r="R286" i="100"/>
  <c r="R287" i="100"/>
  <c r="R288" i="100"/>
  <c r="R289" i="100"/>
  <c r="R290" i="100"/>
  <c r="R291" i="100"/>
  <c r="R292" i="100"/>
  <c r="R293" i="100"/>
  <c r="R294" i="100"/>
  <c r="R295" i="100"/>
  <c r="R296" i="100"/>
  <c r="R297" i="100"/>
  <c r="R298" i="100"/>
  <c r="R299" i="100"/>
  <c r="R300" i="100"/>
  <c r="R301" i="100"/>
  <c r="R302" i="100"/>
  <c r="R303" i="100"/>
  <c r="R304" i="100"/>
  <c r="R305" i="100"/>
  <c r="R306" i="100"/>
  <c r="R307" i="100"/>
  <c r="R308" i="100"/>
  <c r="R309" i="100"/>
  <c r="R310" i="100"/>
  <c r="R311" i="100"/>
  <c r="R312" i="100"/>
  <c r="R313" i="100"/>
  <c r="R314" i="100"/>
  <c r="R315" i="100"/>
  <c r="R316" i="100"/>
  <c r="R317" i="100"/>
  <c r="R318" i="100"/>
  <c r="R319" i="100"/>
  <c r="R320" i="100"/>
  <c r="R321" i="100"/>
  <c r="R322" i="100"/>
  <c r="R323" i="100"/>
  <c r="R324" i="100"/>
  <c r="R325" i="100"/>
  <c r="R326" i="100"/>
  <c r="R327" i="100"/>
  <c r="R328" i="100"/>
  <c r="R329" i="100"/>
  <c r="R330" i="100"/>
  <c r="R331" i="100"/>
  <c r="R332" i="100"/>
  <c r="R333" i="100"/>
  <c r="R334" i="100"/>
  <c r="R335" i="100"/>
  <c r="R336" i="100"/>
  <c r="R337" i="100"/>
  <c r="R338" i="100"/>
  <c r="R339" i="100"/>
  <c r="R340" i="100"/>
  <c r="R341" i="100"/>
  <c r="R342" i="100"/>
  <c r="R343" i="100"/>
  <c r="R344" i="100"/>
  <c r="R345" i="100"/>
  <c r="R346" i="100"/>
  <c r="R347" i="100"/>
  <c r="R348" i="100"/>
  <c r="R349" i="100"/>
  <c r="R350" i="100"/>
  <c r="R351" i="100"/>
  <c r="R352" i="100"/>
  <c r="R353" i="100"/>
  <c r="R354" i="100"/>
  <c r="R355" i="100"/>
  <c r="R356" i="100"/>
  <c r="R357" i="100"/>
  <c r="R358" i="100"/>
  <c r="R359" i="100"/>
  <c r="R360" i="100"/>
  <c r="R361" i="100"/>
  <c r="R362" i="100"/>
  <c r="R363" i="100"/>
  <c r="R364" i="100"/>
  <c r="R365" i="100"/>
  <c r="R366" i="100"/>
  <c r="R367" i="100"/>
  <c r="R368" i="100"/>
  <c r="R369" i="100"/>
  <c r="R370" i="100"/>
  <c r="R371" i="100"/>
  <c r="R372" i="100"/>
  <c r="R373" i="100"/>
  <c r="R374" i="100"/>
  <c r="R375" i="100"/>
  <c r="R376" i="100"/>
  <c r="R377" i="100"/>
  <c r="R378" i="100"/>
  <c r="R379" i="100"/>
  <c r="R380" i="100"/>
  <c r="R381" i="100"/>
  <c r="R382" i="100"/>
  <c r="R383" i="100"/>
  <c r="R384" i="100"/>
  <c r="R385" i="100"/>
  <c r="R386" i="100"/>
  <c r="R387" i="100"/>
  <c r="R388" i="100"/>
  <c r="R389" i="100"/>
  <c r="R390" i="100"/>
  <c r="R391" i="100"/>
  <c r="R392" i="100"/>
  <c r="R393" i="100"/>
  <c r="R394" i="100"/>
  <c r="R395" i="100"/>
  <c r="R396" i="100"/>
  <c r="R397" i="100"/>
  <c r="R398" i="100"/>
  <c r="R399" i="100"/>
  <c r="R400" i="100"/>
  <c r="R401" i="100"/>
  <c r="R402" i="100"/>
  <c r="R403" i="100"/>
  <c r="R404" i="100"/>
  <c r="R405" i="100"/>
  <c r="R406" i="100"/>
  <c r="R407" i="100"/>
  <c r="R408" i="100"/>
  <c r="R409" i="100"/>
  <c r="R410" i="100"/>
  <c r="R411" i="100"/>
  <c r="R412" i="100"/>
  <c r="R413" i="100"/>
  <c r="R414" i="100"/>
  <c r="R415" i="100"/>
  <c r="R416" i="100"/>
  <c r="R417" i="100"/>
  <c r="R418" i="100"/>
  <c r="R419" i="100"/>
  <c r="R420" i="100"/>
  <c r="R421" i="100"/>
  <c r="R422" i="100"/>
  <c r="R423" i="100"/>
  <c r="R424" i="100"/>
  <c r="R425" i="100"/>
  <c r="R426" i="100"/>
  <c r="R427" i="100"/>
  <c r="R428" i="100"/>
  <c r="R429" i="100"/>
  <c r="R430" i="100"/>
  <c r="R431" i="100"/>
  <c r="R432" i="100"/>
  <c r="A5" i="100"/>
  <c r="A6" i="100"/>
  <c r="A7" i="100"/>
  <c r="A8" i="100"/>
  <c r="A9" i="100"/>
  <c r="A10" i="100"/>
  <c r="A11" i="100"/>
  <c r="A12" i="100"/>
  <c r="A13" i="100"/>
  <c r="A14" i="100"/>
  <c r="A15" i="100"/>
  <c r="A16" i="100"/>
  <c r="A17" i="100"/>
  <c r="A18" i="100"/>
  <c r="A19" i="100"/>
  <c r="A20" i="100"/>
  <c r="A21" i="100"/>
  <c r="A22" i="100"/>
  <c r="A23" i="100"/>
  <c r="A24" i="100"/>
  <c r="A25" i="100"/>
  <c r="A26" i="100"/>
  <c r="A27" i="100"/>
  <c r="A28" i="100"/>
  <c r="A29" i="100"/>
  <c r="A30" i="100"/>
  <c r="A31" i="100"/>
  <c r="A32" i="100"/>
  <c r="A33" i="100"/>
  <c r="A34" i="100"/>
  <c r="A35" i="100"/>
  <c r="A36" i="100"/>
  <c r="A37" i="100"/>
  <c r="A38" i="100"/>
  <c r="A39" i="100"/>
  <c r="A40" i="100"/>
  <c r="A41" i="100"/>
  <c r="A42" i="100"/>
  <c r="A43" i="100"/>
  <c r="A44" i="100"/>
  <c r="A45" i="100"/>
  <c r="A46" i="100"/>
  <c r="A47" i="100"/>
  <c r="A48" i="100"/>
  <c r="A49" i="100"/>
  <c r="A50" i="100"/>
  <c r="A51" i="100"/>
  <c r="A52" i="100"/>
  <c r="A53" i="100"/>
  <c r="A54" i="100"/>
  <c r="A55" i="100"/>
  <c r="A56" i="100"/>
  <c r="A57" i="100"/>
  <c r="A58" i="100"/>
  <c r="A59" i="100"/>
  <c r="A60" i="100"/>
  <c r="A61" i="100"/>
  <c r="A62" i="100"/>
  <c r="A63" i="100"/>
  <c r="A64" i="100"/>
  <c r="A65" i="100"/>
  <c r="A66" i="100"/>
  <c r="A67" i="100"/>
  <c r="A68" i="100"/>
  <c r="A69" i="100"/>
  <c r="A70" i="100"/>
  <c r="A71" i="100"/>
  <c r="A72" i="100"/>
  <c r="A73" i="100"/>
  <c r="A74" i="100"/>
  <c r="A75" i="100"/>
  <c r="A76" i="100"/>
  <c r="A77" i="100"/>
  <c r="A78" i="100"/>
  <c r="A79" i="100"/>
  <c r="A80" i="100"/>
  <c r="A81" i="100"/>
  <c r="A82" i="100"/>
  <c r="A83" i="100"/>
  <c r="A84" i="100"/>
  <c r="A85" i="100"/>
  <c r="A86" i="100"/>
  <c r="A87" i="100"/>
  <c r="A88" i="100"/>
  <c r="A89" i="100"/>
  <c r="A90" i="100"/>
  <c r="A91" i="100"/>
  <c r="A92" i="100"/>
  <c r="A93" i="100"/>
  <c r="A94" i="100"/>
  <c r="A95" i="100"/>
  <c r="A96" i="100"/>
  <c r="A97" i="100"/>
  <c r="A98" i="100"/>
  <c r="A99" i="100"/>
  <c r="A100" i="100"/>
  <c r="A101" i="100"/>
  <c r="A102" i="100"/>
  <c r="A103" i="100"/>
  <c r="A104" i="100"/>
  <c r="A105" i="100"/>
  <c r="A106" i="100"/>
  <c r="A107" i="100"/>
  <c r="A108" i="100"/>
  <c r="A109" i="100"/>
  <c r="A110" i="100"/>
  <c r="A111" i="100"/>
  <c r="A112" i="100"/>
  <c r="A113" i="100"/>
  <c r="A114" i="100"/>
  <c r="A115" i="100"/>
  <c r="A116" i="100"/>
  <c r="A117" i="100"/>
  <c r="A118" i="100"/>
  <c r="A119" i="100"/>
  <c r="A120" i="100"/>
  <c r="A121" i="100"/>
  <c r="A122" i="100"/>
  <c r="A123" i="100"/>
  <c r="A124" i="100"/>
  <c r="A125" i="100"/>
  <c r="A126" i="100"/>
  <c r="A127" i="100"/>
  <c r="A128" i="100"/>
  <c r="A129" i="100"/>
  <c r="A130" i="100"/>
  <c r="A131" i="100"/>
  <c r="A132" i="100"/>
  <c r="A133" i="100"/>
  <c r="A134" i="100"/>
  <c r="A135" i="100"/>
  <c r="A136" i="100"/>
  <c r="A137" i="100"/>
  <c r="A138" i="100"/>
  <c r="A139" i="100"/>
  <c r="A140" i="100"/>
  <c r="A141" i="100"/>
  <c r="A142" i="100"/>
  <c r="A143" i="100"/>
  <c r="A144" i="100"/>
  <c r="A145" i="100"/>
  <c r="A146" i="100"/>
  <c r="A147" i="100"/>
  <c r="A148" i="100"/>
  <c r="A149" i="100"/>
  <c r="A150" i="100"/>
  <c r="A151" i="100"/>
  <c r="A152" i="100"/>
  <c r="A153" i="100"/>
  <c r="A154" i="100"/>
  <c r="A155" i="100"/>
  <c r="A156" i="100"/>
  <c r="A157" i="100"/>
  <c r="A158" i="100"/>
  <c r="A159" i="100"/>
  <c r="A160" i="100"/>
  <c r="A161" i="100"/>
  <c r="A162" i="100"/>
  <c r="A163" i="100"/>
  <c r="A164" i="100"/>
  <c r="A165" i="100"/>
  <c r="A166" i="100"/>
  <c r="A167" i="100"/>
  <c r="A168" i="100"/>
  <c r="A169" i="100"/>
  <c r="A170" i="100"/>
  <c r="A171" i="100"/>
  <c r="A172" i="100"/>
  <c r="A173" i="100"/>
  <c r="A174" i="100"/>
  <c r="A175" i="100"/>
  <c r="A176" i="100"/>
  <c r="A177" i="100"/>
  <c r="A178" i="100"/>
  <c r="A179" i="100"/>
  <c r="A180" i="100"/>
  <c r="A181" i="100"/>
  <c r="A182" i="100"/>
  <c r="A183" i="100"/>
  <c r="A184" i="100"/>
  <c r="A185" i="100"/>
  <c r="A186" i="100"/>
  <c r="A187" i="100"/>
  <c r="A188" i="100"/>
  <c r="A189" i="100"/>
  <c r="A190" i="100"/>
  <c r="A191" i="100"/>
  <c r="A192" i="100"/>
  <c r="A193" i="100"/>
  <c r="A194" i="100"/>
  <c r="A195" i="100"/>
  <c r="A196" i="100"/>
  <c r="A197" i="100"/>
  <c r="A198" i="100"/>
  <c r="A199" i="100"/>
  <c r="A200" i="100"/>
  <c r="A201" i="100"/>
  <c r="A202" i="100"/>
  <c r="A203" i="100"/>
  <c r="A204" i="100"/>
  <c r="A205" i="100"/>
  <c r="A206" i="100"/>
  <c r="A207" i="100"/>
  <c r="A208" i="100"/>
  <c r="A209" i="100"/>
  <c r="A210" i="100"/>
  <c r="A211" i="100"/>
  <c r="A212" i="100"/>
  <c r="A213" i="100"/>
  <c r="A214" i="100"/>
  <c r="A215" i="100"/>
  <c r="A216" i="100"/>
  <c r="A217" i="100"/>
  <c r="A218" i="100"/>
  <c r="A219" i="100"/>
  <c r="A220" i="100"/>
  <c r="A221" i="100"/>
  <c r="A222" i="100"/>
  <c r="A223" i="100"/>
  <c r="A224" i="100"/>
  <c r="A225" i="100"/>
  <c r="A226" i="100"/>
  <c r="A227" i="100"/>
  <c r="A228" i="100"/>
  <c r="A229" i="100"/>
  <c r="A230" i="100"/>
  <c r="A231" i="100"/>
  <c r="A232" i="100"/>
  <c r="A233" i="100"/>
  <c r="A234" i="100"/>
  <c r="A235" i="100"/>
  <c r="A236" i="100"/>
  <c r="A237" i="100"/>
  <c r="A238" i="100"/>
  <c r="A239" i="100"/>
  <c r="A240" i="100"/>
  <c r="A241" i="100"/>
  <c r="A242" i="100"/>
  <c r="A243" i="100"/>
  <c r="A244" i="100"/>
  <c r="A245" i="100"/>
  <c r="A246" i="100"/>
  <c r="A247" i="100"/>
  <c r="A248" i="100"/>
  <c r="A249" i="100"/>
  <c r="A250" i="100"/>
  <c r="A251" i="100"/>
  <c r="A252" i="100"/>
  <c r="A253" i="100"/>
  <c r="A254" i="100"/>
  <c r="A255" i="100"/>
  <c r="A256" i="100"/>
  <c r="A257" i="100"/>
  <c r="A258" i="100"/>
  <c r="A259" i="100"/>
  <c r="A260" i="100"/>
  <c r="A261" i="100"/>
  <c r="A262" i="100"/>
  <c r="A263" i="100"/>
  <c r="A264" i="100"/>
  <c r="A265" i="100"/>
  <c r="A266" i="100"/>
  <c r="A267" i="100"/>
  <c r="A268" i="100"/>
  <c r="A269" i="100"/>
  <c r="A270" i="100"/>
  <c r="A271" i="100"/>
  <c r="A272" i="100"/>
  <c r="A273" i="100"/>
  <c r="A274" i="100"/>
  <c r="A275" i="100"/>
  <c r="A276" i="100"/>
  <c r="A277" i="100"/>
  <c r="A278" i="100"/>
  <c r="A279" i="100"/>
  <c r="A280" i="100"/>
  <c r="A281" i="100"/>
  <c r="A282" i="100"/>
  <c r="A283" i="100"/>
  <c r="A284" i="100"/>
  <c r="A285" i="100"/>
  <c r="A286" i="100"/>
  <c r="A287" i="100"/>
  <c r="A288" i="100"/>
  <c r="A289" i="100"/>
  <c r="A290" i="100"/>
  <c r="A291" i="100"/>
  <c r="A292" i="100"/>
  <c r="A293" i="100"/>
  <c r="A294" i="100"/>
  <c r="A295" i="100"/>
  <c r="A296" i="100"/>
  <c r="A297" i="100"/>
  <c r="A298" i="100"/>
  <c r="A299" i="100"/>
  <c r="A300" i="100"/>
  <c r="A301" i="100"/>
  <c r="A302" i="100"/>
  <c r="A303" i="100"/>
  <c r="A304" i="100"/>
  <c r="A305" i="100"/>
  <c r="A306" i="100"/>
  <c r="A307" i="100"/>
  <c r="A308" i="100"/>
  <c r="A309" i="100"/>
  <c r="A310" i="100"/>
  <c r="A311" i="100"/>
  <c r="A312" i="100"/>
  <c r="A313" i="100"/>
  <c r="A314" i="100"/>
  <c r="A315" i="100"/>
  <c r="A316" i="100"/>
  <c r="A317" i="100"/>
  <c r="A318" i="100"/>
  <c r="A319" i="100"/>
  <c r="A320" i="100"/>
  <c r="A321" i="100"/>
  <c r="A322" i="100"/>
  <c r="A323" i="100"/>
  <c r="A324" i="100"/>
  <c r="A325" i="100"/>
  <c r="A326" i="100"/>
  <c r="A327" i="100"/>
  <c r="A328" i="100"/>
  <c r="A329" i="100"/>
  <c r="A330" i="100"/>
  <c r="A331" i="100"/>
  <c r="A332" i="100"/>
  <c r="A333" i="100"/>
  <c r="A334" i="100"/>
  <c r="A335" i="100"/>
  <c r="A336" i="100"/>
  <c r="A337" i="100"/>
  <c r="A338" i="100"/>
  <c r="A339" i="100"/>
  <c r="A340" i="100"/>
  <c r="A341" i="100"/>
  <c r="A342" i="100"/>
  <c r="A343" i="100"/>
  <c r="A344" i="100"/>
  <c r="A345" i="100"/>
  <c r="A346" i="100"/>
  <c r="A347" i="100"/>
  <c r="A348" i="100"/>
  <c r="A349" i="100"/>
  <c r="A350" i="100"/>
  <c r="A351" i="100"/>
  <c r="A352" i="100"/>
  <c r="A353" i="100"/>
  <c r="A354" i="100"/>
  <c r="A355" i="100"/>
  <c r="A356" i="100"/>
  <c r="A357" i="100"/>
  <c r="A358" i="100"/>
  <c r="A359" i="100"/>
  <c r="A360" i="100"/>
  <c r="A361" i="100"/>
  <c r="A362" i="100"/>
  <c r="A363" i="100"/>
  <c r="A364" i="100"/>
  <c r="A365" i="100"/>
  <c r="A366" i="100"/>
  <c r="A367" i="100"/>
  <c r="A368" i="100"/>
  <c r="A369" i="100"/>
  <c r="A370" i="100"/>
  <c r="A371" i="100"/>
  <c r="A372" i="100"/>
  <c r="A373" i="100"/>
  <c r="A374" i="100"/>
  <c r="A375" i="100"/>
  <c r="A376" i="100"/>
  <c r="A377" i="100"/>
  <c r="A378" i="100"/>
  <c r="A379" i="100"/>
  <c r="A380" i="100"/>
  <c r="A381" i="100"/>
  <c r="A382" i="100"/>
  <c r="A383" i="100"/>
  <c r="A384" i="100"/>
  <c r="A385" i="100"/>
  <c r="A386" i="100"/>
  <c r="A387" i="100"/>
  <c r="A388" i="100"/>
  <c r="A389" i="100"/>
  <c r="A390" i="100"/>
  <c r="A391" i="100"/>
  <c r="A392" i="100"/>
  <c r="A393" i="100"/>
  <c r="A394" i="100"/>
  <c r="A395" i="100"/>
  <c r="A396" i="100"/>
  <c r="A397" i="100"/>
  <c r="A398" i="100"/>
  <c r="A399" i="100"/>
  <c r="A400" i="100"/>
  <c r="A401" i="100"/>
  <c r="A402" i="100"/>
  <c r="A403" i="100"/>
  <c r="A404" i="100"/>
  <c r="A405" i="100"/>
  <c r="A406" i="100"/>
  <c r="A407" i="100"/>
  <c r="A408" i="100"/>
  <c r="A409" i="100"/>
  <c r="A410" i="100"/>
  <c r="A411" i="100"/>
  <c r="A412" i="100"/>
  <c r="A413" i="100"/>
  <c r="A414" i="100"/>
  <c r="A415" i="100"/>
  <c r="A416" i="100"/>
  <c r="A417" i="100"/>
  <c r="A418" i="100"/>
  <c r="A419" i="100"/>
  <c r="A420" i="100"/>
  <c r="A421" i="100"/>
  <c r="A422" i="100"/>
  <c r="A423" i="100"/>
  <c r="W9" i="137"/>
  <c r="V9" i="137"/>
  <c r="U9" i="137"/>
  <c r="T4" i="137"/>
  <c r="W9" i="136"/>
  <c r="V9" i="136"/>
  <c r="U9" i="136"/>
  <c r="T4" i="136"/>
  <c r="W9" i="135"/>
  <c r="V9" i="135"/>
  <c r="U9" i="135"/>
  <c r="T4" i="135"/>
  <c r="W9" i="134"/>
  <c r="V9" i="134"/>
  <c r="U9" i="134"/>
  <c r="T4" i="134"/>
  <c r="W8" i="133"/>
  <c r="V8" i="133"/>
  <c r="U8" i="133"/>
  <c r="X8" i="133" s="1"/>
  <c r="T3" i="133"/>
  <c r="U11" i="186" l="1"/>
  <c r="B6" i="192"/>
  <c r="A50" i="192" s="1"/>
  <c r="M10" i="192"/>
  <c r="M14" i="192"/>
  <c r="M18" i="192"/>
  <c r="M22" i="192"/>
  <c r="M26" i="192"/>
  <c r="M30" i="192"/>
  <c r="M34" i="192"/>
  <c r="M38" i="192"/>
  <c r="M42" i="192"/>
  <c r="M46" i="192"/>
  <c r="M50" i="192"/>
  <c r="M54" i="192"/>
  <c r="M58" i="192"/>
  <c r="M62" i="192"/>
  <c r="M66" i="192"/>
  <c r="M70" i="192"/>
  <c r="M74" i="192"/>
  <c r="M78" i="192"/>
  <c r="M82" i="192"/>
  <c r="M86" i="192"/>
  <c r="M90" i="192"/>
  <c r="M94" i="192"/>
  <c r="M98" i="192"/>
  <c r="M102" i="192"/>
  <c r="M106" i="192"/>
  <c r="M110" i="192"/>
  <c r="M114" i="192"/>
  <c r="M118" i="192"/>
  <c r="M122" i="192"/>
  <c r="M126" i="192"/>
  <c r="M130" i="192"/>
  <c r="M134" i="192"/>
  <c r="M138" i="192"/>
  <c r="M142" i="192"/>
  <c r="M146" i="192"/>
  <c r="M150" i="192"/>
  <c r="M154" i="192"/>
  <c r="M158" i="192"/>
  <c r="M162" i="192"/>
  <c r="M166" i="192"/>
  <c r="M170" i="192"/>
  <c r="M174" i="192"/>
  <c r="M178" i="192"/>
  <c r="M182" i="192"/>
  <c r="M186" i="192"/>
  <c r="M190" i="192"/>
  <c r="M194" i="192"/>
  <c r="M198" i="192"/>
  <c r="M202" i="192"/>
  <c r="M206" i="192"/>
  <c r="M210" i="192"/>
  <c r="M214" i="192"/>
  <c r="M218" i="192"/>
  <c r="M222" i="192"/>
  <c r="M226" i="192"/>
  <c r="M230" i="192"/>
  <c r="M234" i="192"/>
  <c r="M238" i="192"/>
  <c r="M242" i="192"/>
  <c r="M246" i="192"/>
  <c r="M250" i="192"/>
  <c r="M254" i="192"/>
  <c r="M258" i="192"/>
  <c r="M262" i="192"/>
  <c r="M266" i="192"/>
  <c r="M270" i="192"/>
  <c r="M274" i="192"/>
  <c r="M278" i="192"/>
  <c r="M282" i="192"/>
  <c r="M286" i="192"/>
  <c r="M290" i="192"/>
  <c r="M294" i="192"/>
  <c r="M298" i="192"/>
  <c r="M302" i="192"/>
  <c r="M306" i="192"/>
  <c r="M310" i="192"/>
  <c r="M11" i="192"/>
  <c r="M15" i="192"/>
  <c r="M19" i="192"/>
  <c r="M23" i="192"/>
  <c r="M27" i="192"/>
  <c r="M31" i="192"/>
  <c r="M35" i="192"/>
  <c r="M39" i="192"/>
  <c r="M43" i="192"/>
  <c r="M47" i="192"/>
  <c r="M51" i="192"/>
  <c r="M55" i="192"/>
  <c r="M59" i="192"/>
  <c r="M63" i="192"/>
  <c r="M67" i="192"/>
  <c r="M71" i="192"/>
  <c r="M75" i="192"/>
  <c r="M79" i="192"/>
  <c r="M83" i="192"/>
  <c r="M87" i="192"/>
  <c r="M91" i="192"/>
  <c r="M95" i="192"/>
  <c r="M99" i="192"/>
  <c r="M103" i="192"/>
  <c r="M107" i="192"/>
  <c r="M111" i="192"/>
  <c r="M115" i="192"/>
  <c r="M119" i="192"/>
  <c r="M123" i="192"/>
  <c r="M127" i="192"/>
  <c r="M131" i="192"/>
  <c r="M135" i="192"/>
  <c r="M139" i="192"/>
  <c r="M143" i="192"/>
  <c r="M147" i="192"/>
  <c r="M151" i="192"/>
  <c r="M155" i="192"/>
  <c r="M159" i="192"/>
  <c r="M163" i="192"/>
  <c r="M167" i="192"/>
  <c r="M171" i="192"/>
  <c r="M175" i="192"/>
  <c r="M179" i="192"/>
  <c r="M183" i="192"/>
  <c r="M187" i="192"/>
  <c r="M191" i="192"/>
  <c r="M195" i="192"/>
  <c r="M199" i="192"/>
  <c r="M203" i="192"/>
  <c r="M207" i="192"/>
  <c r="M211" i="192"/>
  <c r="M215" i="192"/>
  <c r="M219" i="192"/>
  <c r="M223" i="192"/>
  <c r="M227" i="192"/>
  <c r="M231" i="192"/>
  <c r="M235" i="192"/>
  <c r="M239" i="192"/>
  <c r="M243" i="192"/>
  <c r="M247" i="192"/>
  <c r="M251" i="192"/>
  <c r="M255" i="192"/>
  <c r="M259" i="192"/>
  <c r="M263" i="192"/>
  <c r="M267" i="192"/>
  <c r="M271" i="192"/>
  <c r="M275" i="192"/>
  <c r="M279" i="192"/>
  <c r="M283" i="192"/>
  <c r="M287" i="192"/>
  <c r="M291" i="192"/>
  <c r="M295" i="192"/>
  <c r="M299" i="192"/>
  <c r="M303" i="192"/>
  <c r="M307" i="192"/>
  <c r="M311" i="192"/>
  <c r="M315" i="192"/>
  <c r="M319" i="192"/>
  <c r="M323" i="192"/>
  <c r="M327" i="192"/>
  <c r="M331" i="192"/>
  <c r="M335" i="192"/>
  <c r="M339" i="192"/>
  <c r="M343" i="192"/>
  <c r="M347" i="192"/>
  <c r="M12" i="192"/>
  <c r="M16" i="192"/>
  <c r="M20" i="192"/>
  <c r="M24" i="192"/>
  <c r="M28" i="192"/>
  <c r="M32" i="192"/>
  <c r="M36" i="192"/>
  <c r="M40" i="192"/>
  <c r="M44" i="192"/>
  <c r="M48" i="192"/>
  <c r="M52" i="192"/>
  <c r="M56" i="192"/>
  <c r="M60" i="192"/>
  <c r="M64" i="192"/>
  <c r="M68" i="192"/>
  <c r="M72" i="192"/>
  <c r="M76" i="192"/>
  <c r="M80" i="192"/>
  <c r="M84" i="192"/>
  <c r="M88" i="192"/>
  <c r="M92" i="192"/>
  <c r="M96" i="192"/>
  <c r="M100" i="192"/>
  <c r="M104" i="192"/>
  <c r="M108" i="192"/>
  <c r="M112" i="192"/>
  <c r="M116" i="192"/>
  <c r="M120" i="192"/>
  <c r="M124" i="192"/>
  <c r="M128" i="192"/>
  <c r="M132" i="192"/>
  <c r="M136" i="192"/>
  <c r="M140" i="192"/>
  <c r="M144" i="192"/>
  <c r="M148" i="192"/>
  <c r="M152" i="192"/>
  <c r="M156" i="192"/>
  <c r="M160" i="192"/>
  <c r="M164" i="192"/>
  <c r="M168" i="192"/>
  <c r="M172" i="192"/>
  <c r="M176" i="192"/>
  <c r="M180" i="192"/>
  <c r="M184" i="192"/>
  <c r="M188" i="192"/>
  <c r="M192" i="192"/>
  <c r="M196" i="192"/>
  <c r="M200" i="192"/>
  <c r="M204" i="192"/>
  <c r="M208" i="192"/>
  <c r="M212" i="192"/>
  <c r="M216" i="192"/>
  <c r="M220" i="192"/>
  <c r="M224" i="192"/>
  <c r="M228" i="192"/>
  <c r="M232" i="192"/>
  <c r="M236" i="192"/>
  <c r="M240" i="192"/>
  <c r="M244" i="192"/>
  <c r="M248" i="192"/>
  <c r="M252" i="192"/>
  <c r="M256" i="192"/>
  <c r="M260" i="192"/>
  <c r="M264" i="192"/>
  <c r="M268" i="192"/>
  <c r="M272" i="192"/>
  <c r="M276" i="192"/>
  <c r="M280" i="192"/>
  <c r="M284" i="192"/>
  <c r="M288" i="192"/>
  <c r="M292" i="192"/>
  <c r="M296" i="192"/>
  <c r="M300" i="192"/>
  <c r="M304" i="192"/>
  <c r="M308" i="192"/>
  <c r="M312" i="192"/>
  <c r="M316" i="192"/>
  <c r="M320" i="192"/>
  <c r="M324" i="192"/>
  <c r="M328" i="192"/>
  <c r="M332" i="192"/>
  <c r="M336" i="192"/>
  <c r="M340" i="192"/>
  <c r="M344" i="192"/>
  <c r="M348" i="192"/>
  <c r="M419" i="192"/>
  <c r="M403" i="192"/>
  <c r="M395" i="192"/>
  <c r="M383" i="192"/>
  <c r="M371" i="192"/>
  <c r="M359" i="192"/>
  <c r="M345" i="192"/>
  <c r="M329" i="192"/>
  <c r="M297" i="192"/>
  <c r="M249" i="192"/>
  <c r="M217" i="192"/>
  <c r="M185" i="192"/>
  <c r="M137" i="192"/>
  <c r="M105" i="192"/>
  <c r="M73" i="192"/>
  <c r="M41" i="192"/>
  <c r="M7" i="192"/>
  <c r="M422" i="192"/>
  <c r="M418" i="192"/>
  <c r="M414" i="192"/>
  <c r="M410" i="192"/>
  <c r="M406" i="192"/>
  <c r="M402" i="192"/>
  <c r="M398" i="192"/>
  <c r="M394" i="192"/>
  <c r="M390" i="192"/>
  <c r="M386" i="192"/>
  <c r="M382" i="192"/>
  <c r="M378" i="192"/>
  <c r="M374" i="192"/>
  <c r="M370" i="192"/>
  <c r="M366" i="192"/>
  <c r="M362" i="192"/>
  <c r="M358" i="192"/>
  <c r="M354" i="192"/>
  <c r="M350" i="192"/>
  <c r="M342" i="192"/>
  <c r="M334" i="192"/>
  <c r="M326" i="192"/>
  <c r="M318" i="192"/>
  <c r="M309" i="192"/>
  <c r="M293" i="192"/>
  <c r="M277" i="192"/>
  <c r="M261" i="192"/>
  <c r="M245" i="192"/>
  <c r="M229" i="192"/>
  <c r="M213" i="192"/>
  <c r="M197" i="192"/>
  <c r="M181" i="192"/>
  <c r="M165" i="192"/>
  <c r="M149" i="192"/>
  <c r="M133" i="192"/>
  <c r="M117" i="192"/>
  <c r="M101" i="192"/>
  <c r="M85" i="192"/>
  <c r="M69" i="192"/>
  <c r="M53" i="192"/>
  <c r="M37" i="192"/>
  <c r="M21" i="192"/>
  <c r="M8" i="192"/>
  <c r="M415" i="192"/>
  <c r="M411" i="192"/>
  <c r="M399" i="192"/>
  <c r="M387" i="192"/>
  <c r="M379" i="192"/>
  <c r="M367" i="192"/>
  <c r="M363" i="192"/>
  <c r="M351" i="192"/>
  <c r="M337" i="192"/>
  <c r="M321" i="192"/>
  <c r="M281" i="192"/>
  <c r="M265" i="192"/>
  <c r="M233" i="192"/>
  <c r="M201" i="192"/>
  <c r="M169" i="192"/>
  <c r="M153" i="192"/>
  <c r="M121" i="192"/>
  <c r="M89" i="192"/>
  <c r="M57" i="192"/>
  <c r="M6" i="192"/>
  <c r="M425" i="192"/>
  <c r="M421" i="192"/>
  <c r="M417" i="192"/>
  <c r="M413" i="192"/>
  <c r="M409" i="192"/>
  <c r="M405" i="192"/>
  <c r="M401" i="192"/>
  <c r="M397" i="192"/>
  <c r="M393" i="192"/>
  <c r="M389" i="192"/>
  <c r="M385" i="192"/>
  <c r="M381" i="192"/>
  <c r="M377" i="192"/>
  <c r="M373" i="192"/>
  <c r="M369" i="192"/>
  <c r="M365" i="192"/>
  <c r="M361" i="192"/>
  <c r="M357" i="192"/>
  <c r="M353" i="192"/>
  <c r="M349" i="192"/>
  <c r="M341" i="192"/>
  <c r="M333" i="192"/>
  <c r="M325" i="192"/>
  <c r="M317" i="192"/>
  <c r="M305" i="192"/>
  <c r="M289" i="192"/>
  <c r="M273" i="192"/>
  <c r="M257" i="192"/>
  <c r="M241" i="192"/>
  <c r="M225" i="192"/>
  <c r="M209" i="192"/>
  <c r="M193" i="192"/>
  <c r="M177" i="192"/>
  <c r="M161" i="192"/>
  <c r="M145" i="192"/>
  <c r="M129" i="192"/>
  <c r="M113" i="192"/>
  <c r="M97" i="192"/>
  <c r="M81" i="192"/>
  <c r="M65" i="192"/>
  <c r="M49" i="192"/>
  <c r="M33" i="192"/>
  <c r="M17" i="192"/>
  <c r="M423" i="192"/>
  <c r="M407" i="192"/>
  <c r="M391" i="192"/>
  <c r="M375" i="192"/>
  <c r="M355" i="192"/>
  <c r="M313" i="192"/>
  <c r="M25" i="192"/>
  <c r="M9" i="192"/>
  <c r="M424" i="192"/>
  <c r="M420" i="192"/>
  <c r="M416" i="192"/>
  <c r="M412" i="192"/>
  <c r="M408" i="192"/>
  <c r="M404" i="192"/>
  <c r="M400" i="192"/>
  <c r="M396" i="192"/>
  <c r="M392" i="192"/>
  <c r="M388" i="192"/>
  <c r="M384" i="192"/>
  <c r="M380" i="192"/>
  <c r="M376" i="192"/>
  <c r="M372" i="192"/>
  <c r="M368" i="192"/>
  <c r="M364" i="192"/>
  <c r="M360" i="192"/>
  <c r="M356" i="192"/>
  <c r="M352" i="192"/>
  <c r="M346" i="192"/>
  <c r="M338" i="192"/>
  <c r="M330" i="192"/>
  <c r="M322" i="192"/>
  <c r="M314" i="192"/>
  <c r="M301" i="192"/>
  <c r="M285" i="192"/>
  <c r="M269" i="192"/>
  <c r="M253" i="192"/>
  <c r="M237" i="192"/>
  <c r="M221" i="192"/>
  <c r="M205" i="192"/>
  <c r="M189" i="192"/>
  <c r="M173" i="192"/>
  <c r="M157" i="192"/>
  <c r="M141" i="192"/>
  <c r="M125" i="192"/>
  <c r="M109" i="192"/>
  <c r="M93" i="192"/>
  <c r="M77" i="192"/>
  <c r="M61" i="192"/>
  <c r="M45" i="192"/>
  <c r="M29" i="192"/>
  <c r="M13" i="192"/>
  <c r="A10" i="192"/>
  <c r="A26" i="192"/>
  <c r="A38" i="192"/>
  <c r="A42" i="192"/>
  <c r="A58" i="192"/>
  <c r="A70" i="192"/>
  <c r="A74" i="192"/>
  <c r="A90" i="192"/>
  <c r="A98" i="192"/>
  <c r="A118" i="192"/>
  <c r="A122" i="192"/>
  <c r="A126" i="192"/>
  <c r="A130" i="192"/>
  <c r="A134" i="192"/>
  <c r="A154" i="192"/>
  <c r="A162" i="192"/>
  <c r="A170" i="192"/>
  <c r="A182" i="192"/>
  <c r="A186" i="192"/>
  <c r="A206" i="192"/>
  <c r="A214" i="192"/>
  <c r="A218" i="192"/>
  <c r="A226" i="192"/>
  <c r="A246" i="192"/>
  <c r="A250" i="192"/>
  <c r="A254" i="192"/>
  <c r="A262" i="192"/>
  <c r="A266" i="192"/>
  <c r="A290" i="192"/>
  <c r="A294" i="192"/>
  <c r="A298" i="192"/>
  <c r="A326" i="192"/>
  <c r="A330" i="192"/>
  <c r="A334" i="192"/>
  <c r="A342" i="192"/>
  <c r="A346" i="192"/>
  <c r="A12" i="192"/>
  <c r="A32" i="192"/>
  <c r="A40" i="192"/>
  <c r="A44" i="192"/>
  <c r="A52" i="192"/>
  <c r="A68" i="192"/>
  <c r="A76" i="192"/>
  <c r="A96" i="192"/>
  <c r="A100" i="192"/>
  <c r="A112" i="192"/>
  <c r="A116" i="192"/>
  <c r="A120" i="192"/>
  <c r="A128" i="192"/>
  <c r="A132" i="192"/>
  <c r="A160" i="192"/>
  <c r="A164" i="192"/>
  <c r="A172" i="192"/>
  <c r="A176" i="192"/>
  <c r="A180" i="192"/>
  <c r="A208" i="192"/>
  <c r="A212" i="192"/>
  <c r="A224" i="192"/>
  <c r="A228" i="192"/>
  <c r="A240" i="192"/>
  <c r="A244" i="192"/>
  <c r="A248" i="192"/>
  <c r="A260" i="192"/>
  <c r="A268" i="192"/>
  <c r="A292" i="192"/>
  <c r="A296" i="192"/>
  <c r="A300" i="192"/>
  <c r="A324" i="192"/>
  <c r="A332" i="192"/>
  <c r="A336" i="192"/>
  <c r="A340" i="192"/>
  <c r="A21" i="192"/>
  <c r="A29" i="192"/>
  <c r="A53" i="192"/>
  <c r="A69" i="192"/>
  <c r="A85" i="192"/>
  <c r="A109" i="192"/>
  <c r="A149" i="192"/>
  <c r="A157" i="192"/>
  <c r="A181" i="192"/>
  <c r="A189" i="192"/>
  <c r="A221" i="192"/>
  <c r="A237" i="192"/>
  <c r="A245" i="192"/>
  <c r="A253" i="192"/>
  <c r="A277" i="192"/>
  <c r="A309" i="192"/>
  <c r="A317" i="192"/>
  <c r="A341" i="192"/>
  <c r="A348" i="192"/>
  <c r="A356" i="192"/>
  <c r="A384" i="192"/>
  <c r="A388" i="192"/>
  <c r="A392" i="192"/>
  <c r="A396" i="192"/>
  <c r="A412" i="192"/>
  <c r="A420" i="192"/>
  <c r="A424" i="192"/>
  <c r="A147" i="192"/>
  <c r="A179" i="192"/>
  <c r="A283" i="192"/>
  <c r="A315" i="192"/>
  <c r="A359" i="192"/>
  <c r="A39" i="192"/>
  <c r="A47" i="192"/>
  <c r="A55" i="192"/>
  <c r="A63" i="192"/>
  <c r="A71" i="192"/>
  <c r="A79" i="192"/>
  <c r="A111" i="192"/>
  <c r="A135" i="192"/>
  <c r="A143" i="192"/>
  <c r="A175" i="192"/>
  <c r="A199" i="192"/>
  <c r="A207" i="192"/>
  <c r="A239" i="192"/>
  <c r="A255" i="192"/>
  <c r="A295" i="192"/>
  <c r="A303" i="192"/>
  <c r="A311" i="192"/>
  <c r="A319" i="192"/>
  <c r="A327" i="192"/>
  <c r="A357" i="192"/>
  <c r="A365" i="192"/>
  <c r="A373" i="192"/>
  <c r="A385" i="192"/>
  <c r="A389" i="192"/>
  <c r="A409" i="192"/>
  <c r="A417" i="192"/>
  <c r="A421" i="192"/>
  <c r="A11" i="192"/>
  <c r="A83" i="192"/>
  <c r="A115" i="192"/>
  <c r="A139" i="192"/>
  <c r="A171" i="192"/>
  <c r="A195" i="192"/>
  <c r="A331" i="192"/>
  <c r="A355" i="192"/>
  <c r="A363" i="192"/>
  <c r="A33" i="192"/>
  <c r="A41" i="192"/>
  <c r="A49" i="192"/>
  <c r="A65" i="192"/>
  <c r="A73" i="192"/>
  <c r="A89" i="192"/>
  <c r="A129" i="192"/>
  <c r="A145" i="192"/>
  <c r="A153" i="192"/>
  <c r="A169" i="192"/>
  <c r="A201" i="192"/>
  <c r="A217" i="192"/>
  <c r="A257" i="192"/>
  <c r="A265" i="192"/>
  <c r="A289" i="192"/>
  <c r="A297" i="192"/>
  <c r="A305" i="192"/>
  <c r="A321" i="192"/>
  <c r="A329" i="192"/>
  <c r="A366" i="192"/>
  <c r="A370" i="192"/>
  <c r="A378" i="192"/>
  <c r="A382" i="192"/>
  <c r="A386" i="192"/>
  <c r="A414" i="192"/>
  <c r="A418" i="192"/>
  <c r="A27" i="192"/>
  <c r="A51" i="192"/>
  <c r="A107" i="192"/>
  <c r="A131" i="192"/>
  <c r="A163" i="192"/>
  <c r="A227" i="192"/>
  <c r="A275" i="192"/>
  <c r="A379" i="192"/>
  <c r="A391" i="192"/>
  <c r="A403" i="192"/>
  <c r="U9" i="186"/>
  <c r="U10" i="186"/>
  <c r="A108" i="181"/>
  <c r="A107" i="181"/>
  <c r="A109" i="185"/>
  <c r="A101" i="185"/>
  <c r="A93" i="185"/>
  <c r="A85" i="185"/>
  <c r="A77" i="185"/>
  <c r="A69" i="185"/>
  <c r="A61" i="185"/>
  <c r="A53" i="185"/>
  <c r="A45" i="185"/>
  <c r="A37" i="185"/>
  <c r="A33" i="185"/>
  <c r="A29" i="185"/>
  <c r="A25" i="185"/>
  <c r="A21" i="185"/>
  <c r="A13" i="185"/>
  <c r="A9" i="185"/>
  <c r="A108" i="185"/>
  <c r="A104" i="185"/>
  <c r="A100" i="185"/>
  <c r="A96" i="185"/>
  <c r="A92" i="185"/>
  <c r="A88" i="185"/>
  <c r="A84" i="185"/>
  <c r="A80" i="185"/>
  <c r="A76" i="185"/>
  <c r="A72" i="185"/>
  <c r="A68" i="185"/>
  <c r="A64" i="185"/>
  <c r="A60" i="185"/>
  <c r="A56" i="185"/>
  <c r="A52" i="185"/>
  <c r="A48" i="185"/>
  <c r="A44" i="185"/>
  <c r="A40" i="185"/>
  <c r="A36" i="185"/>
  <c r="A32" i="185"/>
  <c r="A28" i="185"/>
  <c r="A24" i="185"/>
  <c r="A20" i="185"/>
  <c r="A16" i="185"/>
  <c r="A12" i="185"/>
  <c r="A111" i="185"/>
  <c r="A107" i="185"/>
  <c r="A103" i="185"/>
  <c r="A99" i="185"/>
  <c r="A95" i="185"/>
  <c r="A91" i="185"/>
  <c r="A87" i="185"/>
  <c r="A83" i="185"/>
  <c r="A79" i="185"/>
  <c r="A75" i="185"/>
  <c r="A71" i="185"/>
  <c r="A67" i="185"/>
  <c r="A63" i="185"/>
  <c r="A59" i="185"/>
  <c r="A55" i="185"/>
  <c r="A51" i="185"/>
  <c r="A47" i="185"/>
  <c r="A43" i="185"/>
  <c r="A39" i="185"/>
  <c r="A35" i="185"/>
  <c r="A31" i="185"/>
  <c r="A27" i="185"/>
  <c r="A23" i="185"/>
  <c r="A19" i="185"/>
  <c r="A15" i="185"/>
  <c r="A11" i="185"/>
  <c r="A105" i="185"/>
  <c r="A97" i="185"/>
  <c r="A89" i="185"/>
  <c r="A81" i="185"/>
  <c r="A73" i="185"/>
  <c r="A65" i="185"/>
  <c r="A57" i="185"/>
  <c r="A49" i="185"/>
  <c r="A41" i="185"/>
  <c r="A17" i="185"/>
  <c r="A110" i="185"/>
  <c r="A106" i="185"/>
  <c r="A102" i="185"/>
  <c r="A98" i="185"/>
  <c r="A94" i="185"/>
  <c r="A90" i="185"/>
  <c r="A86" i="185"/>
  <c r="A82" i="185"/>
  <c r="A78" i="185"/>
  <c r="A74" i="185"/>
  <c r="A70" i="185"/>
  <c r="A66" i="185"/>
  <c r="A62" i="185"/>
  <c r="A58" i="185"/>
  <c r="A54" i="185"/>
  <c r="A50" i="185"/>
  <c r="A46" i="185"/>
  <c r="A42" i="185"/>
  <c r="A38" i="185"/>
  <c r="A34" i="185"/>
  <c r="A30" i="185"/>
  <c r="A26" i="185"/>
  <c r="A22" i="185"/>
  <c r="A18" i="185"/>
  <c r="A14" i="185"/>
  <c r="A8" i="181"/>
  <c r="A12" i="181"/>
  <c r="A16" i="181"/>
  <c r="A20" i="181"/>
  <c r="A24" i="181"/>
  <c r="A28" i="181"/>
  <c r="A32" i="181"/>
  <c r="A36" i="181"/>
  <c r="A40" i="181"/>
  <c r="A44" i="181"/>
  <c r="A48" i="181"/>
  <c r="A52" i="181"/>
  <c r="A56" i="181"/>
  <c r="A60" i="181"/>
  <c r="A64" i="181"/>
  <c r="A68" i="181"/>
  <c r="A72" i="181"/>
  <c r="A76" i="181"/>
  <c r="A80" i="181"/>
  <c r="A84" i="181"/>
  <c r="A88" i="181"/>
  <c r="A92" i="181"/>
  <c r="A96" i="181"/>
  <c r="A100" i="181"/>
  <c r="A104" i="181"/>
  <c r="A9" i="181"/>
  <c r="A13" i="181"/>
  <c r="A17" i="181"/>
  <c r="A21" i="181"/>
  <c r="A25" i="181"/>
  <c r="A29" i="181"/>
  <c r="A33" i="181"/>
  <c r="A37" i="181"/>
  <c r="A41" i="181"/>
  <c r="A45" i="181"/>
  <c r="A49" i="181"/>
  <c r="A53" i="181"/>
  <c r="A57" i="181"/>
  <c r="A61" i="181"/>
  <c r="A65" i="181"/>
  <c r="A69" i="181"/>
  <c r="A73" i="181"/>
  <c r="A77" i="181"/>
  <c r="A81" i="181"/>
  <c r="A85" i="181"/>
  <c r="A89" i="181"/>
  <c r="A93" i="181"/>
  <c r="A97" i="181"/>
  <c r="A101" i="181"/>
  <c r="A105" i="181"/>
  <c r="A10" i="181"/>
  <c r="A14" i="181"/>
  <c r="A18" i="181"/>
  <c r="A22" i="181"/>
  <c r="A26" i="181"/>
  <c r="A30" i="181"/>
  <c r="A34" i="181"/>
  <c r="A38" i="181"/>
  <c r="A42" i="181"/>
  <c r="A46" i="181"/>
  <c r="A50" i="181"/>
  <c r="A54" i="181"/>
  <c r="A58" i="181"/>
  <c r="A62" i="181"/>
  <c r="A66" i="181"/>
  <c r="A70" i="181"/>
  <c r="A74" i="181"/>
  <c r="A78" i="181"/>
  <c r="A82" i="181"/>
  <c r="A86" i="181"/>
  <c r="A90" i="181"/>
  <c r="A94" i="181"/>
  <c r="A98" i="181"/>
  <c r="A102" i="181"/>
  <c r="A7" i="181"/>
  <c r="A11" i="181"/>
  <c r="A27" i="181"/>
  <c r="A43" i="181"/>
  <c r="A59" i="181"/>
  <c r="A75" i="181"/>
  <c r="A91" i="181"/>
  <c r="A15" i="181"/>
  <c r="A31" i="181"/>
  <c r="A47" i="181"/>
  <c r="A63" i="181"/>
  <c r="A79" i="181"/>
  <c r="A95" i="181"/>
  <c r="A19" i="181"/>
  <c r="A35" i="181"/>
  <c r="A51" i="181"/>
  <c r="A67" i="181"/>
  <c r="A83" i="181"/>
  <c r="A99" i="181"/>
  <c r="A23" i="181"/>
  <c r="A39" i="181"/>
  <c r="A55" i="181"/>
  <c r="A71" i="181"/>
  <c r="A87" i="181"/>
  <c r="A103" i="181"/>
  <c r="A11" i="176"/>
  <c r="A15" i="176"/>
  <c r="A19" i="176"/>
  <c r="A23" i="176"/>
  <c r="A27" i="176"/>
  <c r="A31" i="176"/>
  <c r="A35" i="176"/>
  <c r="A39" i="176"/>
  <c r="A43" i="176"/>
  <c r="A47" i="176"/>
  <c r="A51" i="176"/>
  <c r="A55" i="176"/>
  <c r="A59" i="176"/>
  <c r="A63" i="176"/>
  <c r="A67" i="176"/>
  <c r="A71" i="176"/>
  <c r="A8" i="176"/>
  <c r="A12" i="176"/>
  <c r="A16" i="176"/>
  <c r="A20" i="176"/>
  <c r="A24" i="176"/>
  <c r="A28" i="176"/>
  <c r="A32" i="176"/>
  <c r="A36" i="176"/>
  <c r="A40" i="176"/>
  <c r="A44" i="176"/>
  <c r="A48" i="176"/>
  <c r="A52" i="176"/>
  <c r="A56" i="176"/>
  <c r="A60" i="176"/>
  <c r="A64" i="176"/>
  <c r="A68" i="176"/>
  <c r="A72" i="176"/>
  <c r="A9" i="176"/>
  <c r="A13" i="176"/>
  <c r="A17" i="176"/>
  <c r="A21" i="176"/>
  <c r="A25" i="176"/>
  <c r="A29" i="176"/>
  <c r="A33" i="176"/>
  <c r="A37" i="176"/>
  <c r="A41" i="176"/>
  <c r="A45" i="176"/>
  <c r="A49" i="176"/>
  <c r="A53" i="176"/>
  <c r="A57" i="176"/>
  <c r="A61" i="176"/>
  <c r="A65" i="176"/>
  <c r="A69" i="176"/>
  <c r="A73" i="176"/>
  <c r="A10" i="176"/>
  <c r="A14" i="176"/>
  <c r="A18" i="176"/>
  <c r="A22" i="176"/>
  <c r="A26" i="176"/>
  <c r="A30" i="176"/>
  <c r="A34" i="176"/>
  <c r="A38" i="176"/>
  <c r="A42" i="176"/>
  <c r="A46" i="176"/>
  <c r="A50" i="176"/>
  <c r="A54" i="176"/>
  <c r="A58" i="176"/>
  <c r="A62" i="176"/>
  <c r="A66" i="176"/>
  <c r="A70" i="176"/>
  <c r="A7" i="176"/>
  <c r="A13" i="177"/>
  <c r="A17" i="177"/>
  <c r="A21" i="177"/>
  <c r="A25" i="177"/>
  <c r="A29" i="177"/>
  <c r="A33" i="177"/>
  <c r="A37" i="177"/>
  <c r="A41" i="177"/>
  <c r="A45" i="177"/>
  <c r="A49" i="177"/>
  <c r="A53" i="177"/>
  <c r="A10" i="177"/>
  <c r="A14" i="177"/>
  <c r="A18" i="177"/>
  <c r="A22" i="177"/>
  <c r="A26" i="177"/>
  <c r="A30" i="177"/>
  <c r="A34" i="177"/>
  <c r="A38" i="177"/>
  <c r="A42" i="177"/>
  <c r="A46" i="177"/>
  <c r="A50" i="177"/>
  <c r="A54" i="177"/>
  <c r="A58" i="177"/>
  <c r="A11" i="177"/>
  <c r="A15" i="177"/>
  <c r="A19" i="177"/>
  <c r="A23" i="177"/>
  <c r="A27" i="177"/>
  <c r="A31" i="177"/>
  <c r="A35" i="177"/>
  <c r="A39" i="177"/>
  <c r="A43" i="177"/>
  <c r="A47" i="177"/>
  <c r="A51" i="177"/>
  <c r="A55" i="177"/>
  <c r="A59" i="177"/>
  <c r="A11" i="178"/>
  <c r="A15" i="178"/>
  <c r="A19" i="178"/>
  <c r="A23" i="178"/>
  <c r="A27" i="178"/>
  <c r="A31" i="178"/>
  <c r="A35" i="178"/>
  <c r="A39" i="178"/>
  <c r="A43" i="178"/>
  <c r="A47" i="178"/>
  <c r="A51" i="178"/>
  <c r="A55" i="178"/>
  <c r="A59" i="178"/>
  <c r="A7" i="178"/>
  <c r="A8" i="178"/>
  <c r="A12" i="178"/>
  <c r="A16" i="178"/>
  <c r="A20" i="178"/>
  <c r="A24" i="178"/>
  <c r="A28" i="178"/>
  <c r="A32" i="178"/>
  <c r="A36" i="178"/>
  <c r="A40" i="178"/>
  <c r="A44" i="178"/>
  <c r="A48" i="178"/>
  <c r="A52" i="178"/>
  <c r="A56" i="178"/>
  <c r="A60" i="178"/>
  <c r="A9" i="178"/>
  <c r="A13" i="178"/>
  <c r="A17" i="178"/>
  <c r="A21" i="178"/>
  <c r="A25" i="178"/>
  <c r="A29" i="178"/>
  <c r="A33" i="178"/>
  <c r="A37" i="178"/>
  <c r="A41" i="178"/>
  <c r="A45" i="178"/>
  <c r="A49" i="178"/>
  <c r="A53" i="178"/>
  <c r="A57" i="178"/>
  <c r="A61" i="178"/>
  <c r="A74" i="177"/>
  <c r="A70" i="177"/>
  <c r="A66" i="177"/>
  <c r="A62" i="177"/>
  <c r="A56" i="177"/>
  <c r="A40" i="177"/>
  <c r="A24" i="177"/>
  <c r="A62" i="178"/>
  <c r="A46" i="178"/>
  <c r="A30" i="178"/>
  <c r="A14" i="178"/>
  <c r="A44" i="179"/>
  <c r="A28" i="179"/>
  <c r="A84" i="180"/>
  <c r="A68" i="180"/>
  <c r="A52" i="180"/>
  <c r="A36" i="180"/>
  <c r="A20" i="180"/>
  <c r="A9" i="179"/>
  <c r="A13" i="179"/>
  <c r="A17" i="179"/>
  <c r="A21" i="179"/>
  <c r="A25" i="179"/>
  <c r="A29" i="179"/>
  <c r="A33" i="179"/>
  <c r="A37" i="179"/>
  <c r="A41" i="179"/>
  <c r="A45" i="179"/>
  <c r="A49" i="179"/>
  <c r="A8" i="179"/>
  <c r="A10" i="179"/>
  <c r="A14" i="179"/>
  <c r="A18" i="179"/>
  <c r="A22" i="179"/>
  <c r="A26" i="179"/>
  <c r="A30" i="179"/>
  <c r="A34" i="179"/>
  <c r="A38" i="179"/>
  <c r="A42" i="179"/>
  <c r="A46" i="179"/>
  <c r="A50" i="179"/>
  <c r="A11" i="179"/>
  <c r="A15" i="179"/>
  <c r="A19" i="179"/>
  <c r="A23" i="179"/>
  <c r="A27" i="179"/>
  <c r="A31" i="179"/>
  <c r="A35" i="179"/>
  <c r="A39" i="179"/>
  <c r="A43" i="179"/>
  <c r="A47" i="179"/>
  <c r="A51" i="179"/>
  <c r="A73" i="177"/>
  <c r="A69" i="177"/>
  <c r="A65" i="177"/>
  <c r="A61" i="177"/>
  <c r="A52" i="177"/>
  <c r="A36" i="177"/>
  <c r="A20" i="177"/>
  <c r="A58" i="178"/>
  <c r="A42" i="178"/>
  <c r="A26" i="178"/>
  <c r="A10" i="178"/>
  <c r="A40" i="179"/>
  <c r="A24" i="179"/>
  <c r="A7" i="180"/>
  <c r="A80" i="180"/>
  <c r="A64" i="180"/>
  <c r="A48" i="180"/>
  <c r="A32" i="180"/>
  <c r="A9" i="180"/>
  <c r="A13" i="180"/>
  <c r="A17" i="180"/>
  <c r="A21" i="180"/>
  <c r="A25" i="180"/>
  <c r="A29" i="180"/>
  <c r="A33" i="180"/>
  <c r="A37" i="180"/>
  <c r="A41" i="180"/>
  <c r="A45" i="180"/>
  <c r="A49" i="180"/>
  <c r="A53" i="180"/>
  <c r="A57" i="180"/>
  <c r="A61" i="180"/>
  <c r="A65" i="180"/>
  <c r="A69" i="180"/>
  <c r="A73" i="180"/>
  <c r="A77" i="180"/>
  <c r="A81" i="180"/>
  <c r="A85" i="180"/>
  <c r="A89" i="180"/>
  <c r="A93" i="180"/>
  <c r="A10" i="180"/>
  <c r="A14" i="180"/>
  <c r="A18" i="180"/>
  <c r="A22" i="180"/>
  <c r="A26" i="180"/>
  <c r="A30" i="180"/>
  <c r="A34" i="180"/>
  <c r="A38" i="180"/>
  <c r="A42" i="180"/>
  <c r="A46" i="180"/>
  <c r="A50" i="180"/>
  <c r="A54" i="180"/>
  <c r="A58" i="180"/>
  <c r="A62" i="180"/>
  <c r="A66" i="180"/>
  <c r="A70" i="180"/>
  <c r="A74" i="180"/>
  <c r="A78" i="180"/>
  <c r="A82" i="180"/>
  <c r="A86" i="180"/>
  <c r="A90" i="180"/>
  <c r="A94" i="180"/>
  <c r="A11" i="180"/>
  <c r="A15" i="180"/>
  <c r="A19" i="180"/>
  <c r="A23" i="180"/>
  <c r="A27" i="180"/>
  <c r="A31" i="180"/>
  <c r="A35" i="180"/>
  <c r="A39" i="180"/>
  <c r="A43" i="180"/>
  <c r="A47" i="180"/>
  <c r="A51" i="180"/>
  <c r="A55" i="180"/>
  <c r="A59" i="180"/>
  <c r="A63" i="180"/>
  <c r="A67" i="180"/>
  <c r="A71" i="180"/>
  <c r="A75" i="180"/>
  <c r="A79" i="180"/>
  <c r="A83" i="180"/>
  <c r="A87" i="180"/>
  <c r="A91" i="180"/>
  <c r="A95" i="180"/>
  <c r="A72" i="177"/>
  <c r="A68" i="177"/>
  <c r="A64" i="177"/>
  <c r="A60" i="177"/>
  <c r="A48" i="177"/>
  <c r="A32" i="177"/>
  <c r="A16" i="177"/>
  <c r="A54" i="178"/>
  <c r="A38" i="178"/>
  <c r="A22" i="178"/>
  <c r="A52" i="179"/>
  <c r="A36" i="179"/>
  <c r="A20" i="179"/>
  <c r="A92" i="180"/>
  <c r="A76" i="180"/>
  <c r="A60" i="180"/>
  <c r="A44" i="180"/>
  <c r="A28" i="180"/>
  <c r="A12" i="180"/>
  <c r="A9" i="177"/>
  <c r="A71" i="177"/>
  <c r="A67" i="177"/>
  <c r="A63" i="177"/>
  <c r="A57" i="177"/>
  <c r="A44" i="177"/>
  <c r="A28" i="177"/>
  <c r="A12" i="177"/>
  <c r="A50" i="178"/>
  <c r="A34" i="178"/>
  <c r="A18" i="178"/>
  <c r="A48" i="179"/>
  <c r="A32" i="179"/>
  <c r="A16" i="179"/>
  <c r="A88" i="180"/>
  <c r="A72" i="180"/>
  <c r="A56" i="180"/>
  <c r="A40" i="180"/>
  <c r="A24" i="180"/>
  <c r="A8" i="180"/>
  <c r="U329" i="100"/>
  <c r="U321" i="100"/>
  <c r="U313" i="100"/>
  <c r="U297" i="100"/>
  <c r="U289" i="100"/>
  <c r="U281" i="100"/>
  <c r="U265" i="100"/>
  <c r="U257" i="100"/>
  <c r="U249" i="100"/>
  <c r="U233" i="100"/>
  <c r="U225" i="100"/>
  <c r="U217" i="100"/>
  <c r="U201" i="100"/>
  <c r="U193" i="100"/>
  <c r="U185" i="100"/>
  <c r="U169" i="100"/>
  <c r="U161" i="100"/>
  <c r="U153" i="100"/>
  <c r="U137" i="100"/>
  <c r="U129" i="100"/>
  <c r="U121" i="100"/>
  <c r="U105" i="100"/>
  <c r="U97" i="100"/>
  <c r="U89" i="100"/>
  <c r="U65" i="100"/>
  <c r="U49" i="100"/>
  <c r="U33" i="100"/>
  <c r="U427" i="100"/>
  <c r="U419" i="100"/>
  <c r="U415" i="100"/>
  <c r="U411" i="100"/>
  <c r="U403" i="100"/>
  <c r="U399" i="100"/>
  <c r="U391" i="100"/>
  <c r="U387" i="100"/>
  <c r="U383" i="100"/>
  <c r="U379" i="100"/>
  <c r="U375" i="100"/>
  <c r="U371" i="100"/>
  <c r="U367" i="100"/>
  <c r="U363" i="100"/>
  <c r="U359" i="100"/>
  <c r="U355" i="100"/>
  <c r="U351" i="100"/>
  <c r="U347" i="100"/>
  <c r="U343" i="100"/>
  <c r="U431" i="100"/>
  <c r="U423" i="100"/>
  <c r="U395" i="100"/>
  <c r="U407" i="100"/>
  <c r="U339" i="100"/>
  <c r="U335" i="100"/>
  <c r="U331" i="100"/>
  <c r="U327" i="100"/>
  <c r="U323" i="100"/>
  <c r="U319" i="100"/>
  <c r="U315" i="100"/>
  <c r="U311" i="100"/>
  <c r="U307" i="100"/>
  <c r="U303" i="100"/>
  <c r="U299" i="100"/>
  <c r="U295" i="100"/>
  <c r="U291" i="100"/>
  <c r="U287" i="100"/>
  <c r="U283" i="100"/>
  <c r="U279" i="100"/>
  <c r="U275" i="100"/>
  <c r="U271" i="100"/>
  <c r="U267" i="100"/>
  <c r="U263" i="100"/>
  <c r="U259" i="100"/>
  <c r="U255" i="100"/>
  <c r="U251" i="100"/>
  <c r="U247" i="100"/>
  <c r="U243" i="100"/>
  <c r="U239" i="100"/>
  <c r="U235" i="100"/>
  <c r="U231" i="100"/>
  <c r="U227" i="100"/>
  <c r="U223" i="100"/>
  <c r="U219" i="100"/>
  <c r="U215" i="100"/>
  <c r="U211" i="100"/>
  <c r="U207" i="100"/>
  <c r="U203" i="100"/>
  <c r="U199" i="100"/>
  <c r="U195" i="100"/>
  <c r="U191" i="100"/>
  <c r="U187" i="100"/>
  <c r="U183" i="100"/>
  <c r="U179" i="100"/>
  <c r="U175" i="100"/>
  <c r="U171" i="100"/>
  <c r="U167" i="100"/>
  <c r="U163" i="100"/>
  <c r="U159" i="100"/>
  <c r="U155" i="100"/>
  <c r="U151" i="100"/>
  <c r="U147" i="100"/>
  <c r="U143" i="100"/>
  <c r="U139" i="100"/>
  <c r="U135" i="100"/>
  <c r="U131" i="100"/>
  <c r="U127" i="100"/>
  <c r="U123" i="100"/>
  <c r="U119" i="100"/>
  <c r="U115" i="100"/>
  <c r="U111" i="100"/>
  <c r="U107" i="100"/>
  <c r="U103" i="100"/>
  <c r="U99" i="100"/>
  <c r="U95" i="100"/>
  <c r="U91" i="100"/>
  <c r="U87" i="100"/>
  <c r="U83" i="100"/>
  <c r="U79" i="100"/>
  <c r="U75" i="100"/>
  <c r="U71" i="100"/>
  <c r="U67" i="100"/>
  <c r="U63" i="100"/>
  <c r="U59" i="100"/>
  <c r="U55" i="100"/>
  <c r="U51" i="100"/>
  <c r="U47" i="100"/>
  <c r="U43" i="100"/>
  <c r="U39" i="100"/>
  <c r="U35" i="100"/>
  <c r="U31" i="100"/>
  <c r="U27" i="100"/>
  <c r="U23" i="100"/>
  <c r="U19" i="100"/>
  <c r="U15" i="100"/>
  <c r="U11" i="100"/>
  <c r="U7" i="100"/>
  <c r="U430" i="100"/>
  <c r="U426" i="100"/>
  <c r="U422" i="100"/>
  <c r="U418" i="100"/>
  <c r="U414" i="100"/>
  <c r="U410" i="100"/>
  <c r="U406" i="100"/>
  <c r="U402" i="100"/>
  <c r="U398" i="100"/>
  <c r="U394" i="100"/>
  <c r="U390" i="100"/>
  <c r="U386" i="100"/>
  <c r="U382" i="100"/>
  <c r="U378" i="100"/>
  <c r="U374" i="100"/>
  <c r="U370" i="100"/>
  <c r="U366" i="100"/>
  <c r="U362" i="100"/>
  <c r="U358" i="100"/>
  <c r="U354" i="100"/>
  <c r="U350" i="100"/>
  <c r="U346" i="100"/>
  <c r="U342" i="100"/>
  <c r="U338" i="100"/>
  <c r="U334" i="100"/>
  <c r="U330" i="100"/>
  <c r="U326" i="100"/>
  <c r="U322" i="100"/>
  <c r="U318" i="100"/>
  <c r="U314" i="100"/>
  <c r="U310" i="100"/>
  <c r="U306" i="100"/>
  <c r="U302" i="100"/>
  <c r="U298" i="100"/>
  <c r="U294" i="100"/>
  <c r="U290" i="100"/>
  <c r="U286" i="100"/>
  <c r="U282" i="100"/>
  <c r="U278" i="100"/>
  <c r="U274" i="100"/>
  <c r="U270" i="100"/>
  <c r="U266" i="100"/>
  <c r="U262" i="100"/>
  <c r="U258" i="100"/>
  <c r="U254" i="100"/>
  <c r="U250" i="100"/>
  <c r="U246" i="100"/>
  <c r="U242" i="100"/>
  <c r="U238" i="100"/>
  <c r="U234" i="100"/>
  <c r="U230" i="100"/>
  <c r="U226" i="100"/>
  <c r="U222" i="100"/>
  <c r="U218" i="100"/>
  <c r="U214" i="100"/>
  <c r="U210" i="100"/>
  <c r="U206" i="100"/>
  <c r="U202" i="100"/>
  <c r="U198" i="100"/>
  <c r="U194" i="100"/>
  <c r="U190" i="100"/>
  <c r="U186" i="100"/>
  <c r="U182" i="100"/>
  <c r="U178" i="100"/>
  <c r="U174" i="100"/>
  <c r="U170" i="100"/>
  <c r="U166" i="100"/>
  <c r="U162" i="100"/>
  <c r="U158" i="100"/>
  <c r="U154" i="100"/>
  <c r="U150" i="100"/>
  <c r="U146" i="100"/>
  <c r="U142" i="100"/>
  <c r="U138" i="100"/>
  <c r="U134" i="100"/>
  <c r="U130" i="100"/>
  <c r="U126" i="100"/>
  <c r="U122" i="100"/>
  <c r="U118" i="100"/>
  <c r="U114" i="100"/>
  <c r="U110" i="100"/>
  <c r="U106" i="100"/>
  <c r="U102" i="100"/>
  <c r="U98" i="100"/>
  <c r="U94" i="100"/>
  <c r="U90" i="100"/>
  <c r="U86" i="100"/>
  <c r="U82" i="100"/>
  <c r="U78" i="100"/>
  <c r="U74" i="100"/>
  <c r="U70" i="100"/>
  <c r="U66" i="100"/>
  <c r="U62" i="100"/>
  <c r="U58" i="100"/>
  <c r="U54" i="100"/>
  <c r="U50" i="100"/>
  <c r="U46" i="100"/>
  <c r="U42" i="100"/>
  <c r="U38" i="100"/>
  <c r="U34" i="100"/>
  <c r="U30" i="100"/>
  <c r="U26" i="100"/>
  <c r="U22" i="100"/>
  <c r="U18" i="100"/>
  <c r="U14" i="100"/>
  <c r="U10" i="100"/>
  <c r="U6" i="100"/>
  <c r="U432" i="100"/>
  <c r="U428" i="100"/>
  <c r="U424" i="100"/>
  <c r="U420" i="100"/>
  <c r="U416" i="100"/>
  <c r="U412" i="100"/>
  <c r="U408" i="100"/>
  <c r="U404" i="100"/>
  <c r="U400" i="100"/>
  <c r="U396" i="100"/>
  <c r="U392" i="100"/>
  <c r="U388" i="100"/>
  <c r="U384" i="100"/>
  <c r="U380" i="100"/>
  <c r="U376" i="100"/>
  <c r="U372" i="100"/>
  <c r="U368" i="100"/>
  <c r="U364" i="100"/>
  <c r="U360" i="100"/>
  <c r="U356" i="100"/>
  <c r="U352" i="100"/>
  <c r="U348" i="100"/>
  <c r="U344" i="100"/>
  <c r="U340" i="100"/>
  <c r="U336" i="100"/>
  <c r="U332" i="100"/>
  <c r="U328" i="100"/>
  <c r="U324" i="100"/>
  <c r="U320" i="100"/>
  <c r="U316" i="100"/>
  <c r="U312" i="100"/>
  <c r="U308" i="100"/>
  <c r="U304" i="100"/>
  <c r="U300" i="100"/>
  <c r="U296" i="100"/>
  <c r="U292" i="100"/>
  <c r="U288" i="100"/>
  <c r="U284" i="100"/>
  <c r="U280" i="100"/>
  <c r="U276" i="100"/>
  <c r="U272" i="100"/>
  <c r="U268" i="100"/>
  <c r="U264" i="100"/>
  <c r="U260" i="100"/>
  <c r="U256" i="100"/>
  <c r="U252" i="100"/>
  <c r="U248" i="100"/>
  <c r="U244" i="100"/>
  <c r="U240" i="100"/>
  <c r="U236" i="100"/>
  <c r="U232" i="100"/>
  <c r="U228" i="100"/>
  <c r="U224" i="100"/>
  <c r="U220" i="100"/>
  <c r="U216" i="100"/>
  <c r="U212" i="100"/>
  <c r="U208" i="100"/>
  <c r="U204" i="100"/>
  <c r="U200" i="100"/>
  <c r="U196" i="100"/>
  <c r="U192" i="100"/>
  <c r="U188" i="100"/>
  <c r="U184" i="100"/>
  <c r="U180" i="100"/>
  <c r="U176" i="100"/>
  <c r="U172" i="100"/>
  <c r="U168" i="100"/>
  <c r="U164" i="100"/>
  <c r="U160" i="100"/>
  <c r="U156" i="100"/>
  <c r="U152" i="100"/>
  <c r="U148" i="100"/>
  <c r="U144" i="100"/>
  <c r="U140" i="100"/>
  <c r="U136" i="100"/>
  <c r="U132" i="100"/>
  <c r="U128" i="100"/>
  <c r="U124" i="100"/>
  <c r="U120" i="100"/>
  <c r="U116" i="100"/>
  <c r="U112" i="100"/>
  <c r="U108" i="100"/>
  <c r="U104" i="100"/>
  <c r="U100" i="100"/>
  <c r="U96" i="100"/>
  <c r="U92" i="100"/>
  <c r="U88" i="100"/>
  <c r="U84" i="100"/>
  <c r="U80" i="100"/>
  <c r="U76" i="100"/>
  <c r="U72" i="100"/>
  <c r="U68" i="100"/>
  <c r="U64" i="100"/>
  <c r="U60" i="100"/>
  <c r="U56" i="100"/>
  <c r="U52" i="100"/>
  <c r="U48" i="100"/>
  <c r="U44" i="100"/>
  <c r="U40" i="100"/>
  <c r="U36" i="100"/>
  <c r="U32" i="100"/>
  <c r="U28" i="100"/>
  <c r="U24" i="100"/>
  <c r="U20" i="100"/>
  <c r="U16" i="100"/>
  <c r="U12" i="100"/>
  <c r="U8" i="100"/>
  <c r="U337" i="100"/>
  <c r="U305" i="100"/>
  <c r="U273" i="100"/>
  <c r="U241" i="100"/>
  <c r="U209" i="100"/>
  <c r="U177" i="100"/>
  <c r="U145" i="100"/>
  <c r="U113" i="100"/>
  <c r="U81" i="100"/>
  <c r="U17" i="100"/>
  <c r="U429" i="100"/>
  <c r="U425" i="100"/>
  <c r="U421" i="100"/>
  <c r="U417" i="100"/>
  <c r="U413" i="100"/>
  <c r="U409" i="100"/>
  <c r="U405" i="100"/>
  <c r="U401" i="100"/>
  <c r="U397" i="100"/>
  <c r="U393" i="100"/>
  <c r="U389" i="100"/>
  <c r="U385" i="100"/>
  <c r="U381" i="100"/>
  <c r="U377" i="100"/>
  <c r="U373" i="100"/>
  <c r="U369" i="100"/>
  <c r="U365" i="100"/>
  <c r="U361" i="100"/>
  <c r="U357" i="100"/>
  <c r="U353" i="100"/>
  <c r="U349" i="100"/>
  <c r="U345" i="100"/>
  <c r="U341" i="100"/>
  <c r="U333" i="100"/>
  <c r="U325" i="100"/>
  <c r="U317" i="100"/>
  <c r="U309" i="100"/>
  <c r="U301" i="100"/>
  <c r="U293" i="100"/>
  <c r="U285" i="100"/>
  <c r="U277" i="100"/>
  <c r="U269" i="100"/>
  <c r="U261" i="100"/>
  <c r="U253" i="100"/>
  <c r="U245" i="100"/>
  <c r="U237" i="100"/>
  <c r="U229" i="100"/>
  <c r="U221" i="100"/>
  <c r="U213" i="100"/>
  <c r="U205" i="100"/>
  <c r="U197" i="100"/>
  <c r="U189" i="100"/>
  <c r="U181" i="100"/>
  <c r="U173" i="100"/>
  <c r="U165" i="100"/>
  <c r="U157" i="100"/>
  <c r="U149" i="100"/>
  <c r="U141" i="100"/>
  <c r="U133" i="100"/>
  <c r="U125" i="100"/>
  <c r="U117" i="100"/>
  <c r="U109" i="100"/>
  <c r="U101" i="100"/>
  <c r="U93" i="100"/>
  <c r="U85" i="100"/>
  <c r="U77" i="100"/>
  <c r="U73" i="100"/>
  <c r="U69" i="100"/>
  <c r="U61" i="100"/>
  <c r="U57" i="100"/>
  <c r="U53" i="100"/>
  <c r="U45" i="100"/>
  <c r="U41" i="100"/>
  <c r="U37" i="100"/>
  <c r="U29" i="100"/>
  <c r="U25" i="100"/>
  <c r="U21" i="100"/>
  <c r="U13" i="100"/>
  <c r="U9" i="100"/>
  <c r="U5" i="100"/>
  <c r="X9" i="137"/>
  <c r="X9" i="136"/>
  <c r="X9" i="135"/>
  <c r="X9" i="134"/>
  <c r="W8" i="123"/>
  <c r="V8" i="123"/>
  <c r="U8" i="123"/>
  <c r="X8" i="123" s="1"/>
  <c r="A419" i="192" l="1"/>
  <c r="A402" i="192"/>
  <c r="A225" i="192"/>
  <c r="A395" i="192"/>
  <c r="A401" i="192"/>
  <c r="A215" i="192"/>
  <c r="A371" i="192"/>
  <c r="A376" i="192"/>
  <c r="A165" i="192"/>
  <c r="A304" i="192"/>
  <c r="A196" i="192"/>
  <c r="A80" i="192"/>
  <c r="A310" i="192"/>
  <c r="A198" i="192"/>
  <c r="A78" i="192"/>
  <c r="A367" i="192"/>
  <c r="A374" i="192"/>
  <c r="A161" i="192"/>
  <c r="A291" i="192"/>
  <c r="A369" i="192"/>
  <c r="A167" i="192"/>
  <c r="A259" i="192"/>
  <c r="A325" i="192"/>
  <c r="A93" i="192"/>
  <c r="A288" i="192"/>
  <c r="A168" i="192"/>
  <c r="A48" i="192"/>
  <c r="A282" i="192"/>
  <c r="A166" i="192"/>
  <c r="A54" i="192"/>
  <c r="A203" i="192"/>
  <c r="A345" i="192"/>
  <c r="A137" i="192"/>
  <c r="A155" i="192"/>
  <c r="A335" i="192"/>
  <c r="A127" i="192"/>
  <c r="A43" i="192"/>
  <c r="A285" i="192"/>
  <c r="A61" i="192"/>
  <c r="A256" i="192"/>
  <c r="A140" i="192"/>
  <c r="A36" i="192"/>
  <c r="A258" i="192"/>
  <c r="A138" i="192"/>
  <c r="A34" i="192"/>
  <c r="A415" i="192"/>
  <c r="A410" i="192"/>
  <c r="A233" i="192"/>
  <c r="A9" i="192"/>
  <c r="A405" i="192"/>
  <c r="A231" i="192"/>
  <c r="A399" i="192"/>
  <c r="A380" i="192"/>
  <c r="A173" i="192"/>
  <c r="A308" i="192"/>
  <c r="A204" i="192"/>
  <c r="A84" i="192"/>
  <c r="A314" i="192"/>
  <c r="A202" i="192"/>
  <c r="A86" i="192"/>
  <c r="A407" i="192"/>
  <c r="A67" i="192"/>
  <c r="A350" i="192"/>
  <c r="A177" i="192"/>
  <c r="A17" i="192"/>
  <c r="A19" i="192"/>
  <c r="A343" i="192"/>
  <c r="A183" i="192"/>
  <c r="A7" i="192"/>
  <c r="A400" i="192"/>
  <c r="A293" i="192"/>
  <c r="A117" i="192"/>
  <c r="A312" i="192"/>
  <c r="A232" i="192"/>
  <c r="A144" i="192"/>
  <c r="A56" i="192"/>
  <c r="A318" i="192"/>
  <c r="A230" i="192"/>
  <c r="A142" i="192"/>
  <c r="A62" i="192"/>
  <c r="A323" i="192"/>
  <c r="A398" i="192"/>
  <c r="A281" i="192"/>
  <c r="A105" i="192"/>
  <c r="A267" i="192"/>
  <c r="A397" i="192"/>
  <c r="A271" i="192"/>
  <c r="A103" i="192"/>
  <c r="A235" i="192"/>
  <c r="A364" i="192"/>
  <c r="A213" i="192"/>
  <c r="A45" i="192"/>
  <c r="A276" i="192"/>
  <c r="A192" i="192"/>
  <c r="A108" i="192"/>
  <c r="A20" i="192"/>
  <c r="A278" i="192"/>
  <c r="A194" i="192"/>
  <c r="A106" i="192"/>
  <c r="A22" i="192"/>
  <c r="A299" i="192"/>
  <c r="A390" i="192"/>
  <c r="A273" i="192"/>
  <c r="A97" i="192"/>
  <c r="A219" i="192"/>
  <c r="A393" i="192"/>
  <c r="A263" i="192"/>
  <c r="A87" i="192"/>
  <c r="A211" i="192"/>
  <c r="A360" i="192"/>
  <c r="A197" i="192"/>
  <c r="A37" i="192"/>
  <c r="A272" i="192"/>
  <c r="A184" i="192"/>
  <c r="A104" i="192"/>
  <c r="A16" i="192"/>
  <c r="A270" i="192"/>
  <c r="A190" i="192"/>
  <c r="A102" i="192"/>
  <c r="A14" i="192"/>
  <c r="A411" i="192"/>
  <c r="A91" i="192"/>
  <c r="A354" i="192"/>
  <c r="A193" i="192"/>
  <c r="A25" i="192"/>
  <c r="A35" i="192"/>
  <c r="A353" i="192"/>
  <c r="A191" i="192"/>
  <c r="A15" i="192"/>
  <c r="A408" i="192"/>
  <c r="A301" i="192"/>
  <c r="A125" i="192"/>
  <c r="A320" i="192"/>
  <c r="A236" i="192"/>
  <c r="A148" i="192"/>
  <c r="A64" i="192"/>
  <c r="A322" i="192"/>
  <c r="A234" i="192"/>
  <c r="A150" i="192"/>
  <c r="A66" i="192"/>
  <c r="A339" i="192"/>
  <c r="A422" i="192"/>
  <c r="A358" i="192"/>
  <c r="A241" i="192"/>
  <c r="A113" i="192"/>
  <c r="A375" i="192"/>
  <c r="A59" i="192"/>
  <c r="A377" i="192"/>
  <c r="A279" i="192"/>
  <c r="A151" i="192"/>
  <c r="A23" i="192"/>
  <c r="A99" i="192"/>
  <c r="A368" i="192"/>
  <c r="A261" i="192"/>
  <c r="A133" i="192"/>
  <c r="A344" i="192"/>
  <c r="A280" i="192"/>
  <c r="A216" i="192"/>
  <c r="A152" i="192"/>
  <c r="A88" i="192"/>
  <c r="A24" i="192"/>
  <c r="A302" i="192"/>
  <c r="A238" i="192"/>
  <c r="A174" i="192"/>
  <c r="A110" i="192"/>
  <c r="A46" i="192"/>
  <c r="A251" i="192"/>
  <c r="A406" i="192"/>
  <c r="A337" i="192"/>
  <c r="A209" i="192"/>
  <c r="A81" i="192"/>
  <c r="A307" i="192"/>
  <c r="A425" i="192"/>
  <c r="A361" i="192"/>
  <c r="A247" i="192"/>
  <c r="A119" i="192"/>
  <c r="A383" i="192"/>
  <c r="A416" i="192"/>
  <c r="A352" i="192"/>
  <c r="A229" i="192"/>
  <c r="A101" i="192"/>
  <c r="A328" i="192"/>
  <c r="A264" i="192"/>
  <c r="A200" i="192"/>
  <c r="A136" i="192"/>
  <c r="A72" i="192"/>
  <c r="A8" i="192"/>
  <c r="A286" i="192"/>
  <c r="A222" i="192"/>
  <c r="A158" i="192"/>
  <c r="A94" i="192"/>
  <c r="A30" i="192"/>
  <c r="A423" i="192"/>
  <c r="A187" i="192"/>
  <c r="A394" i="192"/>
  <c r="A313" i="192"/>
  <c r="A185" i="192"/>
  <c r="A57" i="192"/>
  <c r="A243" i="192"/>
  <c r="A413" i="192"/>
  <c r="A349" i="192"/>
  <c r="A223" i="192"/>
  <c r="A95" i="192"/>
  <c r="A347" i="192"/>
  <c r="A404" i="192"/>
  <c r="A333" i="192"/>
  <c r="A205" i="192"/>
  <c r="A77" i="192"/>
  <c r="A316" i="192"/>
  <c r="A252" i="192"/>
  <c r="A188" i="192"/>
  <c r="A124" i="192"/>
  <c r="A60" i="192"/>
  <c r="A338" i="192"/>
  <c r="A274" i="192"/>
  <c r="A210" i="192"/>
  <c r="A146" i="192"/>
  <c r="A82" i="192"/>
  <c r="A18" i="192"/>
  <c r="A351" i="192"/>
  <c r="A6" i="192"/>
  <c r="A362" i="192"/>
  <c r="A249" i="192"/>
  <c r="A121" i="192"/>
  <c r="A387" i="192"/>
  <c r="A75" i="192"/>
  <c r="A381" i="192"/>
  <c r="A287" i="192"/>
  <c r="A159" i="192"/>
  <c r="A31" i="192"/>
  <c r="A123" i="192"/>
  <c r="A372" i="192"/>
  <c r="A269" i="192"/>
  <c r="A141" i="192"/>
  <c r="A13" i="192"/>
  <c r="A284" i="192"/>
  <c r="A220" i="192"/>
  <c r="A156" i="192"/>
  <c r="A92" i="192"/>
  <c r="A28" i="192"/>
  <c r="A306" i="192"/>
  <c r="A242" i="192"/>
  <c r="A178" i="192"/>
  <c r="A114" i="192"/>
  <c r="Q8" i="192"/>
  <c r="P8" i="192"/>
  <c r="I5" i="100"/>
  <c r="I6" i="100"/>
  <c r="I7" i="100"/>
  <c r="I8" i="100"/>
  <c r="I9" i="100"/>
  <c r="I10" i="100"/>
  <c r="I11" i="100"/>
  <c r="I12" i="100"/>
  <c r="I13" i="100"/>
  <c r="I14" i="100"/>
  <c r="I15" i="100"/>
  <c r="I16" i="100"/>
  <c r="I17" i="100"/>
  <c r="I18" i="100"/>
  <c r="I19" i="100"/>
  <c r="I20" i="100"/>
  <c r="I21" i="100"/>
  <c r="I22" i="100"/>
  <c r="I23" i="100"/>
  <c r="I24" i="100"/>
  <c r="I25" i="100"/>
  <c r="I26" i="100"/>
  <c r="I27" i="100"/>
  <c r="I28" i="100"/>
  <c r="I29" i="100"/>
  <c r="I30" i="100"/>
  <c r="I31" i="100"/>
  <c r="I32" i="100"/>
  <c r="I33" i="100"/>
  <c r="I34" i="100"/>
  <c r="I35" i="100"/>
  <c r="I36" i="100"/>
  <c r="I37" i="100"/>
  <c r="I38" i="100"/>
  <c r="I39" i="100"/>
  <c r="I40" i="100"/>
  <c r="I41" i="100"/>
  <c r="I42" i="100"/>
  <c r="I43" i="100"/>
  <c r="I44" i="100"/>
  <c r="I45" i="100"/>
  <c r="I46" i="100"/>
  <c r="I47" i="100"/>
  <c r="I48" i="100"/>
  <c r="I49" i="100"/>
  <c r="I50" i="100"/>
  <c r="I51" i="100"/>
  <c r="I52" i="100"/>
  <c r="I53" i="100"/>
  <c r="I54" i="100"/>
  <c r="I55" i="100"/>
  <c r="I56" i="100"/>
  <c r="I57" i="100"/>
  <c r="I58" i="100"/>
  <c r="I59" i="100"/>
  <c r="I60" i="100"/>
  <c r="I61" i="100"/>
  <c r="I62" i="100"/>
  <c r="I63" i="100"/>
  <c r="I64" i="100"/>
  <c r="I65" i="100"/>
  <c r="I66" i="100"/>
  <c r="I67" i="100"/>
  <c r="I68" i="100"/>
  <c r="I69" i="100"/>
  <c r="I70" i="100"/>
  <c r="I71" i="100"/>
  <c r="I72" i="100"/>
  <c r="I73" i="100"/>
  <c r="I74" i="100"/>
  <c r="I75" i="100"/>
  <c r="I76" i="100"/>
  <c r="I77" i="100"/>
  <c r="I78" i="100"/>
  <c r="I79" i="100"/>
  <c r="I80" i="100"/>
  <c r="I81" i="100"/>
  <c r="I82" i="100"/>
  <c r="I83" i="100"/>
  <c r="I84" i="100"/>
  <c r="I85" i="100"/>
  <c r="I86" i="100"/>
  <c r="I87" i="100"/>
  <c r="I88" i="100"/>
  <c r="I89" i="100"/>
  <c r="I90" i="100"/>
  <c r="I91" i="100"/>
  <c r="I92" i="100"/>
  <c r="I93" i="100"/>
  <c r="I94" i="100"/>
  <c r="I95" i="100"/>
  <c r="I96" i="100"/>
  <c r="I97" i="100"/>
  <c r="I98" i="100"/>
  <c r="I99" i="100"/>
  <c r="I100" i="100"/>
  <c r="I101" i="100"/>
  <c r="I102" i="100"/>
  <c r="I103" i="100"/>
  <c r="I104" i="100"/>
  <c r="I105" i="100"/>
  <c r="I106" i="100"/>
  <c r="I107" i="100"/>
  <c r="I108" i="100"/>
  <c r="I109" i="100"/>
  <c r="I110" i="100"/>
  <c r="I111" i="100"/>
  <c r="I112" i="100"/>
  <c r="I113" i="100"/>
  <c r="I114" i="100"/>
  <c r="I115" i="100"/>
  <c r="I116" i="100"/>
  <c r="I117" i="100"/>
  <c r="I118" i="100"/>
  <c r="I119" i="100"/>
  <c r="I120" i="100"/>
  <c r="I121" i="100"/>
  <c r="I122" i="100"/>
  <c r="I123" i="100"/>
  <c r="I124" i="100"/>
  <c r="I125" i="100"/>
  <c r="I126" i="100"/>
  <c r="I127" i="100"/>
  <c r="I128" i="100"/>
  <c r="I129" i="100"/>
  <c r="I130" i="100"/>
  <c r="I131" i="100"/>
  <c r="I132" i="100"/>
  <c r="I133" i="100"/>
  <c r="I134" i="100"/>
  <c r="I135" i="100"/>
  <c r="I136" i="100"/>
  <c r="I137" i="100"/>
  <c r="I138" i="100"/>
  <c r="I139" i="100"/>
  <c r="I140" i="100"/>
  <c r="I141" i="100"/>
  <c r="I142" i="100"/>
  <c r="I143" i="100"/>
  <c r="I144" i="100"/>
  <c r="I145" i="100"/>
  <c r="I146" i="100"/>
  <c r="I147" i="100"/>
  <c r="I148" i="100"/>
  <c r="I149" i="100"/>
  <c r="I150" i="100"/>
  <c r="I151" i="100"/>
  <c r="I152" i="100"/>
  <c r="I153" i="100"/>
  <c r="I154" i="100"/>
  <c r="I155" i="100"/>
  <c r="I156" i="100"/>
  <c r="I157" i="100"/>
  <c r="I158" i="100"/>
  <c r="I159" i="100"/>
  <c r="I160" i="100"/>
  <c r="I161" i="100"/>
  <c r="I162" i="100"/>
  <c r="I163" i="100"/>
  <c r="I164" i="100"/>
  <c r="I165" i="100"/>
  <c r="I166" i="100"/>
  <c r="I167" i="100"/>
  <c r="I168" i="100"/>
  <c r="I169" i="100"/>
  <c r="I170" i="100"/>
  <c r="I171" i="100"/>
  <c r="I172" i="100"/>
  <c r="I173" i="100"/>
  <c r="I174" i="100"/>
  <c r="I175" i="100"/>
  <c r="I176" i="100"/>
  <c r="I177" i="100"/>
  <c r="I178" i="100"/>
  <c r="I179" i="100"/>
  <c r="I180" i="100"/>
  <c r="I181" i="100"/>
  <c r="I182" i="100"/>
  <c r="I183" i="100"/>
  <c r="I184" i="100"/>
  <c r="I185" i="100"/>
  <c r="I186" i="100"/>
  <c r="I187" i="100"/>
  <c r="I188" i="100"/>
  <c r="I189" i="100"/>
  <c r="I190" i="100"/>
  <c r="I191" i="100"/>
  <c r="I192" i="100"/>
  <c r="I193" i="100"/>
  <c r="I194" i="100"/>
  <c r="I195" i="100"/>
  <c r="I196" i="100"/>
  <c r="I197" i="100"/>
  <c r="I198" i="100"/>
  <c r="I199" i="100"/>
  <c r="I200" i="100"/>
  <c r="I201" i="100"/>
  <c r="I202" i="100"/>
  <c r="I203" i="100"/>
  <c r="I204" i="100"/>
  <c r="I205" i="100"/>
  <c r="I206" i="100"/>
  <c r="I207" i="100"/>
  <c r="I208" i="100"/>
  <c r="I209" i="100"/>
  <c r="I210" i="100"/>
  <c r="I211" i="100"/>
  <c r="I212" i="100"/>
  <c r="I213" i="100"/>
  <c r="I214" i="100"/>
  <c r="I215" i="100"/>
  <c r="I216" i="100"/>
  <c r="I217" i="100"/>
  <c r="I218" i="100"/>
  <c r="I219" i="100"/>
  <c r="I220" i="100"/>
  <c r="I221" i="100"/>
  <c r="I222" i="100"/>
  <c r="I223" i="100"/>
  <c r="I224" i="100"/>
  <c r="I225" i="100"/>
  <c r="I226" i="100"/>
  <c r="I227" i="100"/>
  <c r="I228" i="100"/>
  <c r="I229" i="100"/>
  <c r="I230" i="100"/>
  <c r="I231" i="100"/>
  <c r="I232" i="100"/>
  <c r="I233" i="100"/>
  <c r="I234" i="100"/>
  <c r="I235" i="100"/>
  <c r="I236" i="100"/>
  <c r="I237" i="100"/>
  <c r="I238" i="100"/>
  <c r="I239" i="100"/>
  <c r="I240" i="100"/>
  <c r="I241" i="100"/>
  <c r="I242" i="100"/>
  <c r="I243" i="100"/>
  <c r="I244" i="100"/>
  <c r="I245" i="100"/>
  <c r="I246" i="100"/>
  <c r="I247" i="100"/>
  <c r="I248" i="100"/>
  <c r="I249" i="100"/>
  <c r="I250" i="100"/>
  <c r="I251" i="100"/>
  <c r="I252" i="100"/>
  <c r="I253" i="100"/>
  <c r="I254" i="100"/>
  <c r="I255" i="100"/>
  <c r="I256" i="100"/>
  <c r="I257" i="100"/>
  <c r="I258" i="100"/>
  <c r="I259" i="100"/>
  <c r="I260" i="100"/>
  <c r="I261" i="100"/>
  <c r="I262" i="100"/>
  <c r="I263" i="100"/>
  <c r="I264" i="100"/>
  <c r="I265" i="100"/>
  <c r="I266" i="100"/>
  <c r="I267" i="100"/>
  <c r="I268" i="100"/>
  <c r="I269" i="100"/>
  <c r="I270" i="100"/>
  <c r="I271" i="100"/>
  <c r="I272" i="100"/>
  <c r="I273" i="100"/>
  <c r="I274" i="100"/>
  <c r="I275" i="100"/>
  <c r="I276" i="100"/>
  <c r="I277" i="100"/>
  <c r="I278" i="100"/>
  <c r="I279" i="100"/>
  <c r="I280" i="100"/>
  <c r="I281" i="100"/>
  <c r="I282" i="100"/>
  <c r="I283" i="100"/>
  <c r="I284" i="100"/>
  <c r="I285" i="100"/>
  <c r="I286" i="100"/>
  <c r="I287" i="100"/>
  <c r="I288" i="100"/>
  <c r="I289" i="100"/>
  <c r="I290" i="100"/>
  <c r="I291" i="100"/>
  <c r="I292" i="100"/>
  <c r="I293" i="100"/>
  <c r="I294" i="100"/>
  <c r="I295" i="100"/>
  <c r="I296" i="100"/>
  <c r="I297" i="100"/>
  <c r="I298" i="100"/>
  <c r="I299" i="100"/>
  <c r="I300" i="100"/>
  <c r="I301" i="100"/>
  <c r="I302" i="100"/>
  <c r="I303" i="100"/>
  <c r="I304" i="100"/>
  <c r="I305" i="100"/>
  <c r="I306" i="100"/>
  <c r="I307" i="100"/>
  <c r="I308" i="100"/>
  <c r="I309" i="100"/>
  <c r="I310" i="100"/>
  <c r="I311" i="100"/>
  <c r="I312" i="100"/>
  <c r="I313" i="100"/>
  <c r="I314" i="100"/>
  <c r="I315" i="100"/>
  <c r="I316" i="100"/>
  <c r="I317" i="100"/>
  <c r="I318" i="100"/>
  <c r="I319" i="100"/>
  <c r="I320" i="100"/>
  <c r="I321" i="100"/>
  <c r="I322" i="100"/>
  <c r="I323" i="100"/>
  <c r="I324" i="100"/>
  <c r="I325" i="100"/>
  <c r="I326" i="100"/>
  <c r="I327" i="100"/>
  <c r="I328" i="100"/>
  <c r="I329" i="100"/>
  <c r="I330" i="100"/>
  <c r="I331" i="100"/>
  <c r="I332" i="100"/>
  <c r="I333" i="100"/>
  <c r="I334" i="100"/>
  <c r="I335" i="100"/>
  <c r="I336" i="100"/>
  <c r="I337" i="100"/>
  <c r="I338" i="100"/>
  <c r="I339" i="100"/>
  <c r="I340" i="100"/>
  <c r="I341" i="100"/>
  <c r="I342" i="100"/>
  <c r="I343" i="100"/>
  <c r="I344" i="100"/>
  <c r="I345" i="100"/>
  <c r="I346" i="100"/>
  <c r="I347" i="100"/>
  <c r="I348" i="100"/>
  <c r="I349" i="100"/>
  <c r="I350" i="100"/>
  <c r="I351" i="100"/>
  <c r="I352" i="100"/>
  <c r="I353" i="100"/>
  <c r="I354" i="100"/>
  <c r="I355" i="100"/>
  <c r="I356" i="100"/>
  <c r="I357" i="100"/>
  <c r="I358" i="100"/>
  <c r="I359" i="100"/>
  <c r="I360" i="100"/>
  <c r="I361" i="100"/>
  <c r="I362" i="100"/>
  <c r="I363" i="100"/>
  <c r="I364" i="100"/>
  <c r="I365" i="100"/>
  <c r="I366" i="100"/>
  <c r="I367" i="100"/>
  <c r="I368" i="100"/>
  <c r="I369" i="100"/>
  <c r="I370" i="100"/>
  <c r="I371" i="100"/>
  <c r="I372" i="100"/>
  <c r="I373" i="100"/>
  <c r="I374" i="100"/>
  <c r="I375" i="100"/>
  <c r="I376" i="100"/>
  <c r="I377" i="100"/>
  <c r="I378" i="100"/>
  <c r="I379" i="100"/>
  <c r="I380" i="100"/>
  <c r="I381" i="100"/>
  <c r="I382" i="100"/>
  <c r="I383" i="100"/>
  <c r="I384" i="100"/>
  <c r="I385" i="100"/>
  <c r="I386" i="100"/>
  <c r="I387" i="100"/>
  <c r="I388" i="100"/>
  <c r="I389" i="100"/>
  <c r="I390" i="100"/>
  <c r="I391" i="100"/>
  <c r="I392" i="100"/>
  <c r="I393" i="100"/>
  <c r="I394" i="100"/>
  <c r="I395" i="100"/>
  <c r="I396" i="100"/>
  <c r="I397" i="100"/>
  <c r="I398" i="100"/>
  <c r="I399" i="100"/>
  <c r="I400" i="100"/>
  <c r="I401" i="100"/>
  <c r="I402" i="100"/>
  <c r="I403" i="100"/>
  <c r="I404" i="100"/>
  <c r="I405" i="100"/>
  <c r="I406" i="100"/>
  <c r="I407" i="100"/>
  <c r="I408" i="100"/>
  <c r="I409" i="100"/>
  <c r="I410" i="100"/>
  <c r="I411" i="100"/>
  <c r="I412" i="100"/>
  <c r="I413" i="100"/>
  <c r="I414" i="100"/>
  <c r="I415" i="100"/>
  <c r="I416" i="100"/>
  <c r="I417" i="100"/>
  <c r="I418" i="100"/>
  <c r="I419" i="100"/>
  <c r="I420" i="100"/>
  <c r="I421" i="100"/>
  <c r="I422" i="100"/>
  <c r="I423" i="100"/>
  <c r="G5" i="100"/>
  <c r="G6" i="100"/>
  <c r="G7" i="100"/>
  <c r="G8" i="100"/>
  <c r="G9" i="100"/>
  <c r="G10" i="100"/>
  <c r="G11" i="100"/>
  <c r="G12" i="100"/>
  <c r="G13" i="100"/>
  <c r="G14" i="100"/>
  <c r="G15" i="100"/>
  <c r="G16" i="100"/>
  <c r="G17" i="100"/>
  <c r="G18" i="100"/>
  <c r="G19" i="100"/>
  <c r="G20" i="100"/>
  <c r="G21" i="100"/>
  <c r="G22" i="100"/>
  <c r="G23" i="100"/>
  <c r="G24" i="100"/>
  <c r="G25" i="100"/>
  <c r="G26" i="100"/>
  <c r="G27" i="100"/>
  <c r="G28" i="100"/>
  <c r="G29" i="100"/>
  <c r="G30" i="100"/>
  <c r="G31" i="100"/>
  <c r="G32" i="100"/>
  <c r="G33" i="100"/>
  <c r="G34" i="100"/>
  <c r="G35" i="100"/>
  <c r="G36" i="100"/>
  <c r="G37" i="100"/>
  <c r="G38" i="100"/>
  <c r="G39" i="100"/>
  <c r="G40" i="100"/>
  <c r="G41" i="100"/>
  <c r="G42" i="100"/>
  <c r="G43" i="100"/>
  <c r="G44" i="100"/>
  <c r="G45" i="100"/>
  <c r="G46" i="100"/>
  <c r="G47" i="100"/>
  <c r="G48" i="100"/>
  <c r="G49" i="100"/>
  <c r="G50" i="100"/>
  <c r="G51" i="100"/>
  <c r="G52" i="100"/>
  <c r="G53" i="100"/>
  <c r="G54" i="100"/>
  <c r="G55" i="100"/>
  <c r="G56" i="100"/>
  <c r="G57" i="100"/>
  <c r="G58" i="100"/>
  <c r="G59" i="100"/>
  <c r="G60" i="100"/>
  <c r="G61" i="100"/>
  <c r="G62" i="100"/>
  <c r="G63" i="100"/>
  <c r="G64" i="100"/>
  <c r="G65" i="100"/>
  <c r="G66" i="100"/>
  <c r="G67" i="100"/>
  <c r="G68" i="100"/>
  <c r="G69" i="100"/>
  <c r="G70" i="100"/>
  <c r="G71" i="100"/>
  <c r="G72" i="100"/>
  <c r="G73" i="100"/>
  <c r="G74" i="100"/>
  <c r="G75" i="100"/>
  <c r="G76" i="100"/>
  <c r="G77" i="100"/>
  <c r="G78" i="100"/>
  <c r="G79" i="100"/>
  <c r="G80" i="100"/>
  <c r="G81" i="100"/>
  <c r="G82" i="100"/>
  <c r="G83" i="100"/>
  <c r="G84" i="100"/>
  <c r="G85" i="100"/>
  <c r="G86" i="100"/>
  <c r="G87" i="100"/>
  <c r="G88" i="100"/>
  <c r="G89" i="100"/>
  <c r="G90" i="100"/>
  <c r="G91" i="100"/>
  <c r="G92" i="100"/>
  <c r="G93" i="100"/>
  <c r="G94" i="100"/>
  <c r="G95" i="100"/>
  <c r="G96" i="100"/>
  <c r="G97" i="100"/>
  <c r="G98" i="100"/>
  <c r="G99" i="100"/>
  <c r="G100" i="100"/>
  <c r="G101" i="100"/>
  <c r="G102" i="100"/>
  <c r="G103" i="100"/>
  <c r="G104" i="100"/>
  <c r="G105" i="100"/>
  <c r="G106" i="100"/>
  <c r="G107" i="100"/>
  <c r="G108" i="100"/>
  <c r="G109" i="100"/>
  <c r="G110" i="100"/>
  <c r="G111" i="100"/>
  <c r="G112" i="100"/>
  <c r="G113" i="100"/>
  <c r="G114" i="100"/>
  <c r="G115" i="100"/>
  <c r="G116" i="100"/>
  <c r="G117" i="100"/>
  <c r="G118" i="100"/>
  <c r="G119" i="100"/>
  <c r="G120" i="100"/>
  <c r="G121" i="100"/>
  <c r="G122" i="100"/>
  <c r="G123" i="100"/>
  <c r="G124" i="100"/>
  <c r="G125" i="100"/>
  <c r="G126" i="100"/>
  <c r="G127" i="100"/>
  <c r="G128" i="100"/>
  <c r="G129" i="100"/>
  <c r="G130" i="100"/>
  <c r="G131" i="100"/>
  <c r="G132" i="100"/>
  <c r="G133" i="100"/>
  <c r="G134" i="100"/>
  <c r="G135" i="100"/>
  <c r="G136" i="100"/>
  <c r="G137" i="100"/>
  <c r="G138" i="100"/>
  <c r="G139" i="100"/>
  <c r="G140" i="100"/>
  <c r="G141" i="100"/>
  <c r="G142" i="100"/>
  <c r="G143" i="100"/>
  <c r="G144" i="100"/>
  <c r="G145" i="100"/>
  <c r="G146" i="100"/>
  <c r="G147" i="100"/>
  <c r="G148" i="100"/>
  <c r="G149" i="100"/>
  <c r="G150" i="100"/>
  <c r="G151" i="100"/>
  <c r="G152" i="100"/>
  <c r="G153" i="100"/>
  <c r="G154" i="100"/>
  <c r="G155" i="100"/>
  <c r="G156" i="100"/>
  <c r="G157" i="100"/>
  <c r="G158" i="100"/>
  <c r="G159" i="100"/>
  <c r="G160" i="100"/>
  <c r="G161" i="100"/>
  <c r="G162" i="100"/>
  <c r="G163" i="100"/>
  <c r="G164" i="100"/>
  <c r="G165" i="100"/>
  <c r="G166" i="100"/>
  <c r="G167" i="100"/>
  <c r="G168" i="100"/>
  <c r="G169" i="100"/>
  <c r="G170" i="100"/>
  <c r="G171" i="100"/>
  <c r="G172" i="100"/>
  <c r="G173" i="100"/>
  <c r="G174" i="100"/>
  <c r="G175" i="100"/>
  <c r="G176" i="100"/>
  <c r="G177" i="100"/>
  <c r="G178" i="100"/>
  <c r="G179" i="100"/>
  <c r="G180" i="100"/>
  <c r="G181" i="100"/>
  <c r="G182" i="100"/>
  <c r="G183" i="100"/>
  <c r="G184" i="100"/>
  <c r="G185" i="100"/>
  <c r="G186" i="100"/>
  <c r="G187" i="100"/>
  <c r="G188" i="100"/>
  <c r="G189" i="100"/>
  <c r="G190" i="100"/>
  <c r="G191" i="100"/>
  <c r="G192" i="100"/>
  <c r="G193" i="100"/>
  <c r="G194" i="100"/>
  <c r="G195" i="100"/>
  <c r="G196" i="100"/>
  <c r="G197" i="100"/>
  <c r="G198" i="100"/>
  <c r="G199" i="100"/>
  <c r="G200" i="100"/>
  <c r="G201" i="100"/>
  <c r="G202" i="100"/>
  <c r="G203" i="100"/>
  <c r="G204" i="100"/>
  <c r="G205" i="100"/>
  <c r="G206" i="100"/>
  <c r="G207" i="100"/>
  <c r="G208" i="100"/>
  <c r="G209" i="100"/>
  <c r="G210" i="100"/>
  <c r="G211" i="100"/>
  <c r="G212" i="100"/>
  <c r="G213" i="100"/>
  <c r="G214" i="100"/>
  <c r="G215" i="100"/>
  <c r="G216" i="100"/>
  <c r="G217" i="100"/>
  <c r="G218" i="100"/>
  <c r="G219" i="100"/>
  <c r="G220" i="100"/>
  <c r="G221" i="100"/>
  <c r="G222" i="100"/>
  <c r="G223" i="100"/>
  <c r="G224" i="100"/>
  <c r="G225" i="100"/>
  <c r="G226" i="100"/>
  <c r="G227" i="100"/>
  <c r="G228" i="100"/>
  <c r="G229" i="100"/>
  <c r="G230" i="100"/>
  <c r="G231" i="100"/>
  <c r="G232" i="100"/>
  <c r="G233" i="100"/>
  <c r="G234" i="100"/>
  <c r="G235" i="100"/>
  <c r="G236" i="100"/>
  <c r="G237" i="100"/>
  <c r="G238" i="100"/>
  <c r="G239" i="100"/>
  <c r="G240" i="100"/>
  <c r="G241" i="100"/>
  <c r="G242" i="100"/>
  <c r="G243" i="100"/>
  <c r="G244" i="100"/>
  <c r="G245" i="100"/>
  <c r="G246" i="100"/>
  <c r="G247" i="100"/>
  <c r="G248" i="100"/>
  <c r="G249" i="100"/>
  <c r="G250" i="100"/>
  <c r="G251" i="100"/>
  <c r="G252" i="100"/>
  <c r="G253" i="100"/>
  <c r="G254" i="100"/>
  <c r="G255" i="100"/>
  <c r="G256" i="100"/>
  <c r="G257" i="100"/>
  <c r="G258" i="100"/>
  <c r="G259" i="100"/>
  <c r="G260" i="100"/>
  <c r="G261" i="100"/>
  <c r="G262" i="100"/>
  <c r="G263" i="100"/>
  <c r="G264" i="100"/>
  <c r="G265" i="100"/>
  <c r="G266" i="100"/>
  <c r="G267" i="100"/>
  <c r="G268" i="100"/>
  <c r="G269" i="100"/>
  <c r="G270" i="100"/>
  <c r="G271" i="100"/>
  <c r="G272" i="100"/>
  <c r="G273" i="100"/>
  <c r="G274" i="100"/>
  <c r="G275" i="100"/>
  <c r="G276" i="100"/>
  <c r="G277" i="100"/>
  <c r="G278" i="100"/>
  <c r="G279" i="100"/>
  <c r="G280" i="100"/>
  <c r="G281" i="100"/>
  <c r="G282" i="100"/>
  <c r="G283" i="100"/>
  <c r="G284" i="100"/>
  <c r="G285" i="100"/>
  <c r="G286" i="100"/>
  <c r="G287" i="100"/>
  <c r="G288" i="100"/>
  <c r="G289" i="100"/>
  <c r="G290" i="100"/>
  <c r="G291" i="100"/>
  <c r="G292" i="100"/>
  <c r="G293" i="100"/>
  <c r="G294" i="100"/>
  <c r="G295" i="100"/>
  <c r="G296" i="100"/>
  <c r="G297" i="100"/>
  <c r="G298" i="100"/>
  <c r="G299" i="100"/>
  <c r="G300" i="100"/>
  <c r="G301" i="100"/>
  <c r="G302" i="100"/>
  <c r="G303" i="100"/>
  <c r="G304" i="100"/>
  <c r="G305" i="100"/>
  <c r="G306" i="100"/>
  <c r="G307" i="100"/>
  <c r="G308" i="100"/>
  <c r="G309" i="100"/>
  <c r="G310" i="100"/>
  <c r="G311" i="100"/>
  <c r="G312" i="100"/>
  <c r="G313" i="100"/>
  <c r="G314" i="100"/>
  <c r="G315" i="100"/>
  <c r="G316" i="100"/>
  <c r="G317" i="100"/>
  <c r="G318" i="100"/>
  <c r="G319" i="100"/>
  <c r="G320" i="100"/>
  <c r="G321" i="100"/>
  <c r="G322" i="100"/>
  <c r="G323" i="100"/>
  <c r="G324" i="100"/>
  <c r="G325" i="100"/>
  <c r="G326" i="100"/>
  <c r="G327" i="100"/>
  <c r="G328" i="100"/>
  <c r="G329" i="100"/>
  <c r="G330" i="100"/>
  <c r="G331" i="100"/>
  <c r="G332" i="100"/>
  <c r="G333" i="100"/>
  <c r="G334" i="100"/>
  <c r="G335" i="100"/>
  <c r="G336" i="100"/>
  <c r="G337" i="100"/>
  <c r="G338" i="100"/>
  <c r="G339" i="100"/>
  <c r="G340" i="100"/>
  <c r="G341" i="100"/>
  <c r="G342" i="100"/>
  <c r="G343" i="100"/>
  <c r="G344" i="100"/>
  <c r="G345" i="100"/>
  <c r="G346" i="100"/>
  <c r="G347" i="100"/>
  <c r="G348" i="100"/>
  <c r="G349" i="100"/>
  <c r="G350" i="100"/>
  <c r="G351" i="100"/>
  <c r="G352" i="100"/>
  <c r="G353" i="100"/>
  <c r="G354" i="100"/>
  <c r="G355" i="100"/>
  <c r="G356" i="100"/>
  <c r="G357" i="100"/>
  <c r="G358" i="100"/>
  <c r="G359" i="100"/>
  <c r="G360" i="100"/>
  <c r="G361" i="100"/>
  <c r="G362" i="100"/>
  <c r="G363" i="100"/>
  <c r="G364" i="100"/>
  <c r="G365" i="100"/>
  <c r="G366" i="100"/>
  <c r="G367" i="100"/>
  <c r="G368" i="100"/>
  <c r="G369" i="100"/>
  <c r="G370" i="100"/>
  <c r="G371" i="100"/>
  <c r="G372" i="100"/>
  <c r="G373" i="100"/>
  <c r="G374" i="100"/>
  <c r="G375" i="100"/>
  <c r="G376" i="100"/>
  <c r="G377" i="100"/>
  <c r="G378" i="100"/>
  <c r="G379" i="100"/>
  <c r="G380" i="100"/>
  <c r="G381" i="100"/>
  <c r="G382" i="100"/>
  <c r="G383" i="100"/>
  <c r="G384" i="100"/>
  <c r="G385" i="100"/>
  <c r="G386" i="100"/>
  <c r="G387" i="100"/>
  <c r="G388" i="100"/>
  <c r="G389" i="100"/>
  <c r="G390" i="100"/>
  <c r="G391" i="100"/>
  <c r="G392" i="100"/>
  <c r="G393" i="100"/>
  <c r="G394" i="100"/>
  <c r="G395" i="100"/>
  <c r="G396" i="100"/>
  <c r="G397" i="100"/>
  <c r="G398" i="100"/>
  <c r="G399" i="100"/>
  <c r="G400" i="100"/>
  <c r="G401" i="100"/>
  <c r="G402" i="100"/>
  <c r="G403" i="100"/>
  <c r="G404" i="100"/>
  <c r="G405" i="100"/>
  <c r="G406" i="100"/>
  <c r="G407" i="100"/>
  <c r="G408" i="100"/>
  <c r="G409" i="100"/>
  <c r="G410" i="100"/>
  <c r="G411" i="100"/>
  <c r="G412" i="100"/>
  <c r="G413" i="100"/>
  <c r="G414" i="100"/>
  <c r="G415" i="100"/>
  <c r="G416" i="100"/>
  <c r="G417" i="100"/>
  <c r="G418" i="100"/>
  <c r="G419" i="100"/>
  <c r="G420" i="100"/>
  <c r="G421" i="100"/>
  <c r="G422" i="100"/>
  <c r="G423" i="100"/>
  <c r="Y5" i="100"/>
  <c r="Y6" i="100"/>
  <c r="Y7" i="100"/>
  <c r="Y8" i="100"/>
  <c r="Y9" i="100"/>
  <c r="Y10" i="100"/>
  <c r="Y11" i="100"/>
  <c r="Y12" i="100"/>
  <c r="Y13" i="100"/>
  <c r="Y14" i="100"/>
  <c r="Y15" i="100"/>
  <c r="Y16" i="100"/>
  <c r="Y17" i="100"/>
  <c r="Y18" i="100"/>
  <c r="Y19" i="100"/>
  <c r="Y20" i="100"/>
  <c r="Y21" i="100"/>
  <c r="Y22" i="100"/>
  <c r="Y23" i="100"/>
  <c r="Y24" i="100"/>
  <c r="Y25" i="100"/>
  <c r="Y26" i="100"/>
  <c r="Y27" i="100"/>
  <c r="Y28" i="100"/>
  <c r="Y29" i="100"/>
  <c r="Y30" i="100"/>
  <c r="Y31" i="100"/>
  <c r="Y32" i="100"/>
  <c r="Y33" i="100"/>
  <c r="Y34" i="100"/>
  <c r="Y35" i="100"/>
  <c r="Y36" i="100"/>
  <c r="Y37" i="100"/>
  <c r="Y38" i="100"/>
  <c r="Y39" i="100"/>
  <c r="Y40" i="100"/>
  <c r="Y41" i="100"/>
  <c r="Y42" i="100"/>
  <c r="Y43" i="100"/>
  <c r="Y44" i="100"/>
  <c r="Y45" i="100"/>
  <c r="Y46" i="100"/>
  <c r="Y47" i="100"/>
  <c r="Y48" i="100"/>
  <c r="Y49" i="100"/>
  <c r="Y50" i="100"/>
  <c r="Y51" i="100"/>
  <c r="Y52" i="100"/>
  <c r="Y53" i="100"/>
  <c r="Y54" i="100"/>
  <c r="Y55" i="100"/>
  <c r="Y56" i="100"/>
  <c r="Y57" i="100"/>
  <c r="Y58" i="100"/>
  <c r="Y59" i="100"/>
  <c r="Y60" i="100"/>
  <c r="Y61" i="100"/>
  <c r="Y62" i="100"/>
  <c r="Y63" i="100"/>
  <c r="Y64" i="100"/>
  <c r="Y65" i="100"/>
  <c r="Y66" i="100"/>
  <c r="Y67" i="100"/>
  <c r="Y68" i="100"/>
  <c r="Y69" i="100"/>
  <c r="Y70" i="100"/>
  <c r="Y71" i="100"/>
  <c r="Y72" i="100"/>
  <c r="Y73" i="100"/>
  <c r="Y74" i="100"/>
  <c r="Y75" i="100"/>
  <c r="Y76" i="100"/>
  <c r="Y77" i="100"/>
  <c r="Y78" i="100"/>
  <c r="Y79" i="100"/>
  <c r="Y80" i="100"/>
  <c r="Y81" i="100"/>
  <c r="Y82" i="100"/>
  <c r="Y83" i="100"/>
  <c r="Y84" i="100"/>
  <c r="Y85" i="100"/>
  <c r="Y86" i="100"/>
  <c r="Y87" i="100"/>
  <c r="Y88" i="100"/>
  <c r="Y89" i="100"/>
  <c r="Y90" i="100"/>
  <c r="Y91" i="100"/>
  <c r="Y92" i="100"/>
  <c r="Y93" i="100"/>
  <c r="Y94" i="100"/>
  <c r="Y95" i="100"/>
  <c r="Y96" i="100"/>
  <c r="Y97" i="100"/>
  <c r="Y98" i="100"/>
  <c r="Y99" i="100"/>
  <c r="Y100" i="100"/>
  <c r="Y101" i="100"/>
  <c r="Y102" i="100"/>
  <c r="Y103" i="100"/>
  <c r="Y104" i="100"/>
  <c r="Y105" i="100"/>
  <c r="Y106" i="100"/>
  <c r="Y107" i="100"/>
  <c r="Y108" i="100"/>
  <c r="Y109" i="100"/>
  <c r="Y110" i="100"/>
  <c r="Y111" i="100"/>
  <c r="Y112" i="100"/>
  <c r="Y113" i="100"/>
  <c r="Y114" i="100"/>
  <c r="Y115" i="100"/>
  <c r="Y116" i="100"/>
  <c r="Y117" i="100"/>
  <c r="Y118" i="100"/>
  <c r="Y119" i="100"/>
  <c r="Y120" i="100"/>
  <c r="Y121" i="100"/>
  <c r="Y122" i="100"/>
  <c r="Y123" i="100"/>
  <c r="Y124" i="100"/>
  <c r="Y125" i="100"/>
  <c r="Y126" i="100"/>
  <c r="Y127" i="100"/>
  <c r="Y128" i="100"/>
  <c r="Y129" i="100"/>
  <c r="Y130" i="100"/>
  <c r="Y131" i="100"/>
  <c r="Y132" i="100"/>
  <c r="Y133" i="100"/>
  <c r="Y134" i="100"/>
  <c r="Y135" i="100"/>
  <c r="Y136" i="100"/>
  <c r="Y137" i="100"/>
  <c r="Y138" i="100"/>
  <c r="Y139" i="100"/>
  <c r="Y140" i="100"/>
  <c r="Y141" i="100"/>
  <c r="Y142" i="100"/>
  <c r="Y143" i="100"/>
  <c r="Y144" i="100"/>
  <c r="Y145" i="100"/>
  <c r="Y146" i="100"/>
  <c r="Y147" i="100"/>
  <c r="Y148" i="100"/>
  <c r="Y149" i="100"/>
  <c r="Y150" i="100"/>
  <c r="Y151" i="100"/>
  <c r="Y152" i="100"/>
  <c r="Y153" i="100"/>
  <c r="Y154" i="100"/>
  <c r="Y155" i="100"/>
  <c r="Y156" i="100"/>
  <c r="Y157" i="100"/>
  <c r="Y158" i="100"/>
  <c r="Y159" i="100"/>
  <c r="Y160" i="100"/>
  <c r="Y161" i="100"/>
  <c r="Y162" i="100"/>
  <c r="Y163" i="100"/>
  <c r="Y164" i="100"/>
  <c r="Y165" i="100"/>
  <c r="Y166" i="100"/>
  <c r="Y167" i="100"/>
  <c r="Y168" i="100"/>
  <c r="Y169" i="100"/>
  <c r="Y170" i="100"/>
  <c r="Y171" i="100"/>
  <c r="Y172" i="100"/>
  <c r="Y173" i="100"/>
  <c r="Y174" i="100"/>
  <c r="Y175" i="100"/>
  <c r="Y176" i="100"/>
  <c r="Y177" i="100"/>
  <c r="Y178" i="100"/>
  <c r="Y179" i="100"/>
  <c r="Y180" i="100"/>
  <c r="Y181" i="100"/>
  <c r="Y182" i="100"/>
  <c r="Y183" i="100"/>
  <c r="Y184" i="100"/>
  <c r="Y185" i="100"/>
  <c r="Y186" i="100"/>
  <c r="Y187" i="100"/>
  <c r="Y188" i="100"/>
  <c r="Y189" i="100"/>
  <c r="Y190" i="100"/>
  <c r="Y191" i="100"/>
  <c r="Y192" i="100"/>
  <c r="Y193" i="100"/>
  <c r="Y194" i="100"/>
  <c r="Y195" i="100"/>
  <c r="Y196" i="100"/>
  <c r="Y197" i="100"/>
  <c r="Y198" i="100"/>
  <c r="Y199" i="100"/>
  <c r="Y200" i="100"/>
  <c r="Y201" i="100"/>
  <c r="Y202" i="100"/>
  <c r="Y203" i="100"/>
  <c r="Y204" i="100"/>
  <c r="Y205" i="100"/>
  <c r="Y206" i="100"/>
  <c r="Y207" i="100"/>
  <c r="Y208" i="100"/>
  <c r="Y209" i="100"/>
  <c r="Y210" i="100"/>
  <c r="Y211" i="100"/>
  <c r="Y212" i="100"/>
  <c r="Y213" i="100"/>
  <c r="Y214" i="100"/>
  <c r="Y215" i="100"/>
  <c r="Y216" i="100"/>
  <c r="Y217" i="100"/>
  <c r="Y218" i="100"/>
  <c r="Y219" i="100"/>
  <c r="Y220" i="100"/>
  <c r="Y221" i="100"/>
  <c r="Y222" i="100"/>
  <c r="Y223" i="100"/>
  <c r="Y224" i="100"/>
  <c r="Y225" i="100"/>
  <c r="Y226" i="100"/>
  <c r="Y227" i="100"/>
  <c r="Y228" i="100"/>
  <c r="Y229" i="100"/>
  <c r="Y230" i="100"/>
  <c r="Y231" i="100"/>
  <c r="Y232" i="100"/>
  <c r="Y233" i="100"/>
  <c r="Y234" i="100"/>
  <c r="Y235" i="100"/>
  <c r="Y236" i="100"/>
  <c r="Y237" i="100"/>
  <c r="Y238" i="100"/>
  <c r="Y239" i="100"/>
  <c r="Y240" i="100"/>
  <c r="Y241" i="100"/>
  <c r="Y242" i="100"/>
  <c r="Y243" i="100"/>
  <c r="Y244" i="100"/>
  <c r="Y245" i="100"/>
  <c r="Y246" i="100"/>
  <c r="Y247" i="100"/>
  <c r="Y248" i="100"/>
  <c r="Y249" i="100"/>
  <c r="Y250" i="100"/>
  <c r="Y251" i="100"/>
  <c r="Y252" i="100"/>
  <c r="Y253" i="100"/>
  <c r="Y254" i="100"/>
  <c r="Y255" i="100"/>
  <c r="Y256" i="100"/>
  <c r="Y257" i="100"/>
  <c r="Y258" i="100"/>
  <c r="Y259" i="100"/>
  <c r="Y260" i="100"/>
  <c r="Y261" i="100"/>
  <c r="Y262" i="100"/>
  <c r="Y263" i="100"/>
  <c r="Y264" i="100"/>
  <c r="Y265" i="100"/>
  <c r="Y266" i="100"/>
  <c r="Y267" i="100"/>
  <c r="Y268" i="100"/>
  <c r="Y269" i="100"/>
  <c r="Y270" i="100"/>
  <c r="Y271" i="100"/>
  <c r="Y272" i="100"/>
  <c r="Y273" i="100"/>
  <c r="Y274" i="100"/>
  <c r="Y275" i="100"/>
  <c r="Y276" i="100"/>
  <c r="Y277" i="100"/>
  <c r="Y278" i="100"/>
  <c r="Y279" i="100"/>
  <c r="Y280" i="100"/>
  <c r="Y281" i="100"/>
  <c r="Y282" i="100"/>
  <c r="Y283" i="100"/>
  <c r="Y284" i="100"/>
  <c r="Y285" i="100"/>
  <c r="Y286" i="100"/>
  <c r="Y287" i="100"/>
  <c r="Y288" i="100"/>
  <c r="Y289" i="100"/>
  <c r="Y290" i="100"/>
  <c r="Y291" i="100"/>
  <c r="Y292" i="100"/>
  <c r="Y293" i="100"/>
  <c r="Y294" i="100"/>
  <c r="Y295" i="100"/>
  <c r="Y296" i="100"/>
  <c r="Y297" i="100"/>
  <c r="Y298" i="100"/>
  <c r="Y299" i="100"/>
  <c r="Y300" i="100"/>
  <c r="Y301" i="100"/>
  <c r="Y302" i="100"/>
  <c r="Y303" i="100"/>
  <c r="Y304" i="100"/>
  <c r="Y305" i="100"/>
  <c r="Y306" i="100"/>
  <c r="Y307" i="100"/>
  <c r="Y308" i="100"/>
  <c r="Y309" i="100"/>
  <c r="Y310" i="100"/>
  <c r="Y311" i="100"/>
  <c r="Y312" i="100"/>
  <c r="Y313" i="100"/>
  <c r="Y314" i="100"/>
  <c r="Y315" i="100"/>
  <c r="Y316" i="100"/>
  <c r="Y317" i="100"/>
  <c r="Y318" i="100"/>
  <c r="Y319" i="100"/>
  <c r="Y320" i="100"/>
  <c r="Y321" i="100"/>
  <c r="Y322" i="100"/>
  <c r="Y323" i="100"/>
  <c r="Y324" i="100"/>
  <c r="Y325" i="100"/>
  <c r="Y326" i="100"/>
  <c r="Y327" i="100"/>
  <c r="Y328" i="100"/>
  <c r="Y329" i="100"/>
  <c r="Y330" i="100"/>
  <c r="Y331" i="100"/>
  <c r="Y332" i="100"/>
  <c r="Y333" i="100"/>
  <c r="Y334" i="100"/>
  <c r="Y335" i="100"/>
  <c r="Y336" i="100"/>
  <c r="Y337" i="100"/>
  <c r="Y338" i="100"/>
  <c r="Y339" i="100"/>
  <c r="Y340" i="100"/>
  <c r="Y341" i="100"/>
  <c r="Y342" i="100"/>
  <c r="Y343" i="100"/>
  <c r="Y344" i="100"/>
  <c r="Y345" i="100"/>
  <c r="Y346" i="100"/>
  <c r="Y347" i="100"/>
  <c r="Y348" i="100"/>
  <c r="Y349" i="100"/>
  <c r="Y350" i="100"/>
  <c r="Y351" i="100"/>
  <c r="Y352" i="100"/>
  <c r="Y353" i="100"/>
  <c r="Y354" i="100"/>
  <c r="Y355" i="100"/>
  <c r="Y356" i="100"/>
  <c r="Y357" i="100"/>
  <c r="Y358" i="100"/>
  <c r="Y359" i="100"/>
  <c r="Y360" i="100"/>
  <c r="Y361" i="100"/>
  <c r="Y362" i="100"/>
  <c r="Y363" i="100"/>
  <c r="Y364" i="100"/>
  <c r="Y365" i="100"/>
  <c r="Y366" i="100"/>
  <c r="Y367" i="100"/>
  <c r="Y368" i="100"/>
  <c r="Y369" i="100"/>
  <c r="Y370" i="100"/>
  <c r="Y371" i="100"/>
  <c r="Y372" i="100"/>
  <c r="Y373" i="100"/>
  <c r="Y374" i="100"/>
  <c r="Y375" i="100"/>
  <c r="Y376" i="100"/>
  <c r="Y377" i="100"/>
  <c r="Y378" i="100"/>
  <c r="Y379" i="100"/>
  <c r="Y380" i="100"/>
  <c r="Y381" i="100"/>
  <c r="Y382" i="100"/>
  <c r="Y383" i="100"/>
  <c r="Y384" i="100"/>
  <c r="Y385" i="100"/>
  <c r="Y386" i="100"/>
  <c r="Y387" i="100"/>
  <c r="Y388" i="100"/>
  <c r="Y389" i="100"/>
  <c r="Y390" i="100"/>
  <c r="Y391" i="100"/>
  <c r="Y392" i="100"/>
  <c r="Y393" i="100"/>
  <c r="Y394" i="100"/>
  <c r="Y395" i="100"/>
  <c r="Y396" i="100"/>
  <c r="Y397" i="100"/>
  <c r="Y398" i="100"/>
  <c r="Y399" i="100"/>
  <c r="Y400" i="100"/>
  <c r="Y401" i="100"/>
  <c r="Y402" i="100"/>
  <c r="Y403" i="100"/>
  <c r="Y404" i="100"/>
  <c r="Y405" i="100"/>
  <c r="Y406" i="100"/>
  <c r="Y407" i="100"/>
  <c r="Y408" i="100"/>
  <c r="Y409" i="100"/>
  <c r="Y410" i="100"/>
  <c r="Y411" i="100"/>
  <c r="Y412" i="100"/>
  <c r="Y413" i="100"/>
  <c r="Y414" i="100"/>
  <c r="Y415" i="100"/>
  <c r="Y416" i="100"/>
  <c r="Y417" i="100"/>
  <c r="Y418" i="100"/>
  <c r="Y419" i="100"/>
  <c r="Y420" i="100"/>
  <c r="Y421" i="100"/>
  <c r="Y422" i="100"/>
  <c r="Y423" i="100"/>
  <c r="T2" i="44"/>
  <c r="B6" i="193" a="1"/>
  <c r="B8" i="188" a="1"/>
  <c r="B6" i="193" l="1"/>
  <c r="A6" i="193" s="1"/>
  <c r="B8" i="188"/>
  <c r="W7" i="44"/>
  <c r="V7" i="44"/>
  <c r="U7" i="44"/>
  <c r="B8" i="183" a="1"/>
  <c r="B9" i="186" a="1"/>
  <c r="B7" i="187" a="1"/>
  <c r="B6" i="184" a="1"/>
  <c r="B6" i="184" l="1"/>
  <c r="A6" i="184" s="1"/>
  <c r="B7" i="187"/>
  <c r="A7" i="187" s="1"/>
  <c r="B8" i="183"/>
  <c r="B9" i="186"/>
  <c r="A8" i="188"/>
  <c r="X7" i="44"/>
  <c r="W8" i="44"/>
  <c r="V8" i="44"/>
  <c r="U8" i="44"/>
  <c r="A8" i="183" l="1"/>
  <c r="X8" i="44"/>
  <c r="D24" i="44"/>
  <c r="D25" i="44" s="1"/>
  <c r="F24" i="44"/>
  <c r="F25" i="44" s="1"/>
  <c r="H24" i="44"/>
  <c r="H25" i="44" s="1"/>
  <c r="J24" i="44"/>
  <c r="J25" i="44" s="1"/>
  <c r="L24" i="44"/>
  <c r="L25" i="44" s="1"/>
  <c r="N24" i="44"/>
  <c r="N25" i="44" s="1"/>
  <c r="P24" i="44"/>
  <c r="P25" i="44" s="1"/>
  <c r="R24" i="44"/>
  <c r="R25" i="44" s="1"/>
  <c r="T24" i="44"/>
  <c r="T25" i="44" s="1"/>
  <c r="E24" i="44"/>
  <c r="E25" i="44" s="1"/>
  <c r="G24" i="44"/>
  <c r="G25" i="44" s="1"/>
  <c r="I24" i="44"/>
  <c r="I25" i="44" s="1"/>
  <c r="K24" i="44"/>
  <c r="K25" i="44" s="1"/>
  <c r="M24" i="44"/>
  <c r="M25" i="44" s="1"/>
  <c r="O24" i="44"/>
  <c r="O25" i="44" s="1"/>
  <c r="Q24" i="44"/>
  <c r="Q25" i="44" s="1"/>
  <c r="S24" i="44"/>
  <c r="S25" i="44" s="1"/>
  <c r="C24" i="44"/>
  <c r="C25" i="44" s="1"/>
  <c r="V23" i="44"/>
  <c r="W9" i="44"/>
  <c r="U10" i="44"/>
  <c r="W10" i="44"/>
  <c r="U11" i="44"/>
  <c r="W11" i="44"/>
  <c r="U12" i="44"/>
  <c r="W12" i="44"/>
  <c r="U13" i="44"/>
  <c r="W13" i="44"/>
  <c r="U14" i="44"/>
  <c r="W14" i="44"/>
  <c r="U15" i="44"/>
  <c r="W15" i="44"/>
  <c r="U16" i="44"/>
  <c r="W16" i="44"/>
  <c r="U17" i="44"/>
  <c r="W17" i="44"/>
  <c r="U18" i="44"/>
  <c r="W18" i="44"/>
  <c r="U19" i="44"/>
  <c r="W19" i="44"/>
  <c r="U20" i="44"/>
  <c r="W20" i="44"/>
  <c r="U21" i="44"/>
  <c r="W21" i="44"/>
  <c r="U22" i="44"/>
  <c r="W22" i="44"/>
  <c r="U23" i="44"/>
  <c r="W23" i="44"/>
  <c r="U9" i="44"/>
  <c r="V9" i="44"/>
  <c r="V10" i="44"/>
  <c r="V11" i="44"/>
  <c r="V12" i="44"/>
  <c r="V13" i="44"/>
  <c r="V14" i="44"/>
  <c r="V15" i="44"/>
  <c r="V16" i="44"/>
  <c r="V17" i="44"/>
  <c r="V18" i="44"/>
  <c r="V19" i="44"/>
  <c r="V20" i="44"/>
  <c r="V21" i="44"/>
  <c r="V22" i="44"/>
  <c r="X9" i="44" l="1"/>
  <c r="V24" i="44"/>
  <c r="V25" i="44" s="1"/>
  <c r="U24" i="44"/>
  <c r="U25" i="44" s="1"/>
  <c r="W24" i="44"/>
  <c r="W25" i="44" s="1"/>
  <c r="X23" i="44"/>
  <c r="X22" i="44"/>
  <c r="X21" i="44"/>
  <c r="X20" i="44"/>
  <c r="X19" i="44"/>
  <c r="X18" i="44"/>
  <c r="X17" i="44"/>
  <c r="X16" i="44"/>
  <c r="X15" i="44"/>
  <c r="X14" i="44"/>
  <c r="X13" i="44"/>
  <c r="X12" i="44"/>
  <c r="X11" i="44"/>
  <c r="X10" i="44"/>
  <c r="AA8" i="44" l="1"/>
  <c r="AB8" i="44" s="1"/>
  <c r="X24" i="44"/>
  <c r="X25" i="44" s="1"/>
  <c r="W25" i="137" s="1"/>
  <c r="V25" i="137" s="1"/>
  <c r="U25" i="137" s="1"/>
  <c r="X25" i="137" s="1"/>
  <c r="W24" i="137" s="1"/>
  <c r="V24" i="137" s="1"/>
  <c r="U24" i="137" s="1"/>
  <c r="X24" i="137" s="1"/>
  <c r="W23" i="137" s="1"/>
  <c r="V23" i="137" s="1"/>
  <c r="U23" i="137" s="1"/>
  <c r="X23" i="137" s="1"/>
  <c r="W22" i="137" s="1"/>
  <c r="V22" i="137" s="1"/>
  <c r="U22" i="137" s="1"/>
  <c r="X22" i="137" s="1"/>
  <c r="W21" i="137" s="1"/>
  <c r="V21" i="137" s="1"/>
  <c r="U21" i="137" s="1"/>
  <c r="X21" i="137" s="1"/>
  <c r="W20" i="137" s="1"/>
  <c r="V20" i="137" s="1"/>
  <c r="U20" i="137" s="1"/>
  <c r="X20" i="137" s="1"/>
  <c r="W19" i="137" s="1"/>
  <c r="V19" i="137" s="1"/>
  <c r="U19" i="137" s="1"/>
  <c r="X19" i="137" s="1"/>
  <c r="W18" i="137" s="1"/>
  <c r="V18" i="137" s="1"/>
  <c r="U18" i="137" s="1"/>
  <c r="X18" i="137" s="1"/>
  <c r="W17" i="137" s="1"/>
  <c r="V17" i="137" s="1"/>
  <c r="U17" i="137" s="1"/>
  <c r="X17" i="137" s="1"/>
  <c r="W16" i="137" s="1"/>
  <c r="V16" i="137" s="1"/>
  <c r="U16" i="137" s="1"/>
  <c r="X16" i="137" s="1"/>
  <c r="W15" i="137" s="1"/>
  <c r="V15" i="137" s="1"/>
  <c r="U15" i="137" s="1"/>
  <c r="X15" i="137" s="1"/>
  <c r="W14" i="137" s="1"/>
  <c r="V14" i="137" s="1"/>
  <c r="U14" i="137" s="1"/>
  <c r="X14" i="137" s="1"/>
  <c r="W13" i="137" s="1"/>
  <c r="V13" i="137" s="1"/>
  <c r="U13" i="137" s="1"/>
  <c r="X13" i="137" s="1"/>
  <c r="AA15" i="137" s="1"/>
  <c r="T26" i="137" s="1"/>
  <c r="T27" i="137" s="1"/>
  <c r="S26" i="137" s="1"/>
  <c r="S27" i="137" s="1"/>
  <c r="R26" i="137" s="1"/>
  <c r="R27" i="137" s="1"/>
  <c r="Q26" i="137" s="1"/>
  <c r="Q27" i="137" s="1"/>
  <c r="P26" i="137" s="1"/>
  <c r="P27" i="137" s="1"/>
  <c r="O26" i="137" s="1"/>
  <c r="O27" i="137" s="1"/>
  <c r="N26" i="137" s="1"/>
  <c r="N27" i="137" s="1"/>
  <c r="M26" i="137" s="1"/>
  <c r="M27" i="137" s="1"/>
  <c r="L26" i="137" s="1"/>
  <c r="L27" i="137" s="1"/>
  <c r="J26" i="137" s="1"/>
  <c r="J27" i="137" s="1"/>
  <c r="I26" i="137" s="1"/>
  <c r="I27" i="137" s="1"/>
  <c r="G26" i="137" s="1"/>
  <c r="G27" i="137" s="1"/>
  <c r="F26" i="137" s="1"/>
  <c r="F27" i="137" s="1"/>
  <c r="E26" i="137" s="1"/>
  <c r="E27" i="137" s="1"/>
  <c r="C26" i="137" s="1"/>
  <c r="C27" i="137" s="1"/>
  <c r="W11" i="137" s="1"/>
  <c r="V11" i="137" s="1"/>
  <c r="U11" i="137" s="1"/>
  <c r="X11" i="137" s="1"/>
  <c r="W10" i="137" s="1"/>
  <c r="V10" i="137" s="1"/>
  <c r="U10" i="137" s="1"/>
  <c r="X10" i="137" s="1"/>
  <c r="W25" i="136" s="1"/>
  <c r="V25" i="136" s="1"/>
  <c r="U25" i="136" s="1"/>
  <c r="X25" i="136" s="1"/>
  <c r="W24" i="136" s="1"/>
  <c r="V24" i="136" s="1"/>
  <c r="U24" i="136" s="1"/>
  <c r="X24" i="136" s="1"/>
  <c r="W23" i="136" s="1"/>
  <c r="V23" i="136" s="1"/>
  <c r="U23" i="136" s="1"/>
  <c r="X23" i="136" s="1"/>
  <c r="W22" i="136" s="1"/>
  <c r="V22" i="136" s="1"/>
  <c r="U22" i="136" s="1"/>
  <c r="X22" i="136" s="1"/>
  <c r="W21" i="136" s="1"/>
  <c r="V21" i="136" s="1"/>
  <c r="U21" i="136" s="1"/>
  <c r="X21" i="136" s="1"/>
  <c r="W20" i="136" s="1"/>
  <c r="V20" i="136" s="1"/>
  <c r="U20" i="136" s="1"/>
  <c r="X20" i="136" s="1"/>
  <c r="W19" i="136" s="1"/>
  <c r="V19" i="136" s="1"/>
  <c r="U19" i="136" s="1"/>
  <c r="X19" i="136" s="1"/>
  <c r="W18" i="136" s="1"/>
  <c r="V18" i="136" s="1"/>
  <c r="U18" i="136" s="1"/>
  <c r="X18" i="136" s="1"/>
  <c r="W17" i="136" s="1"/>
  <c r="V17" i="136" s="1"/>
  <c r="U17" i="136" s="1"/>
  <c r="X17" i="136" s="1"/>
  <c r="W16" i="136" s="1"/>
  <c r="V16" i="136" s="1"/>
  <c r="U16" i="136" s="1"/>
  <c r="X16" i="136" s="1"/>
  <c r="W15" i="136" s="1"/>
  <c r="V15" i="136" s="1"/>
  <c r="U15" i="136" s="1"/>
  <c r="X15" i="136" s="1"/>
  <c r="W14" i="136" s="1"/>
  <c r="V14" i="136" s="1"/>
  <c r="U14" i="136" s="1"/>
  <c r="X14" i="136" s="1"/>
  <c r="W13" i="136" s="1"/>
  <c r="V13" i="136" s="1"/>
  <c r="U13" i="136" s="1"/>
  <c r="X13" i="136" s="1"/>
  <c r="AA16" i="136" s="1"/>
  <c r="T26" i="136" s="1"/>
  <c r="T27" i="136" s="1"/>
  <c r="S26" i="136" s="1"/>
  <c r="S27" i="136" s="1"/>
  <c r="R26" i="136" s="1"/>
  <c r="R27" i="136" s="1"/>
  <c r="Q26" i="136" s="1"/>
  <c r="Q27" i="136" s="1"/>
  <c r="P26" i="136" s="1"/>
  <c r="P27" i="136" s="1"/>
  <c r="O26" i="136" s="1"/>
  <c r="O27" i="136" s="1"/>
  <c r="N26" i="136" s="1"/>
  <c r="N27" i="136" s="1"/>
  <c r="M26" i="136" s="1"/>
  <c r="M27" i="136" s="1"/>
  <c r="L26" i="136" s="1"/>
  <c r="L27" i="136" s="1"/>
  <c r="J26" i="136" s="1"/>
  <c r="J27" i="136" s="1"/>
  <c r="I26" i="136" s="1"/>
  <c r="I27" i="136" s="1"/>
  <c r="G26" i="136" s="1"/>
  <c r="G27" i="136" s="1"/>
  <c r="F26" i="136" s="1"/>
  <c r="F27" i="136" s="1"/>
  <c r="E26" i="136" s="1"/>
  <c r="E27" i="136" s="1"/>
  <c r="C26" i="136" s="1"/>
  <c r="C27" i="136" s="1"/>
  <c r="W11" i="136" s="1"/>
  <c r="V11" i="136" s="1"/>
  <c r="U11" i="136" s="1"/>
  <c r="X11" i="136" s="1"/>
  <c r="W10" i="136" s="1"/>
  <c r="V10" i="136" s="1"/>
  <c r="U10" i="136" s="1"/>
  <c r="X10" i="136" s="1"/>
  <c r="W25" i="135" s="1"/>
  <c r="V25" i="135" s="1"/>
  <c r="U25" i="135" s="1"/>
  <c r="X25" i="135" s="1"/>
  <c r="W24" i="135" s="1"/>
  <c r="V24" i="135" s="1"/>
  <c r="U24" i="135" s="1"/>
  <c r="X24" i="135" s="1"/>
  <c r="W23" i="135" s="1"/>
  <c r="V23" i="135" s="1"/>
  <c r="U23" i="135" s="1"/>
  <c r="X23" i="135" s="1"/>
  <c r="W22" i="135" s="1"/>
  <c r="V22" i="135" s="1"/>
  <c r="U22" i="135" s="1"/>
  <c r="X22" i="135" s="1"/>
  <c r="W21" i="135" s="1"/>
  <c r="V21" i="135" s="1"/>
  <c r="U21" i="135" s="1"/>
  <c r="X21" i="135" s="1"/>
  <c r="W20" i="135" s="1"/>
  <c r="V20" i="135" s="1"/>
  <c r="U20" i="135" s="1"/>
  <c r="X20" i="135" s="1"/>
  <c r="W19" i="135" s="1"/>
  <c r="V19" i="135" s="1"/>
  <c r="U19" i="135" s="1"/>
  <c r="X19" i="135" s="1"/>
  <c r="W18" i="135" s="1"/>
  <c r="V18" i="135" s="1"/>
  <c r="U18" i="135" s="1"/>
  <c r="X18" i="135" s="1"/>
  <c r="W17" i="135" s="1"/>
  <c r="V17" i="135" s="1"/>
  <c r="U17" i="135" s="1"/>
  <c r="X17" i="135" s="1"/>
  <c r="W16" i="135" s="1"/>
  <c r="V16" i="135" s="1"/>
  <c r="U16" i="135" s="1"/>
  <c r="X16" i="135" s="1"/>
  <c r="W15" i="135" s="1"/>
  <c r="V15" i="135" s="1"/>
  <c r="U15" i="135" s="1"/>
  <c r="X15" i="135" s="1"/>
  <c r="W14" i="135" s="1"/>
  <c r="V14" i="135" s="1"/>
  <c r="U14" i="135" s="1"/>
  <c r="X14" i="135" s="1"/>
  <c r="W13" i="135" s="1"/>
  <c r="V13" i="135" s="1"/>
  <c r="U13" i="135" s="1"/>
  <c r="X13" i="135" s="1"/>
  <c r="AA15" i="135" s="1"/>
  <c r="T26" i="135" s="1"/>
  <c r="T27" i="135" s="1"/>
  <c r="S26" i="135" s="1"/>
  <c r="S27" i="135" s="1"/>
  <c r="R26" i="135" s="1"/>
  <c r="R27" i="135" s="1"/>
  <c r="Q26" i="135" s="1"/>
  <c r="Q27" i="135" s="1"/>
  <c r="P26" i="135" s="1"/>
  <c r="P27" i="135" s="1"/>
  <c r="O26" i="135" s="1"/>
  <c r="O27" i="135" s="1"/>
  <c r="N26" i="135" s="1"/>
  <c r="N27" i="135" s="1"/>
  <c r="M26" i="135" s="1"/>
  <c r="M27" i="135" s="1"/>
  <c r="L26" i="135" s="1"/>
  <c r="L27" i="135" s="1"/>
  <c r="J26" i="135" s="1"/>
  <c r="J27" i="135" s="1"/>
  <c r="I26" i="135" s="1"/>
  <c r="I27" i="135" s="1"/>
  <c r="G26" i="135" s="1"/>
  <c r="G27" i="135" s="1"/>
  <c r="F26" i="135" s="1"/>
  <c r="F27" i="135" s="1"/>
  <c r="E26" i="135" s="1"/>
  <c r="E27" i="135" s="1"/>
  <c r="C26" i="135" s="1"/>
  <c r="C27" i="135" s="1"/>
  <c r="W11" i="135" s="1"/>
  <c r="V11" i="135" s="1"/>
  <c r="U11" i="135" s="1"/>
  <c r="X11" i="135" s="1"/>
  <c r="W10" i="135" s="1"/>
  <c r="V10" i="135" s="1"/>
  <c r="U10" i="135" s="1"/>
  <c r="W25" i="134" s="1"/>
  <c r="V25" i="134" s="1"/>
  <c r="U25" i="134" s="1"/>
  <c r="X25" i="134" s="1"/>
  <c r="W24" i="134" s="1"/>
  <c r="V24" i="134" s="1"/>
  <c r="U24" i="134" s="1"/>
  <c r="X24" i="134" s="1"/>
  <c r="W23" i="134" s="1"/>
  <c r="V23" i="134" s="1"/>
  <c r="U23" i="134" s="1"/>
  <c r="X23" i="134" s="1"/>
  <c r="W22" i="134" s="1"/>
  <c r="V22" i="134" s="1"/>
  <c r="U22" i="134" s="1"/>
  <c r="X22" i="134" s="1"/>
  <c r="W21" i="134" s="1"/>
  <c r="V21" i="134" s="1"/>
  <c r="U21" i="134" s="1"/>
  <c r="X21" i="134" s="1"/>
  <c r="W20" i="134" s="1"/>
  <c r="V20" i="134" s="1"/>
  <c r="U20" i="134" s="1"/>
  <c r="X20" i="134" s="1"/>
  <c r="W19" i="134" s="1"/>
  <c r="V19" i="134" s="1"/>
  <c r="U19" i="134" s="1"/>
  <c r="X19" i="134" s="1"/>
  <c r="W18" i="134" s="1"/>
  <c r="V18" i="134" s="1"/>
  <c r="U18" i="134" s="1"/>
  <c r="X18" i="134" s="1"/>
  <c r="W17" i="134" s="1"/>
  <c r="V17" i="134" s="1"/>
  <c r="U17" i="134" s="1"/>
  <c r="X17" i="134" s="1"/>
  <c r="W16" i="134" s="1"/>
  <c r="V16" i="134" s="1"/>
  <c r="U16" i="134" s="1"/>
  <c r="X16" i="134" s="1"/>
  <c r="W15" i="134" s="1"/>
  <c r="V15" i="134" s="1"/>
  <c r="U15" i="134" s="1"/>
  <c r="X15" i="134" s="1"/>
  <c r="W14" i="134" s="1"/>
  <c r="V14" i="134" s="1"/>
  <c r="U14" i="134" s="1"/>
  <c r="X14" i="134" s="1"/>
  <c r="W13" i="134" s="1"/>
  <c r="V13" i="134" s="1"/>
  <c r="U13" i="134" s="1"/>
  <c r="X13" i="134" s="1"/>
  <c r="AA15" i="134" s="1"/>
  <c r="T26" i="134" s="1"/>
  <c r="S26" i="134" s="1"/>
  <c r="R26" i="134" s="1"/>
  <c r="Q26" i="134" s="1"/>
  <c r="P26" i="134" s="1"/>
  <c r="O26" i="134" s="1"/>
  <c r="N26" i="134" s="1"/>
  <c r="M26" i="134" s="1"/>
  <c r="L26" i="134" s="1"/>
  <c r="J26" i="134" s="1"/>
  <c r="I26" i="134" s="1"/>
  <c r="G26" i="134" s="1"/>
  <c r="F26" i="134" s="1"/>
  <c r="E26" i="134" s="1"/>
  <c r="C26" i="134" s="1"/>
  <c r="C27" i="134" s="1"/>
  <c r="W11" i="134" s="1"/>
  <c r="V11" i="134" s="1"/>
  <c r="U11" i="134" s="1"/>
  <c r="X11" i="134" s="1"/>
  <c r="T27" i="134" s="1"/>
  <c r="S27" i="134" s="1"/>
  <c r="Q27" i="134" s="1"/>
  <c r="P27" i="134" s="1"/>
  <c r="O27" i="134" s="1"/>
  <c r="M27" i="134" s="1"/>
  <c r="L27" i="134" s="1"/>
  <c r="I27" i="134" s="1"/>
  <c r="G27" i="134" s="1"/>
  <c r="E27" i="134" s="1"/>
  <c r="W24" i="133" s="1"/>
  <c r="V24" i="133" s="1"/>
  <c r="U24" i="133" s="1"/>
  <c r="X24" i="133" s="1"/>
  <c r="W23" i="133" s="1"/>
  <c r="V23" i="133" s="1"/>
  <c r="U23" i="133" s="1"/>
  <c r="X23" i="133" s="1"/>
  <c r="W22" i="133" s="1"/>
  <c r="V22" i="133" s="1"/>
  <c r="U22" i="133" s="1"/>
  <c r="X22" i="133" s="1"/>
  <c r="W21" i="133" s="1"/>
  <c r="V21" i="133" s="1"/>
  <c r="U21" i="133" s="1"/>
  <c r="X21" i="133" s="1"/>
  <c r="W20" i="133" s="1"/>
  <c r="V20" i="133" s="1"/>
  <c r="U20" i="133" s="1"/>
  <c r="X20" i="133" s="1"/>
  <c r="W19" i="133" s="1"/>
  <c r="V19" i="133" s="1"/>
  <c r="U19" i="133" s="1"/>
  <c r="X19" i="133" s="1"/>
  <c r="W18" i="133" s="1"/>
  <c r="V18" i="133" s="1"/>
  <c r="U18" i="133" s="1"/>
  <c r="X18" i="133" s="1"/>
  <c r="W17" i="133" s="1"/>
  <c r="V17" i="133" s="1"/>
  <c r="U17" i="133" s="1"/>
  <c r="X17" i="133" s="1"/>
  <c r="W16" i="133" s="1"/>
  <c r="V16" i="133" s="1"/>
  <c r="U16" i="133" s="1"/>
  <c r="X16" i="133" s="1"/>
  <c r="W15" i="133" s="1"/>
  <c r="V15" i="133" s="1"/>
  <c r="U15" i="133" s="1"/>
  <c r="X15" i="133" s="1"/>
  <c r="W14" i="133" s="1"/>
  <c r="V14" i="133" s="1"/>
  <c r="U14" i="133" s="1"/>
  <c r="X14" i="133" s="1"/>
  <c r="W13" i="133" s="1"/>
  <c r="V13" i="133" s="1"/>
  <c r="U13" i="133" s="1"/>
  <c r="X13" i="133" s="1"/>
  <c r="W12" i="133" s="1"/>
  <c r="V12" i="133" s="1"/>
  <c r="U12" i="133" s="1"/>
  <c r="X12" i="133" s="1"/>
  <c r="AA12" i="133" s="1"/>
  <c r="T25" i="133" s="1"/>
  <c r="T26" i="133" s="1"/>
  <c r="S25" i="133" s="1"/>
  <c r="S26" i="133" s="1"/>
  <c r="R25" i="133" s="1"/>
  <c r="R26" i="133" s="1"/>
  <c r="Q25" i="133" s="1"/>
  <c r="Q26" i="133" s="1"/>
  <c r="P25" i="133" s="1"/>
  <c r="P26" i="133" s="1"/>
  <c r="O25" i="133" s="1"/>
  <c r="O26" i="133" s="1"/>
  <c r="N25" i="133" s="1"/>
  <c r="N26" i="133" s="1"/>
  <c r="M25" i="133" s="1"/>
  <c r="M26" i="133" s="1"/>
  <c r="L25" i="133" s="1"/>
  <c r="L26" i="133" s="1"/>
  <c r="J25" i="133" s="1"/>
  <c r="J26" i="133" s="1"/>
  <c r="I25" i="133" s="1"/>
  <c r="I26" i="133" s="1"/>
  <c r="G25" i="133" s="1"/>
  <c r="G26" i="133" s="1"/>
  <c r="F25" i="133" s="1"/>
  <c r="F26" i="133" s="1"/>
  <c r="E25" i="133" s="1"/>
  <c r="E26" i="133" s="1"/>
  <c r="C25" i="133" s="1"/>
  <c r="C26" i="133" s="1"/>
  <c r="W10" i="133" s="1"/>
  <c r="V10" i="133" s="1"/>
  <c r="U10" i="133" s="1"/>
  <c r="X10" i="133" s="1"/>
  <c r="W9" i="133" s="1"/>
  <c r="V9" i="133" s="1"/>
  <c r="U9" i="133" s="1"/>
  <c r="F27" i="134" l="1"/>
  <c r="J27" i="134"/>
  <c r="N27" i="134"/>
  <c r="R27" i="134"/>
  <c r="X10" i="135"/>
  <c r="AA17" i="135" s="1"/>
  <c r="X9" i="133"/>
  <c r="U11" i="133"/>
  <c r="D25" i="133"/>
  <c r="D26" i="133" s="1"/>
  <c r="H25" i="133"/>
  <c r="H26" i="133" s="1"/>
  <c r="V11" i="133"/>
  <c r="V25" i="133" s="1"/>
  <c r="V26" i="133" s="1"/>
  <c r="K25" i="133"/>
  <c r="K26" i="133" s="1"/>
  <c r="W11" i="133"/>
  <c r="W25" i="133" s="1"/>
  <c r="W26" i="133" s="1"/>
  <c r="U10" i="134"/>
  <c r="V10" i="134"/>
  <c r="W10" i="134"/>
  <c r="U12" i="134"/>
  <c r="D26" i="134"/>
  <c r="D27" i="134" s="1"/>
  <c r="H26" i="134"/>
  <c r="H27" i="134" s="1"/>
  <c r="V12" i="134"/>
  <c r="V26" i="134" s="1"/>
  <c r="K26" i="134"/>
  <c r="K27" i="134" s="1"/>
  <c r="W12" i="134"/>
  <c r="W26" i="134" s="1"/>
  <c r="D26" i="135"/>
  <c r="D27" i="135" s="1"/>
  <c r="U12" i="135"/>
  <c r="H26" i="135"/>
  <c r="H27" i="135" s="1"/>
  <c r="V12" i="135"/>
  <c r="V26" i="135" s="1"/>
  <c r="V27" i="135" s="1"/>
  <c r="W12" i="135"/>
  <c r="W26" i="135" s="1"/>
  <c r="W27" i="135" s="1"/>
  <c r="K26" i="135"/>
  <c r="K27" i="135" s="1"/>
  <c r="AA18" i="136"/>
  <c r="D10" i="171"/>
  <c r="U12" i="136"/>
  <c r="D26" i="136"/>
  <c r="D27" i="136" s="1"/>
  <c r="H26" i="136"/>
  <c r="H27" i="136" s="1"/>
  <c r="V12" i="136"/>
  <c r="V26" i="136" s="1"/>
  <c r="V27" i="136" s="1"/>
  <c r="W12" i="136"/>
  <c r="W26" i="136" s="1"/>
  <c r="W27" i="136" s="1"/>
  <c r="K26" i="136"/>
  <c r="K27" i="136" s="1"/>
  <c r="AA17" i="137"/>
  <c r="D26" i="137"/>
  <c r="D27" i="137" s="1"/>
  <c r="U12" i="137"/>
  <c r="V12" i="137"/>
  <c r="V26" i="137" s="1"/>
  <c r="V27" i="137" s="1"/>
  <c r="H26" i="137"/>
  <c r="H27" i="137" s="1"/>
  <c r="W12" i="137"/>
  <c r="W26" i="137" s="1"/>
  <c r="W27" i="137" s="1"/>
  <c r="K26" i="137"/>
  <c r="K27" i="137" s="1"/>
  <c r="D10" i="169" l="1"/>
  <c r="V27" i="134"/>
  <c r="W27" i="134"/>
  <c r="U26" i="137"/>
  <c r="U27" i="137" s="1"/>
  <c r="X12" i="137"/>
  <c r="X12" i="136"/>
  <c r="U26" i="136"/>
  <c r="U27" i="136" s="1"/>
  <c r="X12" i="135"/>
  <c r="U26" i="135"/>
  <c r="U27" i="135" s="1"/>
  <c r="U26" i="134"/>
  <c r="U27" i="134" s="1"/>
  <c r="X12" i="134"/>
  <c r="X10" i="134"/>
  <c r="X11" i="133"/>
  <c r="U25" i="133"/>
  <c r="U26" i="133" s="1"/>
  <c r="D11" i="167"/>
  <c r="AA14" i="133"/>
  <c r="AA11" i="133" l="1"/>
  <c r="AA13" i="133" s="1"/>
  <c r="AA15" i="133" s="1"/>
  <c r="H7" i="140" s="1"/>
  <c r="X25" i="133"/>
  <c r="X26" i="133" s="1"/>
  <c r="AA17" i="134"/>
  <c r="D11" i="168"/>
  <c r="AA14" i="134"/>
  <c r="AA16" i="134" s="1"/>
  <c r="X26" i="134"/>
  <c r="X27" i="134" s="1"/>
  <c r="AA14" i="135"/>
  <c r="AA16" i="135" s="1"/>
  <c r="G9" i="140" s="1"/>
  <c r="X26" i="135"/>
  <c r="X27" i="135" s="1"/>
  <c r="AA15" i="136"/>
  <c r="AA17" i="136" s="1"/>
  <c r="G11" i="140" s="1"/>
  <c r="X26" i="136"/>
  <c r="X27" i="136" s="1"/>
  <c r="AA14" i="137"/>
  <c r="AA16" i="137" s="1"/>
  <c r="G10" i="140" s="1"/>
  <c r="X26" i="137"/>
  <c r="X27" i="137" s="1"/>
  <c r="G7" i="140" l="1"/>
  <c r="AA18" i="137"/>
  <c r="H10" i="140" s="1"/>
  <c r="F10" i="140"/>
  <c r="D8" i="171"/>
  <c r="AA19" i="136"/>
  <c r="H11" i="140" s="1"/>
  <c r="F11" i="140"/>
  <c r="D8" i="169"/>
  <c r="AA18" i="135"/>
  <c r="H9" i="140" s="1"/>
  <c r="F9" i="140"/>
  <c r="F8" i="140"/>
  <c r="D9" i="168"/>
  <c r="D12" i="168" s="1"/>
  <c r="AA18" i="134"/>
  <c r="H8" i="140" s="1"/>
  <c r="G8" i="140"/>
  <c r="F7" i="140"/>
  <c r="D9" i="167"/>
  <c r="D11" i="171" l="1"/>
  <c r="D9" i="171"/>
  <c r="D11" i="169"/>
  <c r="D9" i="169"/>
  <c r="D12" i="167"/>
  <c r="D10" i="167"/>
  <c r="D10" i="168"/>
  <c r="P10" i="188"/>
  <c r="O10" i="188"/>
  <c r="N10" i="188"/>
  <c r="M10" i="188"/>
  <c r="L10" i="188"/>
  <c r="K10" i="188"/>
  <c r="J10" i="188"/>
  <c r="I10" i="188"/>
  <c r="H10" i="188"/>
  <c r="G10" i="188"/>
  <c r="F10" i="188"/>
  <c r="E10" i="188"/>
  <c r="D10" i="188"/>
  <c r="C10" i="188"/>
  <c r="B10" i="188"/>
  <c r="P9" i="188"/>
  <c r="O9" i="188"/>
  <c r="N9" i="188"/>
  <c r="M9" i="188"/>
  <c r="L9" i="188"/>
  <c r="K9" i="188"/>
  <c r="J9" i="188"/>
  <c r="I9" i="188"/>
  <c r="H9" i="188"/>
  <c r="G9" i="188"/>
  <c r="F9" i="188"/>
  <c r="E9" i="188"/>
  <c r="D9" i="188"/>
  <c r="C9" i="188"/>
  <c r="B9" i="188"/>
  <c r="P8" i="188"/>
  <c r="O8" i="188"/>
  <c r="N8" i="188"/>
  <c r="M8" i="188"/>
  <c r="L8" i="188"/>
  <c r="K8" i="188"/>
  <c r="J8" i="188"/>
  <c r="I8" i="188"/>
  <c r="H8" i="188"/>
  <c r="G8" i="188"/>
  <c r="F8" i="188"/>
  <c r="E8" i="188"/>
  <c r="D8" i="188"/>
  <c r="C8" i="188"/>
  <c r="E109" i="185"/>
  <c r="D109" i="185"/>
  <c r="C109" i="185"/>
  <c r="B109" i="185"/>
  <c r="E108" i="185"/>
  <c r="D108" i="185"/>
  <c r="C108" i="185"/>
  <c r="B108" i="185"/>
  <c r="E107" i="185"/>
  <c r="D107" i="185"/>
  <c r="C107" i="185"/>
  <c r="B107" i="185"/>
  <c r="E106" i="185"/>
  <c r="D106" i="185"/>
  <c r="C106" i="185"/>
  <c r="B106" i="185"/>
  <c r="E105" i="185"/>
  <c r="D105" i="185"/>
  <c r="C105" i="185"/>
  <c r="B105" i="185"/>
  <c r="E104" i="185"/>
  <c r="D104" i="185"/>
  <c r="C104" i="185"/>
  <c r="B104" i="185"/>
  <c r="E103" i="185"/>
  <c r="D103" i="185"/>
  <c r="C103" i="185"/>
  <c r="B103" i="185"/>
  <c r="E102" i="185"/>
  <c r="D102" i="185"/>
  <c r="C102" i="185"/>
  <c r="B102" i="185"/>
  <c r="E101" i="185"/>
  <c r="D101" i="185"/>
  <c r="C101" i="185"/>
  <c r="B101" i="185"/>
  <c r="E100" i="185"/>
  <c r="D100" i="185"/>
  <c r="C100" i="185"/>
  <c r="B100" i="185"/>
  <c r="E99" i="185"/>
  <c r="D99" i="185"/>
  <c r="C99" i="185"/>
  <c r="B99" i="185"/>
  <c r="E98" i="185"/>
  <c r="D98" i="185"/>
  <c r="C98" i="185"/>
  <c r="B98" i="185"/>
  <c r="E97" i="185"/>
  <c r="D97" i="185"/>
  <c r="C97" i="185"/>
  <c r="B97" i="185"/>
  <c r="E96" i="185"/>
  <c r="D96" i="185"/>
  <c r="C96" i="185"/>
  <c r="B96" i="185"/>
  <c r="E95" i="185"/>
  <c r="D95" i="185"/>
  <c r="C95" i="185"/>
  <c r="B95" i="185"/>
  <c r="E94" i="185"/>
  <c r="D94" i="185"/>
  <c r="C94" i="185"/>
  <c r="B94" i="185"/>
  <c r="E93" i="185"/>
  <c r="D93" i="185"/>
  <c r="C93" i="185"/>
  <c r="B93" i="185"/>
  <c r="E92" i="185"/>
  <c r="D92" i="185"/>
  <c r="C92" i="185"/>
  <c r="B92" i="185"/>
  <c r="E91" i="185"/>
  <c r="D91" i="185"/>
  <c r="C91" i="185"/>
  <c r="B91" i="185"/>
  <c r="E90" i="185"/>
  <c r="D90" i="185"/>
  <c r="C90" i="185"/>
  <c r="B90" i="185"/>
  <c r="E89" i="185"/>
  <c r="D89" i="185"/>
  <c r="C89" i="185"/>
  <c r="B89" i="185"/>
  <c r="E88" i="185"/>
  <c r="D88" i="185"/>
  <c r="C88" i="185"/>
  <c r="B88" i="185"/>
  <c r="E87" i="185"/>
  <c r="D87" i="185"/>
  <c r="C87" i="185"/>
  <c r="B87" i="185"/>
  <c r="E86" i="185"/>
  <c r="D86" i="185"/>
  <c r="C86" i="185"/>
  <c r="B86" i="185"/>
  <c r="E85" i="185"/>
  <c r="D85" i="185"/>
  <c r="C85" i="185"/>
  <c r="B85" i="185"/>
  <c r="E84" i="185"/>
  <c r="D84" i="185"/>
  <c r="C84" i="185"/>
  <c r="B84" i="185"/>
  <c r="E83" i="185"/>
  <c r="D83" i="185"/>
  <c r="C83" i="185"/>
  <c r="B83" i="185"/>
  <c r="E82" i="185"/>
  <c r="D82" i="185"/>
  <c r="C82" i="185"/>
  <c r="B82" i="185"/>
  <c r="E81" i="185"/>
  <c r="D81" i="185"/>
  <c r="C81" i="185"/>
  <c r="B81" i="185"/>
  <c r="E80" i="185"/>
  <c r="D80" i="185"/>
  <c r="C80" i="185"/>
  <c r="B80" i="185"/>
  <c r="E79" i="185"/>
  <c r="D79" i="185"/>
  <c r="C79" i="185"/>
  <c r="B79" i="185"/>
  <c r="E78" i="185"/>
  <c r="D78" i="185"/>
  <c r="C78" i="185"/>
  <c r="B78" i="185"/>
  <c r="E77" i="185"/>
  <c r="D77" i="185"/>
  <c r="C77" i="185"/>
  <c r="B77" i="185"/>
  <c r="E76" i="185"/>
  <c r="D76" i="185"/>
  <c r="C76" i="185"/>
  <c r="B76" i="185"/>
  <c r="E75" i="185"/>
  <c r="D75" i="185"/>
  <c r="C75" i="185"/>
  <c r="B75" i="185"/>
  <c r="E74" i="185"/>
  <c r="D74" i="185"/>
  <c r="C74" i="185"/>
  <c r="B74" i="185"/>
  <c r="E73" i="185"/>
  <c r="D73" i="185"/>
  <c r="C73" i="185"/>
  <c r="B73" i="185"/>
  <c r="E72" i="185"/>
  <c r="D72" i="185"/>
  <c r="C72" i="185"/>
  <c r="B72" i="185"/>
  <c r="E71" i="185"/>
  <c r="D71" i="185"/>
  <c r="C71" i="185"/>
  <c r="B71" i="185"/>
  <c r="E70" i="185"/>
  <c r="D70" i="185"/>
  <c r="C70" i="185"/>
  <c r="B70" i="185"/>
  <c r="E69" i="185"/>
  <c r="D69" i="185"/>
  <c r="C69" i="185"/>
  <c r="B69" i="185"/>
  <c r="E68" i="185"/>
  <c r="D68" i="185"/>
  <c r="C68" i="185"/>
  <c r="B68" i="185"/>
  <c r="E67" i="185"/>
  <c r="D67" i="185"/>
  <c r="C67" i="185"/>
  <c r="B67" i="185"/>
  <c r="E66" i="185"/>
  <c r="D66" i="185"/>
  <c r="C66" i="185"/>
  <c r="B66" i="185"/>
  <c r="E65" i="185"/>
  <c r="D65" i="185"/>
  <c r="C65" i="185"/>
  <c r="B65" i="185"/>
  <c r="E64" i="185"/>
  <c r="D64" i="185"/>
  <c r="C64" i="185"/>
  <c r="B64" i="185"/>
  <c r="E63" i="185"/>
  <c r="D63" i="185"/>
  <c r="C63" i="185"/>
  <c r="B63" i="185"/>
  <c r="E62" i="185"/>
  <c r="D62" i="185"/>
  <c r="C62" i="185"/>
  <c r="B62" i="185"/>
  <c r="E61" i="185"/>
  <c r="D61" i="185"/>
  <c r="C61" i="185"/>
  <c r="B61" i="185"/>
  <c r="E60" i="185"/>
  <c r="D60" i="185"/>
  <c r="C60" i="185"/>
  <c r="B60" i="185"/>
  <c r="E59" i="185"/>
  <c r="D59" i="185"/>
  <c r="C59" i="185"/>
  <c r="B59" i="185"/>
  <c r="E58" i="185"/>
  <c r="D58" i="185"/>
  <c r="C58" i="185"/>
  <c r="B58" i="185"/>
  <c r="E57" i="185"/>
  <c r="D57" i="185"/>
  <c r="C57" i="185"/>
  <c r="B57" i="185"/>
  <c r="E56" i="185"/>
  <c r="D56" i="185"/>
  <c r="C56" i="185"/>
  <c r="B56" i="185"/>
  <c r="E55" i="185"/>
  <c r="D55" i="185"/>
  <c r="C55" i="185"/>
  <c r="B55" i="185"/>
  <c r="E54" i="185"/>
  <c r="D54" i="185"/>
  <c r="C54" i="185"/>
  <c r="B54" i="185"/>
  <c r="E53" i="185"/>
  <c r="D53" i="185"/>
  <c r="C53" i="185"/>
  <c r="B53" i="185"/>
  <c r="E52" i="185"/>
  <c r="D52" i="185"/>
  <c r="C52" i="185"/>
  <c r="B52" i="185"/>
  <c r="E51" i="185"/>
  <c r="D51" i="185"/>
  <c r="C51" i="185"/>
  <c r="B51" i="185"/>
  <c r="E50" i="185"/>
  <c r="D50" i="185"/>
  <c r="C50" i="185"/>
  <c r="B50" i="185"/>
  <c r="E49" i="185"/>
  <c r="D49" i="185"/>
  <c r="C49" i="185"/>
  <c r="B49" i="185"/>
  <c r="E48" i="185"/>
  <c r="D48" i="185"/>
  <c r="C48" i="185"/>
  <c r="B48" i="185"/>
  <c r="E47" i="185"/>
  <c r="D47" i="185"/>
  <c r="C47" i="185"/>
  <c r="B47" i="185"/>
  <c r="E46" i="185"/>
  <c r="D46" i="185"/>
  <c r="C46" i="185"/>
  <c r="B46" i="185"/>
  <c r="E45" i="185"/>
  <c r="D45" i="185"/>
  <c r="C45" i="185"/>
  <c r="B45" i="185"/>
  <c r="E44" i="185"/>
  <c r="D44" i="185"/>
  <c r="C44" i="185"/>
  <c r="B44" i="185"/>
  <c r="E43" i="185"/>
  <c r="D43" i="185"/>
  <c r="C43" i="185"/>
  <c r="B43" i="185"/>
  <c r="E42" i="185"/>
  <c r="D42" i="185"/>
  <c r="C42" i="185"/>
  <c r="B42" i="185"/>
  <c r="E41" i="185"/>
  <c r="D41" i="185"/>
  <c r="C41" i="185"/>
  <c r="B41" i="185"/>
  <c r="E40" i="185"/>
  <c r="D40" i="185"/>
  <c r="C40" i="185"/>
  <c r="B40" i="185"/>
  <c r="E39" i="185"/>
  <c r="D39" i="185"/>
  <c r="C39" i="185"/>
  <c r="B39" i="185"/>
  <c r="E38" i="185"/>
  <c r="D38" i="185"/>
  <c r="C38" i="185"/>
  <c r="B38" i="185"/>
  <c r="E37" i="185"/>
  <c r="D37" i="185"/>
  <c r="C37" i="185"/>
  <c r="B37" i="185"/>
  <c r="E36" i="185"/>
  <c r="D36" i="185"/>
  <c r="C36" i="185"/>
  <c r="B36" i="185"/>
  <c r="E35" i="185"/>
  <c r="D35" i="185"/>
  <c r="C35" i="185"/>
  <c r="B35" i="185"/>
  <c r="E34" i="185"/>
  <c r="D34" i="185"/>
  <c r="C34" i="185"/>
  <c r="B34" i="185"/>
  <c r="E33" i="185"/>
  <c r="D33" i="185"/>
  <c r="C33" i="185"/>
  <c r="B33" i="185"/>
  <c r="E32" i="185"/>
  <c r="D32" i="185"/>
  <c r="C32" i="185"/>
  <c r="B32" i="185"/>
  <c r="E31" i="185"/>
  <c r="D31" i="185"/>
  <c r="C31" i="185"/>
  <c r="B31" i="185"/>
  <c r="E30" i="185"/>
  <c r="D30" i="185"/>
  <c r="C30" i="185"/>
  <c r="B30" i="185"/>
  <c r="E29" i="185"/>
  <c r="D29" i="185"/>
  <c r="C29" i="185"/>
  <c r="B29" i="185"/>
  <c r="E28" i="185"/>
  <c r="D28" i="185"/>
  <c r="C28" i="185"/>
  <c r="B28" i="185"/>
  <c r="E27" i="185"/>
  <c r="D27" i="185"/>
  <c r="C27" i="185"/>
  <c r="B27" i="185"/>
  <c r="E26" i="185"/>
  <c r="D26" i="185"/>
  <c r="C26" i="185"/>
  <c r="B26" i="185"/>
  <c r="E25" i="185"/>
  <c r="D25" i="185"/>
  <c r="C25" i="185"/>
  <c r="B25" i="185"/>
  <c r="E24" i="185"/>
  <c r="D24" i="185"/>
  <c r="C24" i="185"/>
  <c r="B24" i="185"/>
  <c r="E23" i="185"/>
  <c r="D23" i="185"/>
  <c r="C23" i="185"/>
  <c r="B23" i="185"/>
  <c r="E22" i="185"/>
  <c r="D22" i="185"/>
  <c r="C22" i="185"/>
  <c r="B22" i="185"/>
  <c r="E21" i="185"/>
  <c r="D21" i="185"/>
  <c r="C21" i="185"/>
  <c r="B21" i="185"/>
  <c r="E20" i="185"/>
  <c r="D20" i="185"/>
  <c r="C20" i="185"/>
  <c r="B20" i="185"/>
  <c r="E19" i="185"/>
  <c r="D19" i="185"/>
  <c r="C19" i="185"/>
  <c r="B19" i="185"/>
  <c r="E18" i="185"/>
  <c r="D18" i="185"/>
  <c r="C18" i="185"/>
  <c r="B18" i="185"/>
  <c r="E17" i="185"/>
  <c r="D17" i="185"/>
  <c r="C17" i="185"/>
  <c r="B17" i="185"/>
  <c r="E16" i="185"/>
  <c r="D16" i="185"/>
  <c r="C16" i="185"/>
  <c r="B16" i="185"/>
  <c r="E15" i="185"/>
  <c r="D15" i="185"/>
  <c r="C15" i="185"/>
  <c r="B15" i="185"/>
  <c r="E14" i="185"/>
  <c r="D14" i="185"/>
  <c r="C14" i="185"/>
  <c r="B14" i="185"/>
  <c r="E13" i="185"/>
  <c r="D13" i="185"/>
  <c r="C13" i="185"/>
  <c r="B13" i="185"/>
  <c r="E12" i="185"/>
  <c r="D12" i="185"/>
  <c r="C12" i="185"/>
  <c r="B12" i="185"/>
  <c r="E11" i="185"/>
  <c r="D11" i="185"/>
  <c r="C11" i="185"/>
  <c r="B11" i="185"/>
  <c r="E10" i="185"/>
  <c r="D10" i="185"/>
  <c r="C10" i="185"/>
  <c r="B10" i="185"/>
  <c r="E9" i="185"/>
  <c r="D9" i="185"/>
  <c r="C9" i="185"/>
  <c r="P10" i="184"/>
  <c r="O10" i="184"/>
  <c r="N10" i="184"/>
  <c r="M10" i="184"/>
  <c r="L10" i="184"/>
  <c r="K10" i="184"/>
  <c r="J10" i="184"/>
  <c r="I10" i="184"/>
  <c r="H10" i="184"/>
  <c r="G10" i="184"/>
  <c r="F10" i="184"/>
  <c r="E10" i="184"/>
  <c r="D10" i="184"/>
  <c r="C10" i="184"/>
  <c r="B10" i="184"/>
  <c r="P9" i="184"/>
  <c r="O9" i="184"/>
  <c r="N9" i="184"/>
  <c r="M9" i="184"/>
  <c r="L9" i="184"/>
  <c r="K9" i="184"/>
  <c r="J9" i="184"/>
  <c r="I9" i="184"/>
  <c r="H9" i="184"/>
  <c r="G9" i="184"/>
  <c r="F9" i="184"/>
  <c r="E9" i="184"/>
  <c r="D9" i="184"/>
  <c r="C9" i="184"/>
  <c r="B9" i="184"/>
  <c r="P8" i="184"/>
  <c r="O8" i="184"/>
  <c r="N8" i="184"/>
  <c r="M8" i="184"/>
  <c r="L8" i="184"/>
  <c r="K8" i="184"/>
  <c r="J8" i="184"/>
  <c r="I8" i="184"/>
  <c r="H8" i="184"/>
  <c r="G8" i="184"/>
  <c r="F8" i="184"/>
  <c r="E8" i="184"/>
  <c r="D8" i="184"/>
  <c r="C8" i="184"/>
  <c r="B8" i="184"/>
  <c r="P7" i="184"/>
  <c r="O7" i="184"/>
  <c r="N7" i="184"/>
  <c r="M7" i="184"/>
  <c r="L7" i="184"/>
  <c r="K7" i="184"/>
  <c r="J7" i="184"/>
  <c r="I7" i="184"/>
  <c r="H7" i="184"/>
  <c r="G7" i="184"/>
  <c r="F7" i="184"/>
  <c r="E7" i="184"/>
  <c r="D7" i="184"/>
  <c r="C7" i="184"/>
  <c r="B7" i="184"/>
  <c r="P6" i="184"/>
  <c r="O6" i="184"/>
  <c r="N6" i="184"/>
  <c r="M6" i="184"/>
  <c r="L6" i="184"/>
  <c r="K6" i="184"/>
  <c r="J6" i="184"/>
  <c r="I6" i="184"/>
  <c r="H6" i="184"/>
  <c r="G6" i="184"/>
  <c r="F6" i="184"/>
  <c r="E6" i="184"/>
  <c r="D6" i="184"/>
  <c r="C6" i="184"/>
  <c r="T23" i="44"/>
  <c r="S23" i="44"/>
  <c r="R23" i="44"/>
  <c r="Q23" i="44"/>
  <c r="P23" i="44"/>
  <c r="O23" i="44"/>
  <c r="N23" i="44"/>
  <c r="M23" i="44"/>
  <c r="L23" i="44"/>
  <c r="K23" i="44"/>
  <c r="J23" i="44"/>
  <c r="I23" i="44"/>
  <c r="H23" i="44"/>
  <c r="G23" i="44"/>
  <c r="F23" i="44"/>
  <c r="E23" i="44"/>
  <c r="D23" i="44"/>
  <c r="C23" i="44"/>
  <c r="T22" i="44"/>
  <c r="S22" i="44"/>
  <c r="R22" i="44"/>
  <c r="Q22" i="44"/>
  <c r="P22" i="44"/>
  <c r="O22" i="44"/>
  <c r="N22" i="44"/>
  <c r="M22" i="44"/>
  <c r="L22" i="44"/>
  <c r="K22" i="44"/>
  <c r="J22" i="44"/>
  <c r="I22" i="44"/>
  <c r="H22" i="44"/>
  <c r="G22" i="44"/>
  <c r="F22" i="44"/>
  <c r="E22" i="44"/>
  <c r="D22" i="44"/>
  <c r="C22" i="44"/>
  <c r="T21" i="44"/>
  <c r="S21" i="44"/>
  <c r="R21" i="44"/>
  <c r="Q21" i="44"/>
  <c r="P21" i="44"/>
  <c r="O21" i="44"/>
  <c r="N21" i="44"/>
  <c r="M21" i="44"/>
  <c r="L21" i="44"/>
  <c r="K21" i="44"/>
  <c r="J21" i="44"/>
  <c r="I21" i="44"/>
  <c r="H21" i="44"/>
  <c r="G21" i="44"/>
  <c r="F21" i="44"/>
  <c r="E21" i="44"/>
  <c r="D21" i="44"/>
  <c r="C21" i="44"/>
  <c r="T20" i="44"/>
  <c r="S20" i="44"/>
  <c r="R20" i="44"/>
  <c r="Q20" i="44"/>
  <c r="P20" i="44"/>
  <c r="O20" i="44"/>
  <c r="N20" i="44"/>
  <c r="M20" i="44"/>
  <c r="L20" i="44"/>
  <c r="K20" i="44"/>
  <c r="J20" i="44"/>
  <c r="I20" i="44"/>
  <c r="H20" i="44"/>
  <c r="G20" i="44"/>
  <c r="F20" i="44"/>
  <c r="E20" i="44"/>
  <c r="D20" i="44"/>
  <c r="C20" i="44"/>
  <c r="T19" i="44"/>
  <c r="S19" i="44"/>
  <c r="R19" i="44"/>
  <c r="Q19" i="44"/>
  <c r="P19" i="44"/>
  <c r="O19" i="44"/>
  <c r="N19" i="44"/>
  <c r="M19" i="44"/>
  <c r="L19" i="44"/>
  <c r="K19" i="44"/>
  <c r="J19" i="44"/>
  <c r="I19" i="44"/>
  <c r="H19" i="44"/>
  <c r="G19" i="44"/>
  <c r="F19" i="44"/>
  <c r="E19" i="44"/>
  <c r="D19" i="44"/>
  <c r="C19" i="44"/>
  <c r="T18" i="44"/>
  <c r="S18" i="44"/>
  <c r="R18" i="44"/>
  <c r="Q18" i="44"/>
  <c r="P18" i="44"/>
  <c r="O18" i="44"/>
  <c r="N18" i="44"/>
  <c r="M18" i="44"/>
  <c r="L18" i="44"/>
  <c r="K18" i="44"/>
  <c r="J18" i="44"/>
  <c r="I18" i="44"/>
  <c r="H18" i="44"/>
  <c r="G18" i="44"/>
  <c r="F18" i="44"/>
  <c r="E18" i="44"/>
  <c r="D18" i="44"/>
  <c r="C18" i="44"/>
  <c r="T17" i="44"/>
  <c r="S17" i="44"/>
  <c r="R17" i="44"/>
  <c r="Q17" i="44"/>
  <c r="P17" i="44"/>
  <c r="O17" i="44"/>
  <c r="N17" i="44"/>
  <c r="M17" i="44"/>
  <c r="L17" i="44"/>
  <c r="K17" i="44"/>
  <c r="J17" i="44"/>
  <c r="I17" i="44"/>
  <c r="H17" i="44"/>
  <c r="G17" i="44"/>
  <c r="F17" i="44"/>
  <c r="E17" i="44"/>
  <c r="D17" i="44"/>
  <c r="C17" i="44"/>
  <c r="T16" i="44"/>
  <c r="S16" i="44"/>
  <c r="R16" i="44"/>
  <c r="Q16" i="44"/>
  <c r="P16" i="44"/>
  <c r="O16" i="44"/>
  <c r="N16" i="44"/>
  <c r="M16" i="44"/>
  <c r="L16" i="44"/>
  <c r="K16" i="44"/>
  <c r="J16" i="44"/>
  <c r="I16" i="44"/>
  <c r="H16" i="44"/>
  <c r="G16" i="44"/>
  <c r="F16" i="44"/>
  <c r="E16" i="44"/>
  <c r="D16" i="44"/>
  <c r="C16" i="44"/>
  <c r="T15" i="44"/>
  <c r="S15" i="44"/>
  <c r="R15" i="44"/>
  <c r="Q15" i="44"/>
  <c r="P15" i="44"/>
  <c r="O15" i="44"/>
  <c r="N15" i="44"/>
  <c r="M15" i="44"/>
  <c r="L15" i="44"/>
  <c r="K15" i="44"/>
  <c r="J15" i="44"/>
  <c r="I15" i="44"/>
  <c r="H15" i="44"/>
  <c r="G15" i="44"/>
  <c r="F15" i="44"/>
  <c r="E15" i="44"/>
  <c r="D15" i="44"/>
  <c r="C15" i="44"/>
  <c r="T14" i="44"/>
  <c r="S14" i="44"/>
  <c r="R14" i="44"/>
  <c r="Q14" i="44"/>
  <c r="P14" i="44"/>
  <c r="O14" i="44"/>
  <c r="N14" i="44"/>
  <c r="M14" i="44"/>
  <c r="L14" i="44"/>
  <c r="K14" i="44"/>
  <c r="J14" i="44"/>
  <c r="I14" i="44"/>
  <c r="H14" i="44"/>
  <c r="G14" i="44"/>
  <c r="F14" i="44"/>
  <c r="E14" i="44"/>
  <c r="D14" i="44"/>
  <c r="C14" i="44"/>
  <c r="T13" i="44"/>
  <c r="S13" i="44"/>
  <c r="R13" i="44"/>
  <c r="Q13" i="44"/>
  <c r="P13" i="44"/>
  <c r="O13" i="44"/>
  <c r="N13" i="44"/>
  <c r="M13" i="44"/>
  <c r="L13" i="44"/>
  <c r="K13" i="44"/>
  <c r="J13" i="44"/>
  <c r="I13" i="44"/>
  <c r="H13" i="44"/>
  <c r="G13" i="44"/>
  <c r="F13" i="44"/>
  <c r="E13" i="44"/>
  <c r="D13" i="44"/>
  <c r="C13" i="44"/>
  <c r="T12" i="44"/>
  <c r="S12" i="44"/>
  <c r="R12" i="44"/>
  <c r="Q12" i="44"/>
  <c r="P12" i="44"/>
  <c r="O12" i="44"/>
  <c r="N12" i="44"/>
  <c r="M12" i="44"/>
  <c r="L12" i="44"/>
  <c r="K12" i="44"/>
  <c r="J12" i="44"/>
  <c r="I12" i="44"/>
  <c r="H12" i="44"/>
  <c r="G12" i="44"/>
  <c r="F12" i="44"/>
  <c r="E12" i="44"/>
  <c r="D12" i="44"/>
  <c r="C12" i="44"/>
  <c r="T11" i="44"/>
  <c r="S11" i="44"/>
  <c r="R11" i="44"/>
  <c r="Q11" i="44"/>
  <c r="P11" i="44"/>
  <c r="O11" i="44"/>
  <c r="N11" i="44"/>
  <c r="M11" i="44"/>
  <c r="L11" i="44"/>
  <c r="K11" i="44"/>
  <c r="J11" i="44"/>
  <c r="I11" i="44"/>
  <c r="H11" i="44"/>
  <c r="G11" i="44"/>
  <c r="F11" i="44"/>
  <c r="E11" i="44"/>
  <c r="D11" i="44"/>
  <c r="C11" i="44"/>
  <c r="T10" i="44"/>
  <c r="S10" i="44"/>
  <c r="R10" i="44"/>
  <c r="Q10" i="44"/>
  <c r="P10" i="44"/>
  <c r="O10" i="44"/>
  <c r="N10" i="44"/>
  <c r="M10" i="44"/>
  <c r="L10" i="44"/>
  <c r="K10" i="44"/>
  <c r="J10" i="44"/>
  <c r="I10" i="44"/>
  <c r="H10" i="44"/>
  <c r="G10" i="44"/>
  <c r="F10" i="44"/>
  <c r="E10" i="44"/>
  <c r="D10" i="44"/>
  <c r="C10" i="44"/>
  <c r="T9" i="44"/>
  <c r="S9" i="44"/>
  <c r="R9" i="44"/>
  <c r="Q9" i="44"/>
  <c r="P9" i="44"/>
  <c r="O9" i="44"/>
  <c r="N9" i="44"/>
  <c r="M9" i="44"/>
  <c r="L9" i="44"/>
  <c r="K9" i="44"/>
  <c r="J9" i="44"/>
  <c r="I9" i="44"/>
  <c r="H9" i="44"/>
  <c r="G9" i="44"/>
  <c r="F9" i="44"/>
  <c r="E9" i="44"/>
  <c r="D9" i="44"/>
  <c r="T8" i="44"/>
  <c r="S8" i="44"/>
  <c r="R8" i="44"/>
  <c r="Q8" i="44"/>
  <c r="P8" i="44"/>
  <c r="O8" i="44"/>
  <c r="N8" i="44"/>
  <c r="M8" i="44"/>
  <c r="L8" i="44"/>
  <c r="K8" i="44"/>
  <c r="J8" i="44"/>
  <c r="I8" i="44"/>
  <c r="H8" i="44"/>
  <c r="G8" i="44"/>
  <c r="F8" i="44"/>
  <c r="E8" i="44"/>
  <c r="D8" i="44"/>
  <c r="F434" i="192"/>
  <c r="E434" i="192"/>
  <c r="D434" i="192"/>
  <c r="C434" i="192"/>
  <c r="B434" i="192"/>
  <c r="F433" i="192"/>
  <c r="E433" i="192"/>
  <c r="D433" i="192"/>
  <c r="C433" i="192"/>
  <c r="B433" i="192"/>
  <c r="F432" i="192"/>
  <c r="E432" i="192"/>
  <c r="D432" i="192"/>
  <c r="C432" i="192"/>
  <c r="B432" i="192"/>
  <c r="F431" i="192"/>
  <c r="E431" i="192"/>
  <c r="D431" i="192"/>
  <c r="C431" i="192"/>
  <c r="B431" i="192"/>
  <c r="F430" i="192"/>
  <c r="E430" i="192"/>
  <c r="D430" i="192"/>
  <c r="C430" i="192"/>
  <c r="B430" i="192"/>
  <c r="F429" i="192"/>
  <c r="E429" i="192"/>
  <c r="D429" i="192"/>
  <c r="C429" i="192"/>
  <c r="B429" i="192"/>
  <c r="F428" i="192"/>
  <c r="E428" i="192"/>
  <c r="D428" i="192"/>
  <c r="C428" i="192"/>
  <c r="B428" i="192"/>
  <c r="F427" i="192"/>
  <c r="E427" i="192"/>
  <c r="D427" i="192"/>
  <c r="C427" i="192"/>
  <c r="B427" i="192"/>
  <c r="F426" i="192"/>
  <c r="E426" i="192"/>
  <c r="D426" i="192"/>
  <c r="C426" i="192"/>
  <c r="B426" i="192"/>
  <c r="F425" i="192"/>
  <c r="E425" i="192"/>
  <c r="D425" i="192"/>
  <c r="C425" i="192"/>
  <c r="B425" i="192"/>
  <c r="F424" i="192"/>
  <c r="E424" i="192"/>
  <c r="D424" i="192"/>
  <c r="C424" i="192"/>
  <c r="B424" i="192"/>
  <c r="F423" i="192"/>
  <c r="E423" i="192"/>
  <c r="D423" i="192"/>
  <c r="C423" i="192"/>
  <c r="B423" i="192"/>
  <c r="F422" i="192"/>
  <c r="E422" i="192"/>
  <c r="D422" i="192"/>
  <c r="C422" i="192"/>
  <c r="B422" i="192"/>
  <c r="F421" i="192"/>
  <c r="E421" i="192"/>
  <c r="D421" i="192"/>
  <c r="C421" i="192"/>
  <c r="B421" i="192"/>
  <c r="F420" i="192"/>
  <c r="E420" i="192"/>
  <c r="D420" i="192"/>
  <c r="C420" i="192"/>
  <c r="B420" i="192"/>
  <c r="F419" i="192"/>
  <c r="E419" i="192"/>
  <c r="D419" i="192"/>
  <c r="C419" i="192"/>
  <c r="B419" i="192"/>
  <c r="F418" i="192"/>
  <c r="E418" i="192"/>
  <c r="D418" i="192"/>
  <c r="C418" i="192"/>
  <c r="B418" i="192"/>
  <c r="F417" i="192"/>
  <c r="E417" i="192"/>
  <c r="D417" i="192"/>
  <c r="C417" i="192"/>
  <c r="B417" i="192"/>
  <c r="F416" i="192"/>
  <c r="E416" i="192"/>
  <c r="D416" i="192"/>
  <c r="C416" i="192"/>
  <c r="B416" i="192"/>
  <c r="F415" i="192"/>
  <c r="E415" i="192"/>
  <c r="D415" i="192"/>
  <c r="C415" i="192"/>
  <c r="B415" i="192"/>
  <c r="F414" i="192"/>
  <c r="E414" i="192"/>
  <c r="D414" i="192"/>
  <c r="C414" i="192"/>
  <c r="B414" i="192"/>
  <c r="F413" i="192"/>
  <c r="E413" i="192"/>
  <c r="D413" i="192"/>
  <c r="C413" i="192"/>
  <c r="B413" i="192"/>
  <c r="F412" i="192"/>
  <c r="E412" i="192"/>
  <c r="D412" i="192"/>
  <c r="C412" i="192"/>
  <c r="B412" i="192"/>
  <c r="F411" i="192"/>
  <c r="E411" i="192"/>
  <c r="D411" i="192"/>
  <c r="C411" i="192"/>
  <c r="B411" i="192"/>
  <c r="F410" i="192"/>
  <c r="E410" i="192"/>
  <c r="D410" i="192"/>
  <c r="C410" i="192"/>
  <c r="B410" i="192"/>
  <c r="F409" i="192"/>
  <c r="E409" i="192"/>
  <c r="D409" i="192"/>
  <c r="C409" i="192"/>
  <c r="B409" i="192"/>
  <c r="F408" i="192"/>
  <c r="E408" i="192"/>
  <c r="D408" i="192"/>
  <c r="C408" i="192"/>
  <c r="B408" i="192"/>
  <c r="F407" i="192"/>
  <c r="E407" i="192"/>
  <c r="D407" i="192"/>
  <c r="C407" i="192"/>
  <c r="B407" i="192"/>
  <c r="F406" i="192"/>
  <c r="E406" i="192"/>
  <c r="D406" i="192"/>
  <c r="C406" i="192"/>
  <c r="B406" i="192"/>
  <c r="F405" i="192"/>
  <c r="E405" i="192"/>
  <c r="D405" i="192"/>
  <c r="C405" i="192"/>
  <c r="B405" i="192"/>
  <c r="F404" i="192"/>
  <c r="E404" i="192"/>
  <c r="D404" i="192"/>
  <c r="C404" i="192"/>
  <c r="B404" i="192"/>
  <c r="F403" i="192"/>
  <c r="E403" i="192"/>
  <c r="D403" i="192"/>
  <c r="C403" i="192"/>
  <c r="B403" i="192"/>
  <c r="F402" i="192"/>
  <c r="E402" i="192"/>
  <c r="D402" i="192"/>
  <c r="C402" i="192"/>
  <c r="B402" i="192"/>
  <c r="F401" i="192"/>
  <c r="E401" i="192"/>
  <c r="D401" i="192"/>
  <c r="C401" i="192"/>
  <c r="B401" i="192"/>
  <c r="F400" i="192"/>
  <c r="E400" i="192"/>
  <c r="D400" i="192"/>
  <c r="C400" i="192"/>
  <c r="B400" i="192"/>
  <c r="F399" i="192"/>
  <c r="E399" i="192"/>
  <c r="D399" i="192"/>
  <c r="C399" i="192"/>
  <c r="B399" i="192"/>
  <c r="F398" i="192"/>
  <c r="E398" i="192"/>
  <c r="D398" i="192"/>
  <c r="C398" i="192"/>
  <c r="B398" i="192"/>
  <c r="F397" i="192"/>
  <c r="E397" i="192"/>
  <c r="D397" i="192"/>
  <c r="C397" i="192"/>
  <c r="B397" i="192"/>
  <c r="F396" i="192"/>
  <c r="E396" i="192"/>
  <c r="D396" i="192"/>
  <c r="C396" i="192"/>
  <c r="B396" i="192"/>
  <c r="F395" i="192"/>
  <c r="E395" i="192"/>
  <c r="D395" i="192"/>
  <c r="C395" i="192"/>
  <c r="B395" i="192"/>
  <c r="F394" i="192"/>
  <c r="E394" i="192"/>
  <c r="D394" i="192"/>
  <c r="C394" i="192"/>
  <c r="B394" i="192"/>
  <c r="F393" i="192"/>
  <c r="E393" i="192"/>
  <c r="D393" i="192"/>
  <c r="C393" i="192"/>
  <c r="B393" i="192"/>
  <c r="F392" i="192"/>
  <c r="E392" i="192"/>
  <c r="D392" i="192"/>
  <c r="C392" i="192"/>
  <c r="B392" i="192"/>
  <c r="F391" i="192"/>
  <c r="E391" i="192"/>
  <c r="D391" i="192"/>
  <c r="C391" i="192"/>
  <c r="B391" i="192"/>
  <c r="F390" i="192"/>
  <c r="E390" i="192"/>
  <c r="D390" i="192"/>
  <c r="C390" i="192"/>
  <c r="B390" i="192"/>
  <c r="F389" i="192"/>
  <c r="E389" i="192"/>
  <c r="D389" i="192"/>
  <c r="C389" i="192"/>
  <c r="B389" i="192"/>
  <c r="F388" i="192"/>
  <c r="E388" i="192"/>
  <c r="D388" i="192"/>
  <c r="C388" i="192"/>
  <c r="B388" i="192"/>
  <c r="F387" i="192"/>
  <c r="E387" i="192"/>
  <c r="D387" i="192"/>
  <c r="C387" i="192"/>
  <c r="B387" i="192"/>
  <c r="F386" i="192"/>
  <c r="E386" i="192"/>
  <c r="D386" i="192"/>
  <c r="C386" i="192"/>
  <c r="B386" i="192"/>
  <c r="F385" i="192"/>
  <c r="E385" i="192"/>
  <c r="D385" i="192"/>
  <c r="C385" i="192"/>
  <c r="B385" i="192"/>
  <c r="F384" i="192"/>
  <c r="E384" i="192"/>
  <c r="D384" i="192"/>
  <c r="C384" i="192"/>
  <c r="B384" i="192"/>
  <c r="F383" i="192"/>
  <c r="E383" i="192"/>
  <c r="D383" i="192"/>
  <c r="C383" i="192"/>
  <c r="B383" i="192"/>
  <c r="F382" i="192"/>
  <c r="E382" i="192"/>
  <c r="D382" i="192"/>
  <c r="C382" i="192"/>
  <c r="B382" i="192"/>
  <c r="F381" i="192"/>
  <c r="E381" i="192"/>
  <c r="D381" i="192"/>
  <c r="C381" i="192"/>
  <c r="B381" i="192"/>
  <c r="F380" i="192"/>
  <c r="E380" i="192"/>
  <c r="D380" i="192"/>
  <c r="C380" i="192"/>
  <c r="B380" i="192"/>
  <c r="F379" i="192"/>
  <c r="E379" i="192"/>
  <c r="D379" i="192"/>
  <c r="C379" i="192"/>
  <c r="B379" i="192"/>
  <c r="F378" i="192"/>
  <c r="E378" i="192"/>
  <c r="D378" i="192"/>
  <c r="C378" i="192"/>
  <c r="B378" i="192"/>
  <c r="F377" i="192"/>
  <c r="E377" i="192"/>
  <c r="D377" i="192"/>
  <c r="C377" i="192"/>
  <c r="B377" i="192"/>
  <c r="F376" i="192"/>
  <c r="E376" i="192"/>
  <c r="D376" i="192"/>
  <c r="C376" i="192"/>
  <c r="B376" i="192"/>
  <c r="F375" i="192"/>
  <c r="E375" i="192"/>
  <c r="D375" i="192"/>
  <c r="C375" i="192"/>
  <c r="B375" i="192"/>
  <c r="F374" i="192"/>
  <c r="E374" i="192"/>
  <c r="D374" i="192"/>
  <c r="C374" i="192"/>
  <c r="B374" i="192"/>
  <c r="F373" i="192"/>
  <c r="E373" i="192"/>
  <c r="D373" i="192"/>
  <c r="C373" i="192"/>
  <c r="B373" i="192"/>
  <c r="F372" i="192"/>
  <c r="E372" i="192"/>
  <c r="D372" i="192"/>
  <c r="C372" i="192"/>
  <c r="B372" i="192"/>
  <c r="F371" i="192"/>
  <c r="E371" i="192"/>
  <c r="D371" i="192"/>
  <c r="C371" i="192"/>
  <c r="B371" i="192"/>
  <c r="F370" i="192"/>
  <c r="E370" i="192"/>
  <c r="D370" i="192"/>
  <c r="C370" i="192"/>
  <c r="B370" i="192"/>
  <c r="F369" i="192"/>
  <c r="E369" i="192"/>
  <c r="D369" i="192"/>
  <c r="C369" i="192"/>
  <c r="B369" i="192"/>
  <c r="F368" i="192"/>
  <c r="E368" i="192"/>
  <c r="D368" i="192"/>
  <c r="C368" i="192"/>
  <c r="B368" i="192"/>
  <c r="F367" i="192"/>
  <c r="E367" i="192"/>
  <c r="D367" i="192"/>
  <c r="C367" i="192"/>
  <c r="B367" i="192"/>
  <c r="F366" i="192"/>
  <c r="E366" i="192"/>
  <c r="D366" i="192"/>
  <c r="C366" i="192"/>
  <c r="B366" i="192"/>
  <c r="F365" i="192"/>
  <c r="E365" i="192"/>
  <c r="D365" i="192"/>
  <c r="C365" i="192"/>
  <c r="B365" i="192"/>
  <c r="F364" i="192"/>
  <c r="E364" i="192"/>
  <c r="D364" i="192"/>
  <c r="C364" i="192"/>
  <c r="B364" i="192"/>
  <c r="F363" i="192"/>
  <c r="E363" i="192"/>
  <c r="D363" i="192"/>
  <c r="C363" i="192"/>
  <c r="B363" i="192"/>
  <c r="F362" i="192"/>
  <c r="E362" i="192"/>
  <c r="D362" i="192"/>
  <c r="C362" i="192"/>
  <c r="B362" i="192"/>
  <c r="F361" i="192"/>
  <c r="E361" i="192"/>
  <c r="D361" i="192"/>
  <c r="C361" i="192"/>
  <c r="B361" i="192"/>
  <c r="F360" i="192"/>
  <c r="E360" i="192"/>
  <c r="D360" i="192"/>
  <c r="C360" i="192"/>
  <c r="B360" i="192"/>
  <c r="F359" i="192"/>
  <c r="E359" i="192"/>
  <c r="D359" i="192"/>
  <c r="C359" i="192"/>
  <c r="B359" i="192"/>
  <c r="F358" i="192"/>
  <c r="E358" i="192"/>
  <c r="D358" i="192"/>
  <c r="C358" i="192"/>
  <c r="B358" i="192"/>
  <c r="F357" i="192"/>
  <c r="E357" i="192"/>
  <c r="D357" i="192"/>
  <c r="C357" i="192"/>
  <c r="B357" i="192"/>
  <c r="F356" i="192"/>
  <c r="E356" i="192"/>
  <c r="D356" i="192"/>
  <c r="C356" i="192"/>
  <c r="B356" i="192"/>
  <c r="F355" i="192"/>
  <c r="E355" i="192"/>
  <c r="D355" i="192"/>
  <c r="C355" i="192"/>
  <c r="B355" i="192"/>
  <c r="F354" i="192"/>
  <c r="E354" i="192"/>
  <c r="D354" i="192"/>
  <c r="C354" i="192"/>
  <c r="B354" i="192"/>
  <c r="F353" i="192"/>
  <c r="E353" i="192"/>
  <c r="D353" i="192"/>
  <c r="C353" i="192"/>
  <c r="B353" i="192"/>
  <c r="F352" i="192"/>
  <c r="E352" i="192"/>
  <c r="D352" i="192"/>
  <c r="C352" i="192"/>
  <c r="B352" i="192"/>
  <c r="F351" i="192"/>
  <c r="E351" i="192"/>
  <c r="D351" i="192"/>
  <c r="C351" i="192"/>
  <c r="B351" i="192"/>
  <c r="F350" i="192"/>
  <c r="E350" i="192"/>
  <c r="D350" i="192"/>
  <c r="C350" i="192"/>
  <c r="B350" i="192"/>
  <c r="F349" i="192"/>
  <c r="E349" i="192"/>
  <c r="D349" i="192"/>
  <c r="C349" i="192"/>
  <c r="B349" i="192"/>
  <c r="F348" i="192"/>
  <c r="E348" i="192"/>
  <c r="D348" i="192"/>
  <c r="C348" i="192"/>
  <c r="B348" i="192"/>
  <c r="F347" i="192"/>
  <c r="E347" i="192"/>
  <c r="D347" i="192"/>
  <c r="C347" i="192"/>
  <c r="B347" i="192"/>
  <c r="F346" i="192"/>
  <c r="E346" i="192"/>
  <c r="D346" i="192"/>
  <c r="C346" i="192"/>
  <c r="B346" i="192"/>
  <c r="F345" i="192"/>
  <c r="E345" i="192"/>
  <c r="D345" i="192"/>
  <c r="C345" i="192"/>
  <c r="B345" i="192"/>
  <c r="F344" i="192"/>
  <c r="E344" i="192"/>
  <c r="D344" i="192"/>
  <c r="C344" i="192"/>
  <c r="B344" i="192"/>
  <c r="F343" i="192"/>
  <c r="E343" i="192"/>
  <c r="D343" i="192"/>
  <c r="C343" i="192"/>
  <c r="B343" i="192"/>
  <c r="F342" i="192"/>
  <c r="E342" i="192"/>
  <c r="D342" i="192"/>
  <c r="C342" i="192"/>
  <c r="B342" i="192"/>
  <c r="F341" i="192"/>
  <c r="E341" i="192"/>
  <c r="D341" i="192"/>
  <c r="C341" i="192"/>
  <c r="B341" i="192"/>
  <c r="F340" i="192"/>
  <c r="E340" i="192"/>
  <c r="D340" i="192"/>
  <c r="C340" i="192"/>
  <c r="B340" i="192"/>
  <c r="F339" i="192"/>
  <c r="E339" i="192"/>
  <c r="D339" i="192"/>
  <c r="C339" i="192"/>
  <c r="B339" i="192"/>
  <c r="F338" i="192"/>
  <c r="E338" i="192"/>
  <c r="D338" i="192"/>
  <c r="C338" i="192"/>
  <c r="B338" i="192"/>
  <c r="F337" i="192"/>
  <c r="E337" i="192"/>
  <c r="D337" i="192"/>
  <c r="C337" i="192"/>
  <c r="B337" i="192"/>
  <c r="F336" i="192"/>
  <c r="E336" i="192"/>
  <c r="D336" i="192"/>
  <c r="C336" i="192"/>
  <c r="B336" i="192"/>
  <c r="F335" i="192"/>
  <c r="E335" i="192"/>
  <c r="D335" i="192"/>
  <c r="C335" i="192"/>
  <c r="B335" i="192"/>
  <c r="F334" i="192"/>
  <c r="E334" i="192"/>
  <c r="D334" i="192"/>
  <c r="C334" i="192"/>
  <c r="B334" i="192"/>
  <c r="F333" i="192"/>
  <c r="E333" i="192"/>
  <c r="D333" i="192"/>
  <c r="C333" i="192"/>
  <c r="B333" i="192"/>
  <c r="F332" i="192"/>
  <c r="E332" i="192"/>
  <c r="D332" i="192"/>
  <c r="C332" i="192"/>
  <c r="B332" i="192"/>
  <c r="F331" i="192"/>
  <c r="E331" i="192"/>
  <c r="D331" i="192"/>
  <c r="C331" i="192"/>
  <c r="B331" i="192"/>
  <c r="F330" i="192"/>
  <c r="E330" i="192"/>
  <c r="D330" i="192"/>
  <c r="C330" i="192"/>
  <c r="B330" i="192"/>
  <c r="F329" i="192"/>
  <c r="E329" i="192"/>
  <c r="D329" i="192"/>
  <c r="C329" i="192"/>
  <c r="B329" i="192"/>
  <c r="F328" i="192"/>
  <c r="E328" i="192"/>
  <c r="D328" i="192"/>
  <c r="C328" i="192"/>
  <c r="B328" i="192"/>
  <c r="F327" i="192"/>
  <c r="E327" i="192"/>
  <c r="D327" i="192"/>
  <c r="C327" i="192"/>
  <c r="B327" i="192"/>
  <c r="F326" i="192"/>
  <c r="E326" i="192"/>
  <c r="D326" i="192"/>
  <c r="C326" i="192"/>
  <c r="B326" i="192"/>
  <c r="F325" i="192"/>
  <c r="E325" i="192"/>
  <c r="D325" i="192"/>
  <c r="C325" i="192"/>
  <c r="B325" i="192"/>
  <c r="F324" i="192"/>
  <c r="E324" i="192"/>
  <c r="D324" i="192"/>
  <c r="C324" i="192"/>
  <c r="B324" i="192"/>
  <c r="F323" i="192"/>
  <c r="E323" i="192"/>
  <c r="D323" i="192"/>
  <c r="C323" i="192"/>
  <c r="B323" i="192"/>
  <c r="F322" i="192"/>
  <c r="E322" i="192"/>
  <c r="D322" i="192"/>
  <c r="C322" i="192"/>
  <c r="B322" i="192"/>
  <c r="F321" i="192"/>
  <c r="E321" i="192"/>
  <c r="D321" i="192"/>
  <c r="C321" i="192"/>
  <c r="B321" i="192"/>
  <c r="F320" i="192"/>
  <c r="E320" i="192"/>
  <c r="D320" i="192"/>
  <c r="C320" i="192"/>
  <c r="B320" i="192"/>
  <c r="F319" i="192"/>
  <c r="E319" i="192"/>
  <c r="D319" i="192"/>
  <c r="C319" i="192"/>
  <c r="B319" i="192"/>
  <c r="F318" i="192"/>
  <c r="E318" i="192"/>
  <c r="D318" i="192"/>
  <c r="C318" i="192"/>
  <c r="B318" i="192"/>
  <c r="F317" i="192"/>
  <c r="E317" i="192"/>
  <c r="D317" i="192"/>
  <c r="C317" i="192"/>
  <c r="B317" i="192"/>
  <c r="F316" i="192"/>
  <c r="E316" i="192"/>
  <c r="D316" i="192"/>
  <c r="C316" i="192"/>
  <c r="B316" i="192"/>
  <c r="F315" i="192"/>
  <c r="E315" i="192"/>
  <c r="D315" i="192"/>
  <c r="C315" i="192"/>
  <c r="B315" i="192"/>
  <c r="F314" i="192"/>
  <c r="E314" i="192"/>
  <c r="D314" i="192"/>
  <c r="C314" i="192"/>
  <c r="B314" i="192"/>
  <c r="F313" i="192"/>
  <c r="E313" i="192"/>
  <c r="D313" i="192"/>
  <c r="C313" i="192"/>
  <c r="B313" i="192"/>
  <c r="F312" i="192"/>
  <c r="E312" i="192"/>
  <c r="D312" i="192"/>
  <c r="C312" i="192"/>
  <c r="B312" i="192"/>
  <c r="F311" i="192"/>
  <c r="E311" i="192"/>
  <c r="D311" i="192"/>
  <c r="C311" i="192"/>
  <c r="B311" i="192"/>
  <c r="F310" i="192"/>
  <c r="E310" i="192"/>
  <c r="D310" i="192"/>
  <c r="C310" i="192"/>
  <c r="B310" i="192"/>
  <c r="F309" i="192"/>
  <c r="E309" i="192"/>
  <c r="D309" i="192"/>
  <c r="C309" i="192"/>
  <c r="B309" i="192"/>
  <c r="F308" i="192"/>
  <c r="E308" i="192"/>
  <c r="D308" i="192"/>
  <c r="C308" i="192"/>
  <c r="B308" i="192"/>
  <c r="F307" i="192"/>
  <c r="E307" i="192"/>
  <c r="D307" i="192"/>
  <c r="C307" i="192"/>
  <c r="B307" i="192"/>
  <c r="F306" i="192"/>
  <c r="E306" i="192"/>
  <c r="D306" i="192"/>
  <c r="C306" i="192"/>
  <c r="B306" i="192"/>
  <c r="F305" i="192"/>
  <c r="E305" i="192"/>
  <c r="D305" i="192"/>
  <c r="C305" i="192"/>
  <c r="B305" i="192"/>
  <c r="F304" i="192"/>
  <c r="E304" i="192"/>
  <c r="D304" i="192"/>
  <c r="C304" i="192"/>
  <c r="B304" i="192"/>
  <c r="F303" i="192"/>
  <c r="E303" i="192"/>
  <c r="D303" i="192"/>
  <c r="C303" i="192"/>
  <c r="B303" i="192"/>
  <c r="F302" i="192"/>
  <c r="E302" i="192"/>
  <c r="D302" i="192"/>
  <c r="C302" i="192"/>
  <c r="B302" i="192"/>
  <c r="F301" i="192"/>
  <c r="E301" i="192"/>
  <c r="D301" i="192"/>
  <c r="C301" i="192"/>
  <c r="B301" i="192"/>
  <c r="F300" i="192"/>
  <c r="E300" i="192"/>
  <c r="D300" i="192"/>
  <c r="C300" i="192"/>
  <c r="B300" i="192"/>
  <c r="F299" i="192"/>
  <c r="E299" i="192"/>
  <c r="D299" i="192"/>
  <c r="C299" i="192"/>
  <c r="B299" i="192"/>
  <c r="F298" i="192"/>
  <c r="E298" i="192"/>
  <c r="D298" i="192"/>
  <c r="C298" i="192"/>
  <c r="B298" i="192"/>
  <c r="F297" i="192"/>
  <c r="E297" i="192"/>
  <c r="D297" i="192"/>
  <c r="C297" i="192"/>
  <c r="B297" i="192"/>
  <c r="F296" i="192"/>
  <c r="E296" i="192"/>
  <c r="D296" i="192"/>
  <c r="C296" i="192"/>
  <c r="B296" i="192"/>
  <c r="F295" i="192"/>
  <c r="E295" i="192"/>
  <c r="D295" i="192"/>
  <c r="C295" i="192"/>
  <c r="B295" i="192"/>
  <c r="F294" i="192"/>
  <c r="E294" i="192"/>
  <c r="D294" i="192"/>
  <c r="C294" i="192"/>
  <c r="B294" i="192"/>
  <c r="F293" i="192"/>
  <c r="E293" i="192"/>
  <c r="D293" i="192"/>
  <c r="C293" i="192"/>
  <c r="B293" i="192"/>
  <c r="F292" i="192"/>
  <c r="E292" i="192"/>
  <c r="D292" i="192"/>
  <c r="C292" i="192"/>
  <c r="B292" i="192"/>
  <c r="F291" i="192"/>
  <c r="E291" i="192"/>
  <c r="D291" i="192"/>
  <c r="C291" i="192"/>
  <c r="B291" i="192"/>
  <c r="F290" i="192"/>
  <c r="E290" i="192"/>
  <c r="D290" i="192"/>
  <c r="C290" i="192"/>
  <c r="B290" i="192"/>
  <c r="F289" i="192"/>
  <c r="E289" i="192"/>
  <c r="D289" i="192"/>
  <c r="C289" i="192"/>
  <c r="B289" i="192"/>
  <c r="F288" i="192"/>
  <c r="E288" i="192"/>
  <c r="D288" i="192"/>
  <c r="C288" i="192"/>
  <c r="B288" i="192"/>
  <c r="F287" i="192"/>
  <c r="E287" i="192"/>
  <c r="D287" i="192"/>
  <c r="C287" i="192"/>
  <c r="B287" i="192"/>
  <c r="F286" i="192"/>
  <c r="E286" i="192"/>
  <c r="D286" i="192"/>
  <c r="C286" i="192"/>
  <c r="B286" i="192"/>
  <c r="F285" i="192"/>
  <c r="E285" i="192"/>
  <c r="D285" i="192"/>
  <c r="C285" i="192"/>
  <c r="B285" i="192"/>
  <c r="F284" i="192"/>
  <c r="E284" i="192"/>
  <c r="D284" i="192"/>
  <c r="C284" i="192"/>
  <c r="B284" i="192"/>
  <c r="F283" i="192"/>
  <c r="E283" i="192"/>
  <c r="D283" i="192"/>
  <c r="C283" i="192"/>
  <c r="B283" i="192"/>
  <c r="F282" i="192"/>
  <c r="E282" i="192"/>
  <c r="D282" i="192"/>
  <c r="C282" i="192"/>
  <c r="B282" i="192"/>
  <c r="F281" i="192"/>
  <c r="E281" i="192"/>
  <c r="D281" i="192"/>
  <c r="C281" i="192"/>
  <c r="B281" i="192"/>
  <c r="F280" i="192"/>
  <c r="E280" i="192"/>
  <c r="D280" i="192"/>
  <c r="C280" i="192"/>
  <c r="B280" i="192"/>
  <c r="F279" i="192"/>
  <c r="E279" i="192"/>
  <c r="D279" i="192"/>
  <c r="C279" i="192"/>
  <c r="B279" i="192"/>
  <c r="F278" i="192"/>
  <c r="E278" i="192"/>
  <c r="D278" i="192"/>
  <c r="C278" i="192"/>
  <c r="B278" i="192"/>
  <c r="F277" i="192"/>
  <c r="E277" i="192"/>
  <c r="D277" i="192"/>
  <c r="C277" i="192"/>
  <c r="B277" i="192"/>
  <c r="F276" i="192"/>
  <c r="E276" i="192"/>
  <c r="D276" i="192"/>
  <c r="C276" i="192"/>
  <c r="B276" i="192"/>
  <c r="F275" i="192"/>
  <c r="E275" i="192"/>
  <c r="D275" i="192"/>
  <c r="C275" i="192"/>
  <c r="B275" i="192"/>
  <c r="F274" i="192"/>
  <c r="E274" i="192"/>
  <c r="D274" i="192"/>
  <c r="C274" i="192"/>
  <c r="B274" i="192"/>
  <c r="F273" i="192"/>
  <c r="E273" i="192"/>
  <c r="D273" i="192"/>
  <c r="C273" i="192"/>
  <c r="B273" i="192"/>
  <c r="F272" i="192"/>
  <c r="E272" i="192"/>
  <c r="D272" i="192"/>
  <c r="C272" i="192"/>
  <c r="B272" i="192"/>
  <c r="F271" i="192"/>
  <c r="E271" i="192"/>
  <c r="D271" i="192"/>
  <c r="C271" i="192"/>
  <c r="B271" i="192"/>
  <c r="F270" i="192"/>
  <c r="E270" i="192"/>
  <c r="D270" i="192"/>
  <c r="C270" i="192"/>
  <c r="B270" i="192"/>
  <c r="F269" i="192"/>
  <c r="E269" i="192"/>
  <c r="D269" i="192"/>
  <c r="C269" i="192"/>
  <c r="B269" i="192"/>
  <c r="F268" i="192"/>
  <c r="E268" i="192"/>
  <c r="D268" i="192"/>
  <c r="C268" i="192"/>
  <c r="B268" i="192"/>
  <c r="F267" i="192"/>
  <c r="E267" i="192"/>
  <c r="D267" i="192"/>
  <c r="C267" i="192"/>
  <c r="B267" i="192"/>
  <c r="F266" i="192"/>
  <c r="E266" i="192"/>
  <c r="D266" i="192"/>
  <c r="C266" i="192"/>
  <c r="B266" i="192"/>
  <c r="F265" i="192"/>
  <c r="E265" i="192"/>
  <c r="D265" i="192"/>
  <c r="C265" i="192"/>
  <c r="B265" i="192"/>
  <c r="F264" i="192"/>
  <c r="E264" i="192"/>
  <c r="D264" i="192"/>
  <c r="C264" i="192"/>
  <c r="B264" i="192"/>
  <c r="F263" i="192"/>
  <c r="E263" i="192"/>
  <c r="D263" i="192"/>
  <c r="C263" i="192"/>
  <c r="B263" i="192"/>
  <c r="F262" i="192"/>
  <c r="E262" i="192"/>
  <c r="D262" i="192"/>
  <c r="C262" i="192"/>
  <c r="B262" i="192"/>
  <c r="F261" i="192"/>
  <c r="E261" i="192"/>
  <c r="D261" i="192"/>
  <c r="C261" i="192"/>
  <c r="B261" i="192"/>
  <c r="F260" i="192"/>
  <c r="E260" i="192"/>
  <c r="D260" i="192"/>
  <c r="C260" i="192"/>
  <c r="B260" i="192"/>
  <c r="F259" i="192"/>
  <c r="E259" i="192"/>
  <c r="D259" i="192"/>
  <c r="C259" i="192"/>
  <c r="B259" i="192"/>
  <c r="F258" i="192"/>
  <c r="E258" i="192"/>
  <c r="D258" i="192"/>
  <c r="C258" i="192"/>
  <c r="B258" i="192"/>
  <c r="F257" i="192"/>
  <c r="E257" i="192"/>
  <c r="D257" i="192"/>
  <c r="C257" i="192"/>
  <c r="B257" i="192"/>
  <c r="F256" i="192"/>
  <c r="E256" i="192"/>
  <c r="D256" i="192"/>
  <c r="C256" i="192"/>
  <c r="B256" i="192"/>
  <c r="F255" i="192"/>
  <c r="E255" i="192"/>
  <c r="D255" i="192"/>
  <c r="C255" i="192"/>
  <c r="B255" i="192"/>
  <c r="F254" i="192"/>
  <c r="E254" i="192"/>
  <c r="D254" i="192"/>
  <c r="C254" i="192"/>
  <c r="B254" i="192"/>
  <c r="F253" i="192"/>
  <c r="E253" i="192"/>
  <c r="D253" i="192"/>
  <c r="C253" i="192"/>
  <c r="B253" i="192"/>
  <c r="F252" i="192"/>
  <c r="E252" i="192"/>
  <c r="D252" i="192"/>
  <c r="C252" i="192"/>
  <c r="B252" i="192"/>
  <c r="F251" i="192"/>
  <c r="E251" i="192"/>
  <c r="D251" i="192"/>
  <c r="C251" i="192"/>
  <c r="B251" i="192"/>
  <c r="F250" i="192"/>
  <c r="E250" i="192"/>
  <c r="D250" i="192"/>
  <c r="C250" i="192"/>
  <c r="B250" i="192"/>
  <c r="F249" i="192"/>
  <c r="E249" i="192"/>
  <c r="D249" i="192"/>
  <c r="C249" i="192"/>
  <c r="B249" i="192"/>
  <c r="F248" i="192"/>
  <c r="E248" i="192"/>
  <c r="D248" i="192"/>
  <c r="C248" i="192"/>
  <c r="B248" i="192"/>
  <c r="F247" i="192"/>
  <c r="E247" i="192"/>
  <c r="D247" i="192"/>
  <c r="C247" i="192"/>
  <c r="B247" i="192"/>
  <c r="F246" i="192"/>
  <c r="E246" i="192"/>
  <c r="D246" i="192"/>
  <c r="C246" i="192"/>
  <c r="B246" i="192"/>
  <c r="F245" i="192"/>
  <c r="E245" i="192"/>
  <c r="D245" i="192"/>
  <c r="C245" i="192"/>
  <c r="B245" i="192"/>
  <c r="F244" i="192"/>
  <c r="E244" i="192"/>
  <c r="D244" i="192"/>
  <c r="C244" i="192"/>
  <c r="B244" i="192"/>
  <c r="F243" i="192"/>
  <c r="E243" i="192"/>
  <c r="D243" i="192"/>
  <c r="C243" i="192"/>
  <c r="B243" i="192"/>
  <c r="F242" i="192"/>
  <c r="E242" i="192"/>
  <c r="D242" i="192"/>
  <c r="C242" i="192"/>
  <c r="B242" i="192"/>
  <c r="F241" i="192"/>
  <c r="E241" i="192"/>
  <c r="D241" i="192"/>
  <c r="C241" i="192"/>
  <c r="B241" i="192"/>
  <c r="F240" i="192"/>
  <c r="E240" i="192"/>
  <c r="D240" i="192"/>
  <c r="C240" i="192"/>
  <c r="B240" i="192"/>
  <c r="F239" i="192"/>
  <c r="E239" i="192"/>
  <c r="D239" i="192"/>
  <c r="C239" i="192"/>
  <c r="B239" i="192"/>
  <c r="F238" i="192"/>
  <c r="E238" i="192"/>
  <c r="D238" i="192"/>
  <c r="C238" i="192"/>
  <c r="B238" i="192"/>
  <c r="F237" i="192"/>
  <c r="E237" i="192"/>
  <c r="D237" i="192"/>
  <c r="C237" i="192"/>
  <c r="B237" i="192"/>
  <c r="F236" i="192"/>
  <c r="E236" i="192"/>
  <c r="D236" i="192"/>
  <c r="C236" i="192"/>
  <c r="B236" i="192"/>
  <c r="F235" i="192"/>
  <c r="E235" i="192"/>
  <c r="D235" i="192"/>
  <c r="C235" i="192"/>
  <c r="B235" i="192"/>
  <c r="F234" i="192"/>
  <c r="E234" i="192"/>
  <c r="D234" i="192"/>
  <c r="C234" i="192"/>
  <c r="B234" i="192"/>
  <c r="F233" i="192"/>
  <c r="E233" i="192"/>
  <c r="D233" i="192"/>
  <c r="C233" i="192"/>
  <c r="B233" i="192"/>
  <c r="F232" i="192"/>
  <c r="E232" i="192"/>
  <c r="D232" i="192"/>
  <c r="C232" i="192"/>
  <c r="B232" i="192"/>
  <c r="F231" i="192"/>
  <c r="E231" i="192"/>
  <c r="D231" i="192"/>
  <c r="C231" i="192"/>
  <c r="B231" i="192"/>
  <c r="F230" i="192"/>
  <c r="E230" i="192"/>
  <c r="D230" i="192"/>
  <c r="C230" i="192"/>
  <c r="B230" i="192"/>
  <c r="F229" i="192"/>
  <c r="E229" i="192"/>
  <c r="D229" i="192"/>
  <c r="C229" i="192"/>
  <c r="B229" i="192"/>
  <c r="F228" i="192"/>
  <c r="E228" i="192"/>
  <c r="D228" i="192"/>
  <c r="C228" i="192"/>
  <c r="B228" i="192"/>
  <c r="F227" i="192"/>
  <c r="E227" i="192"/>
  <c r="D227" i="192"/>
  <c r="C227" i="192"/>
  <c r="B227" i="192"/>
  <c r="F226" i="192"/>
  <c r="E226" i="192"/>
  <c r="D226" i="192"/>
  <c r="C226" i="192"/>
  <c r="B226" i="192"/>
  <c r="F225" i="192"/>
  <c r="E225" i="192"/>
  <c r="D225" i="192"/>
  <c r="C225" i="192"/>
  <c r="B225" i="192"/>
  <c r="F224" i="192"/>
  <c r="E224" i="192"/>
  <c r="D224" i="192"/>
  <c r="C224" i="192"/>
  <c r="B224" i="192"/>
  <c r="F223" i="192"/>
  <c r="E223" i="192"/>
  <c r="D223" i="192"/>
  <c r="C223" i="192"/>
  <c r="B223" i="192"/>
  <c r="F222" i="192"/>
  <c r="E222" i="192"/>
  <c r="D222" i="192"/>
  <c r="C222" i="192"/>
  <c r="B222" i="192"/>
  <c r="F221" i="192"/>
  <c r="E221" i="192"/>
  <c r="D221" i="192"/>
  <c r="C221" i="192"/>
  <c r="B221" i="192"/>
  <c r="F220" i="192"/>
  <c r="E220" i="192"/>
  <c r="D220" i="192"/>
  <c r="C220" i="192"/>
  <c r="B220" i="192"/>
  <c r="F219" i="192"/>
  <c r="E219" i="192"/>
  <c r="D219" i="192"/>
  <c r="C219" i="192"/>
  <c r="B219" i="192"/>
  <c r="F218" i="192"/>
  <c r="E218" i="192"/>
  <c r="D218" i="192"/>
  <c r="C218" i="192"/>
  <c r="B218" i="192"/>
  <c r="F217" i="192"/>
  <c r="E217" i="192"/>
  <c r="D217" i="192"/>
  <c r="C217" i="192"/>
  <c r="B217" i="192"/>
  <c r="F216" i="192"/>
  <c r="E216" i="192"/>
  <c r="D216" i="192"/>
  <c r="C216" i="192"/>
  <c r="B216" i="192"/>
  <c r="F215" i="192"/>
  <c r="E215" i="192"/>
  <c r="D215" i="192"/>
  <c r="C215" i="192"/>
  <c r="B215" i="192"/>
  <c r="F214" i="192"/>
  <c r="E214" i="192"/>
  <c r="D214" i="192"/>
  <c r="C214" i="192"/>
  <c r="B214" i="192"/>
  <c r="F213" i="192"/>
  <c r="E213" i="192"/>
  <c r="D213" i="192"/>
  <c r="C213" i="192"/>
  <c r="B213" i="192"/>
  <c r="F212" i="192"/>
  <c r="E212" i="192"/>
  <c r="D212" i="192"/>
  <c r="C212" i="192"/>
  <c r="B212" i="192"/>
  <c r="F211" i="192"/>
  <c r="E211" i="192"/>
  <c r="D211" i="192"/>
  <c r="C211" i="192"/>
  <c r="B211" i="192"/>
  <c r="F210" i="192"/>
  <c r="E210" i="192"/>
  <c r="D210" i="192"/>
  <c r="C210" i="192"/>
  <c r="B210" i="192"/>
  <c r="F209" i="192"/>
  <c r="E209" i="192"/>
  <c r="D209" i="192"/>
  <c r="C209" i="192"/>
  <c r="B209" i="192"/>
  <c r="F208" i="192"/>
  <c r="E208" i="192"/>
  <c r="D208" i="192"/>
  <c r="C208" i="192"/>
  <c r="B208" i="192"/>
  <c r="F207" i="192"/>
  <c r="E207" i="192"/>
  <c r="D207" i="192"/>
  <c r="C207" i="192"/>
  <c r="B207" i="192"/>
  <c r="F206" i="192"/>
  <c r="E206" i="192"/>
  <c r="D206" i="192"/>
  <c r="C206" i="192"/>
  <c r="B206" i="192"/>
  <c r="F205" i="192"/>
  <c r="E205" i="192"/>
  <c r="D205" i="192"/>
  <c r="C205" i="192"/>
  <c r="B205" i="192"/>
  <c r="F204" i="192"/>
  <c r="E204" i="192"/>
  <c r="D204" i="192"/>
  <c r="C204" i="192"/>
  <c r="B204" i="192"/>
  <c r="F203" i="192"/>
  <c r="E203" i="192"/>
  <c r="D203" i="192"/>
  <c r="C203" i="192"/>
  <c r="B203" i="192"/>
  <c r="F202" i="192"/>
  <c r="E202" i="192"/>
  <c r="D202" i="192"/>
  <c r="C202" i="192"/>
  <c r="B202" i="192"/>
  <c r="F201" i="192"/>
  <c r="E201" i="192"/>
  <c r="D201" i="192"/>
  <c r="C201" i="192"/>
  <c r="B201" i="192"/>
  <c r="F200" i="192"/>
  <c r="E200" i="192"/>
  <c r="D200" i="192"/>
  <c r="C200" i="192"/>
  <c r="B200" i="192"/>
  <c r="F199" i="192"/>
  <c r="E199" i="192"/>
  <c r="D199" i="192"/>
  <c r="C199" i="192"/>
  <c r="B199" i="192"/>
  <c r="F198" i="192"/>
  <c r="E198" i="192"/>
  <c r="D198" i="192"/>
  <c r="C198" i="192"/>
  <c r="B198" i="192"/>
  <c r="F197" i="192"/>
  <c r="E197" i="192"/>
  <c r="D197" i="192"/>
  <c r="C197" i="192"/>
  <c r="B197" i="192"/>
  <c r="F196" i="192"/>
  <c r="E196" i="192"/>
  <c r="D196" i="192"/>
  <c r="C196" i="192"/>
  <c r="B196" i="192"/>
  <c r="F195" i="192"/>
  <c r="E195" i="192"/>
  <c r="D195" i="192"/>
  <c r="C195" i="192"/>
  <c r="B195" i="192"/>
  <c r="F194" i="192"/>
  <c r="E194" i="192"/>
  <c r="D194" i="192"/>
  <c r="C194" i="192"/>
  <c r="B194" i="192"/>
  <c r="F193" i="192"/>
  <c r="E193" i="192"/>
  <c r="D193" i="192"/>
  <c r="C193" i="192"/>
  <c r="B193" i="192"/>
  <c r="F192" i="192"/>
  <c r="E192" i="192"/>
  <c r="D192" i="192"/>
  <c r="C192" i="192"/>
  <c r="B192" i="192"/>
  <c r="F191" i="192"/>
  <c r="E191" i="192"/>
  <c r="D191" i="192"/>
  <c r="C191" i="192"/>
  <c r="B191" i="192"/>
  <c r="F190" i="192"/>
  <c r="E190" i="192"/>
  <c r="D190" i="192"/>
  <c r="C190" i="192"/>
  <c r="B190" i="192"/>
  <c r="F189" i="192"/>
  <c r="E189" i="192"/>
  <c r="D189" i="192"/>
  <c r="C189" i="192"/>
  <c r="B189" i="192"/>
  <c r="F188" i="192"/>
  <c r="E188" i="192"/>
  <c r="D188" i="192"/>
  <c r="C188" i="192"/>
  <c r="B188" i="192"/>
  <c r="F187" i="192"/>
  <c r="E187" i="192"/>
  <c r="D187" i="192"/>
  <c r="C187" i="192"/>
  <c r="B187" i="192"/>
  <c r="F186" i="192"/>
  <c r="E186" i="192"/>
  <c r="D186" i="192"/>
  <c r="C186" i="192"/>
  <c r="B186" i="192"/>
  <c r="F185" i="192"/>
  <c r="E185" i="192"/>
  <c r="D185" i="192"/>
  <c r="C185" i="192"/>
  <c r="B185" i="192"/>
  <c r="F184" i="192"/>
  <c r="E184" i="192"/>
  <c r="D184" i="192"/>
  <c r="C184" i="192"/>
  <c r="B184" i="192"/>
  <c r="F183" i="192"/>
  <c r="E183" i="192"/>
  <c r="D183" i="192"/>
  <c r="C183" i="192"/>
  <c r="B183" i="192"/>
  <c r="F182" i="192"/>
  <c r="E182" i="192"/>
  <c r="D182" i="192"/>
  <c r="C182" i="192"/>
  <c r="B182" i="192"/>
  <c r="F181" i="192"/>
  <c r="E181" i="192"/>
  <c r="D181" i="192"/>
  <c r="C181" i="192"/>
  <c r="B181" i="192"/>
  <c r="F180" i="192"/>
  <c r="E180" i="192"/>
  <c r="D180" i="192"/>
  <c r="C180" i="192"/>
  <c r="B180" i="192"/>
  <c r="F179" i="192"/>
  <c r="E179" i="192"/>
  <c r="D179" i="192"/>
  <c r="C179" i="192"/>
  <c r="B179" i="192"/>
  <c r="F178" i="192"/>
  <c r="E178" i="192"/>
  <c r="D178" i="192"/>
  <c r="C178" i="192"/>
  <c r="B178" i="192"/>
  <c r="F177" i="192"/>
  <c r="E177" i="192"/>
  <c r="D177" i="192"/>
  <c r="C177" i="192"/>
  <c r="B177" i="192"/>
  <c r="F176" i="192"/>
  <c r="E176" i="192"/>
  <c r="D176" i="192"/>
  <c r="C176" i="192"/>
  <c r="B176" i="192"/>
  <c r="F175" i="192"/>
  <c r="E175" i="192"/>
  <c r="D175" i="192"/>
  <c r="C175" i="192"/>
  <c r="B175" i="192"/>
  <c r="F174" i="192"/>
  <c r="E174" i="192"/>
  <c r="D174" i="192"/>
  <c r="C174" i="192"/>
  <c r="B174" i="192"/>
  <c r="F173" i="192"/>
  <c r="E173" i="192"/>
  <c r="D173" i="192"/>
  <c r="C173" i="192"/>
  <c r="B173" i="192"/>
  <c r="F172" i="192"/>
  <c r="E172" i="192"/>
  <c r="D172" i="192"/>
  <c r="C172" i="192"/>
  <c r="B172" i="192"/>
  <c r="F171" i="192"/>
  <c r="E171" i="192"/>
  <c r="D171" i="192"/>
  <c r="C171" i="192"/>
  <c r="B171" i="192"/>
  <c r="F170" i="192"/>
  <c r="E170" i="192"/>
  <c r="D170" i="192"/>
  <c r="C170" i="192"/>
  <c r="B170" i="192"/>
  <c r="F169" i="192"/>
  <c r="E169" i="192"/>
  <c r="D169" i="192"/>
  <c r="C169" i="192"/>
  <c r="B169" i="192"/>
  <c r="F168" i="192"/>
  <c r="E168" i="192"/>
  <c r="D168" i="192"/>
  <c r="C168" i="192"/>
  <c r="B168" i="192"/>
  <c r="F167" i="192"/>
  <c r="E167" i="192"/>
  <c r="D167" i="192"/>
  <c r="C167" i="192"/>
  <c r="B167" i="192"/>
  <c r="F166" i="192"/>
  <c r="E166" i="192"/>
  <c r="D166" i="192"/>
  <c r="C166" i="192"/>
  <c r="B166" i="192"/>
  <c r="F165" i="192"/>
  <c r="E165" i="192"/>
  <c r="D165" i="192"/>
  <c r="C165" i="192"/>
  <c r="B165" i="192"/>
  <c r="F164" i="192"/>
  <c r="E164" i="192"/>
  <c r="D164" i="192"/>
  <c r="C164" i="192"/>
  <c r="B164" i="192"/>
  <c r="F163" i="192"/>
  <c r="E163" i="192"/>
  <c r="D163" i="192"/>
  <c r="C163" i="192"/>
  <c r="B163" i="192"/>
  <c r="F162" i="192"/>
  <c r="E162" i="192"/>
  <c r="D162" i="192"/>
  <c r="C162" i="192"/>
  <c r="B162" i="192"/>
  <c r="F161" i="192"/>
  <c r="E161" i="192"/>
  <c r="D161" i="192"/>
  <c r="C161" i="192"/>
  <c r="B161" i="192"/>
  <c r="F160" i="192"/>
  <c r="E160" i="192"/>
  <c r="D160" i="192"/>
  <c r="C160" i="192"/>
  <c r="B160" i="192"/>
  <c r="F159" i="192"/>
  <c r="E159" i="192"/>
  <c r="D159" i="192"/>
  <c r="C159" i="192"/>
  <c r="B159" i="192"/>
  <c r="F158" i="192"/>
  <c r="E158" i="192"/>
  <c r="D158" i="192"/>
  <c r="C158" i="192"/>
  <c r="B158" i="192"/>
  <c r="F157" i="192"/>
  <c r="E157" i="192"/>
  <c r="D157" i="192"/>
  <c r="C157" i="192"/>
  <c r="B157" i="192"/>
  <c r="F156" i="192"/>
  <c r="E156" i="192"/>
  <c r="D156" i="192"/>
  <c r="C156" i="192"/>
  <c r="B156" i="192"/>
  <c r="F155" i="192"/>
  <c r="E155" i="192"/>
  <c r="D155" i="192"/>
  <c r="C155" i="192"/>
  <c r="B155" i="192"/>
  <c r="F154" i="192"/>
  <c r="E154" i="192"/>
  <c r="D154" i="192"/>
  <c r="C154" i="192"/>
  <c r="B154" i="192"/>
  <c r="F153" i="192"/>
  <c r="E153" i="192"/>
  <c r="D153" i="192"/>
  <c r="C153" i="192"/>
  <c r="B153" i="192"/>
  <c r="F152" i="192"/>
  <c r="E152" i="192"/>
  <c r="D152" i="192"/>
  <c r="C152" i="192"/>
  <c r="B152" i="192"/>
  <c r="F151" i="192"/>
  <c r="E151" i="192"/>
  <c r="D151" i="192"/>
  <c r="C151" i="192"/>
  <c r="B151" i="192"/>
  <c r="F150" i="192"/>
  <c r="E150" i="192"/>
  <c r="D150" i="192"/>
  <c r="C150" i="192"/>
  <c r="B150" i="192"/>
  <c r="F149" i="192"/>
  <c r="E149" i="192"/>
  <c r="D149" i="192"/>
  <c r="C149" i="192"/>
  <c r="B149" i="192"/>
  <c r="F148" i="192"/>
  <c r="E148" i="192"/>
  <c r="D148" i="192"/>
  <c r="C148" i="192"/>
  <c r="B148" i="192"/>
  <c r="F147" i="192"/>
  <c r="E147" i="192"/>
  <c r="D147" i="192"/>
  <c r="C147" i="192"/>
  <c r="B147" i="192"/>
  <c r="F146" i="192"/>
  <c r="E146" i="192"/>
  <c r="D146" i="192"/>
  <c r="C146" i="192"/>
  <c r="B146" i="192"/>
  <c r="F145" i="192"/>
  <c r="E145" i="192"/>
  <c r="D145" i="192"/>
  <c r="C145" i="192"/>
  <c r="B145" i="192"/>
  <c r="F144" i="192"/>
  <c r="E144" i="192"/>
  <c r="D144" i="192"/>
  <c r="C144" i="192"/>
  <c r="B144" i="192"/>
  <c r="F143" i="192"/>
  <c r="E143" i="192"/>
  <c r="D143" i="192"/>
  <c r="C143" i="192"/>
  <c r="B143" i="192"/>
  <c r="F142" i="192"/>
  <c r="E142" i="192"/>
  <c r="D142" i="192"/>
  <c r="C142" i="192"/>
  <c r="B142" i="192"/>
  <c r="F141" i="192"/>
  <c r="E141" i="192"/>
  <c r="D141" i="192"/>
  <c r="C141" i="192"/>
  <c r="B141" i="192"/>
  <c r="F140" i="192"/>
  <c r="E140" i="192"/>
  <c r="D140" i="192"/>
  <c r="C140" i="192"/>
  <c r="B140" i="192"/>
  <c r="F139" i="192"/>
  <c r="E139" i="192"/>
  <c r="D139" i="192"/>
  <c r="C139" i="192"/>
  <c r="B139" i="192"/>
  <c r="F138" i="192"/>
  <c r="E138" i="192"/>
  <c r="D138" i="192"/>
  <c r="C138" i="192"/>
  <c r="B138" i="192"/>
  <c r="F137" i="192"/>
  <c r="E137" i="192"/>
  <c r="D137" i="192"/>
  <c r="C137" i="192"/>
  <c r="B137" i="192"/>
  <c r="F136" i="192"/>
  <c r="E136" i="192"/>
  <c r="D136" i="192"/>
  <c r="C136" i="192"/>
  <c r="B136" i="192"/>
  <c r="F135" i="192"/>
  <c r="E135" i="192"/>
  <c r="D135" i="192"/>
  <c r="C135" i="192"/>
  <c r="B135" i="192"/>
  <c r="F134" i="192"/>
  <c r="E134" i="192"/>
  <c r="D134" i="192"/>
  <c r="C134" i="192"/>
  <c r="B134" i="192"/>
  <c r="F133" i="192"/>
  <c r="E133" i="192"/>
  <c r="D133" i="192"/>
  <c r="C133" i="192"/>
  <c r="B133" i="192"/>
  <c r="F132" i="192"/>
  <c r="E132" i="192"/>
  <c r="D132" i="192"/>
  <c r="C132" i="192"/>
  <c r="B132" i="192"/>
  <c r="F131" i="192"/>
  <c r="E131" i="192"/>
  <c r="D131" i="192"/>
  <c r="C131" i="192"/>
  <c r="B131" i="192"/>
  <c r="F130" i="192"/>
  <c r="E130" i="192"/>
  <c r="D130" i="192"/>
  <c r="C130" i="192"/>
  <c r="B130" i="192"/>
  <c r="F129" i="192"/>
  <c r="E129" i="192"/>
  <c r="D129" i="192"/>
  <c r="C129" i="192"/>
  <c r="B129" i="192"/>
  <c r="F128" i="192"/>
  <c r="E128" i="192"/>
  <c r="D128" i="192"/>
  <c r="C128" i="192"/>
  <c r="B128" i="192"/>
  <c r="F127" i="192"/>
  <c r="E127" i="192"/>
  <c r="D127" i="192"/>
  <c r="C127" i="192"/>
  <c r="B127" i="192"/>
  <c r="F126" i="192"/>
  <c r="E126" i="192"/>
  <c r="D126" i="192"/>
  <c r="C126" i="192"/>
  <c r="B126" i="192"/>
  <c r="F125" i="192"/>
  <c r="E125" i="192"/>
  <c r="D125" i="192"/>
  <c r="C125" i="192"/>
  <c r="B125" i="192"/>
  <c r="F124" i="192"/>
  <c r="E124" i="192"/>
  <c r="D124" i="192"/>
  <c r="C124" i="192"/>
  <c r="B124" i="192"/>
  <c r="F123" i="192"/>
  <c r="E123" i="192"/>
  <c r="D123" i="192"/>
  <c r="C123" i="192"/>
  <c r="B123" i="192"/>
  <c r="F122" i="192"/>
  <c r="E122" i="192"/>
  <c r="D122" i="192"/>
  <c r="C122" i="192"/>
  <c r="B122" i="192"/>
  <c r="F121" i="192"/>
  <c r="E121" i="192"/>
  <c r="D121" i="192"/>
  <c r="C121" i="192"/>
  <c r="B121" i="192"/>
  <c r="F120" i="192"/>
  <c r="E120" i="192"/>
  <c r="D120" i="192"/>
  <c r="C120" i="192"/>
  <c r="B120" i="192"/>
  <c r="F119" i="192"/>
  <c r="E119" i="192"/>
  <c r="D119" i="192"/>
  <c r="C119" i="192"/>
  <c r="B119" i="192"/>
  <c r="F118" i="192"/>
  <c r="E118" i="192"/>
  <c r="D118" i="192"/>
  <c r="C118" i="192"/>
  <c r="B118" i="192"/>
  <c r="F117" i="192"/>
  <c r="E117" i="192"/>
  <c r="D117" i="192"/>
  <c r="C117" i="192"/>
  <c r="B117" i="192"/>
  <c r="F116" i="192"/>
  <c r="E116" i="192"/>
  <c r="D116" i="192"/>
  <c r="C116" i="192"/>
  <c r="B116" i="192"/>
  <c r="F115" i="192"/>
  <c r="E115" i="192"/>
  <c r="D115" i="192"/>
  <c r="C115" i="192"/>
  <c r="B115" i="192"/>
  <c r="F114" i="192"/>
  <c r="E114" i="192"/>
  <c r="D114" i="192"/>
  <c r="C114" i="192"/>
  <c r="B114" i="192"/>
  <c r="F113" i="192"/>
  <c r="E113" i="192"/>
  <c r="D113" i="192"/>
  <c r="C113" i="192"/>
  <c r="B113" i="192"/>
  <c r="F112" i="192"/>
  <c r="E112" i="192"/>
  <c r="D112" i="192"/>
  <c r="C112" i="192"/>
  <c r="B112" i="192"/>
  <c r="F111" i="192"/>
  <c r="E111" i="192"/>
  <c r="D111" i="192"/>
  <c r="C111" i="192"/>
  <c r="B111" i="192"/>
  <c r="F110" i="192"/>
  <c r="E110" i="192"/>
  <c r="D110" i="192"/>
  <c r="C110" i="192"/>
  <c r="B110" i="192"/>
  <c r="F109" i="192"/>
  <c r="E109" i="192"/>
  <c r="D109" i="192"/>
  <c r="C109" i="192"/>
  <c r="B109" i="192"/>
  <c r="F108" i="192"/>
  <c r="E108" i="192"/>
  <c r="D108" i="192"/>
  <c r="C108" i="192"/>
  <c r="B108" i="192"/>
  <c r="F107" i="192"/>
  <c r="E107" i="192"/>
  <c r="D107" i="192"/>
  <c r="C107" i="192"/>
  <c r="B107" i="192"/>
  <c r="F106" i="192"/>
  <c r="E106" i="192"/>
  <c r="D106" i="192"/>
  <c r="C106" i="192"/>
  <c r="B106" i="192"/>
  <c r="F105" i="192"/>
  <c r="E105" i="192"/>
  <c r="D105" i="192"/>
  <c r="C105" i="192"/>
  <c r="B105" i="192"/>
  <c r="F104" i="192"/>
  <c r="E104" i="192"/>
  <c r="D104" i="192"/>
  <c r="C104" i="192"/>
  <c r="B104" i="192"/>
  <c r="F103" i="192"/>
  <c r="E103" i="192"/>
  <c r="D103" i="192"/>
  <c r="C103" i="192"/>
  <c r="B103" i="192"/>
  <c r="F102" i="192"/>
  <c r="E102" i="192"/>
  <c r="D102" i="192"/>
  <c r="C102" i="192"/>
  <c r="B102" i="192"/>
  <c r="F101" i="192"/>
  <c r="E101" i="192"/>
  <c r="D101" i="192"/>
  <c r="C101" i="192"/>
  <c r="B101" i="192"/>
  <c r="F100" i="192"/>
  <c r="E100" i="192"/>
  <c r="D100" i="192"/>
  <c r="C100" i="192"/>
  <c r="B100" i="192"/>
  <c r="F99" i="192"/>
  <c r="E99" i="192"/>
  <c r="D99" i="192"/>
  <c r="C99" i="192"/>
  <c r="B99" i="192"/>
  <c r="F98" i="192"/>
  <c r="E98" i="192"/>
  <c r="D98" i="192"/>
  <c r="C98" i="192"/>
  <c r="B98" i="192"/>
  <c r="F97" i="192"/>
  <c r="E97" i="192"/>
  <c r="D97" i="192"/>
  <c r="C97" i="192"/>
  <c r="B97" i="192"/>
  <c r="F96" i="192"/>
  <c r="E96" i="192"/>
  <c r="D96" i="192"/>
  <c r="C96" i="192"/>
  <c r="B96" i="192"/>
  <c r="F95" i="192"/>
  <c r="E95" i="192"/>
  <c r="D95" i="192"/>
  <c r="C95" i="192"/>
  <c r="B95" i="192"/>
  <c r="F94" i="192"/>
  <c r="E94" i="192"/>
  <c r="D94" i="192"/>
  <c r="C94" i="192"/>
  <c r="B94" i="192"/>
  <c r="F93" i="192"/>
  <c r="E93" i="192"/>
  <c r="D93" i="192"/>
  <c r="C93" i="192"/>
  <c r="B93" i="192"/>
  <c r="F92" i="192"/>
  <c r="E92" i="192"/>
  <c r="D92" i="192"/>
  <c r="C92" i="192"/>
  <c r="B92" i="192"/>
  <c r="F91" i="192"/>
  <c r="E91" i="192"/>
  <c r="D91" i="192"/>
  <c r="C91" i="192"/>
  <c r="B91" i="192"/>
  <c r="F90" i="192"/>
  <c r="E90" i="192"/>
  <c r="D90" i="192"/>
  <c r="C90" i="192"/>
  <c r="B90" i="192"/>
  <c r="F89" i="192"/>
  <c r="E89" i="192"/>
  <c r="D89" i="192"/>
  <c r="C89" i="192"/>
  <c r="B89" i="192"/>
  <c r="F88" i="192"/>
  <c r="E88" i="192"/>
  <c r="D88" i="192"/>
  <c r="C88" i="192"/>
  <c r="B88" i="192"/>
  <c r="F87" i="192"/>
  <c r="E87" i="192"/>
  <c r="D87" i="192"/>
  <c r="C87" i="192"/>
  <c r="B87" i="192"/>
  <c r="F86" i="192"/>
  <c r="E86" i="192"/>
  <c r="D86" i="192"/>
  <c r="C86" i="192"/>
  <c r="B86" i="192"/>
  <c r="F85" i="192"/>
  <c r="E85" i="192"/>
  <c r="D85" i="192"/>
  <c r="C85" i="192"/>
  <c r="B85" i="192"/>
  <c r="F84" i="192"/>
  <c r="E84" i="192"/>
  <c r="D84" i="192"/>
  <c r="C84" i="192"/>
  <c r="B84" i="192"/>
  <c r="F83" i="192"/>
  <c r="E83" i="192"/>
  <c r="D83" i="192"/>
  <c r="C83" i="192"/>
  <c r="B83" i="192"/>
  <c r="F82" i="192"/>
  <c r="E82" i="192"/>
  <c r="D82" i="192"/>
  <c r="C82" i="192"/>
  <c r="B82" i="192"/>
  <c r="F81" i="192"/>
  <c r="E81" i="192"/>
  <c r="D81" i="192"/>
  <c r="C81" i="192"/>
  <c r="B81" i="192"/>
  <c r="F80" i="192"/>
  <c r="E80" i="192"/>
  <c r="D80" i="192"/>
  <c r="C80" i="192"/>
  <c r="B80" i="192"/>
  <c r="F79" i="192"/>
  <c r="E79" i="192"/>
  <c r="D79" i="192"/>
  <c r="C79" i="192"/>
  <c r="B79" i="192"/>
  <c r="F78" i="192"/>
  <c r="E78" i="192"/>
  <c r="D78" i="192"/>
  <c r="C78" i="192"/>
  <c r="B78" i="192"/>
  <c r="F77" i="192"/>
  <c r="E77" i="192"/>
  <c r="D77" i="192"/>
  <c r="C77" i="192"/>
  <c r="B77" i="192"/>
  <c r="F76" i="192"/>
  <c r="E76" i="192"/>
  <c r="D76" i="192"/>
  <c r="C76" i="192"/>
  <c r="B76" i="192"/>
  <c r="F75" i="192"/>
  <c r="E75" i="192"/>
  <c r="D75" i="192"/>
  <c r="C75" i="192"/>
  <c r="B75" i="192"/>
  <c r="F74" i="192"/>
  <c r="E74" i="192"/>
  <c r="D74" i="192"/>
  <c r="C74" i="192"/>
  <c r="B74" i="192"/>
  <c r="F73" i="192"/>
  <c r="E73" i="192"/>
  <c r="D73" i="192"/>
  <c r="C73" i="192"/>
  <c r="B73" i="192"/>
  <c r="F72" i="192"/>
  <c r="E72" i="192"/>
  <c r="D72" i="192"/>
  <c r="C72" i="192"/>
  <c r="B72" i="192"/>
  <c r="F71" i="192"/>
  <c r="E71" i="192"/>
  <c r="D71" i="192"/>
  <c r="C71" i="192"/>
  <c r="B71" i="192"/>
  <c r="F70" i="192"/>
  <c r="E70" i="192"/>
  <c r="D70" i="192"/>
  <c r="C70" i="192"/>
  <c r="B70" i="192"/>
  <c r="F69" i="192"/>
  <c r="E69" i="192"/>
  <c r="D69" i="192"/>
  <c r="C69" i="192"/>
  <c r="B69" i="192"/>
  <c r="F68" i="192"/>
  <c r="E68" i="192"/>
  <c r="D68" i="192"/>
  <c r="C68" i="192"/>
  <c r="B68" i="192"/>
  <c r="F67" i="192"/>
  <c r="E67" i="192"/>
  <c r="D67" i="192"/>
  <c r="C67" i="192"/>
  <c r="B67" i="192"/>
  <c r="F66" i="192"/>
  <c r="E66" i="192"/>
  <c r="D66" i="192"/>
  <c r="C66" i="192"/>
  <c r="B66" i="192"/>
  <c r="F65" i="192"/>
  <c r="E65" i="192"/>
  <c r="D65" i="192"/>
  <c r="C65" i="192"/>
  <c r="B65" i="192"/>
  <c r="F64" i="192"/>
  <c r="E64" i="192"/>
  <c r="D64" i="192"/>
  <c r="C64" i="192"/>
  <c r="B64" i="192"/>
  <c r="F63" i="192"/>
  <c r="E63" i="192"/>
  <c r="D63" i="192"/>
  <c r="C63" i="192"/>
  <c r="B63" i="192"/>
  <c r="F62" i="192"/>
  <c r="E62" i="192"/>
  <c r="D62" i="192"/>
  <c r="C62" i="192"/>
  <c r="B62" i="192"/>
  <c r="F61" i="192"/>
  <c r="E61" i="192"/>
  <c r="D61" i="192"/>
  <c r="C61" i="192"/>
  <c r="B61" i="192"/>
  <c r="F60" i="192"/>
  <c r="E60" i="192"/>
  <c r="D60" i="192"/>
  <c r="C60" i="192"/>
  <c r="B60" i="192"/>
  <c r="F59" i="192"/>
  <c r="E59" i="192"/>
  <c r="D59" i="192"/>
  <c r="C59" i="192"/>
  <c r="B59" i="192"/>
  <c r="F58" i="192"/>
  <c r="E58" i="192"/>
  <c r="D58" i="192"/>
  <c r="C58" i="192"/>
  <c r="B58" i="192"/>
  <c r="F57" i="192"/>
  <c r="E57" i="192"/>
  <c r="D57" i="192"/>
  <c r="C57" i="192"/>
  <c r="B57" i="192"/>
  <c r="F56" i="192"/>
  <c r="E56" i="192"/>
  <c r="D56" i="192"/>
  <c r="C56" i="192"/>
  <c r="B56" i="192"/>
  <c r="F55" i="192"/>
  <c r="E55" i="192"/>
  <c r="D55" i="192"/>
  <c r="C55" i="192"/>
  <c r="B55" i="192"/>
  <c r="F54" i="192"/>
  <c r="E54" i="192"/>
  <c r="D54" i="192"/>
  <c r="C54" i="192"/>
  <c r="B54" i="192"/>
  <c r="F53" i="192"/>
  <c r="E53" i="192"/>
  <c r="D53" i="192"/>
  <c r="C53" i="192"/>
  <c r="B53" i="192"/>
  <c r="F52" i="192"/>
  <c r="E52" i="192"/>
  <c r="D52" i="192"/>
  <c r="C52" i="192"/>
  <c r="B52" i="192"/>
  <c r="F51" i="192"/>
  <c r="E51" i="192"/>
  <c r="D51" i="192"/>
  <c r="C51" i="192"/>
  <c r="B51" i="192"/>
  <c r="F50" i="192"/>
  <c r="E50" i="192"/>
  <c r="D50" i="192"/>
  <c r="C50" i="192"/>
  <c r="B50" i="192"/>
  <c r="F49" i="192"/>
  <c r="E49" i="192"/>
  <c r="D49" i="192"/>
  <c r="C49" i="192"/>
  <c r="B49" i="192"/>
  <c r="F48" i="192"/>
  <c r="E48" i="192"/>
  <c r="D48" i="192"/>
  <c r="C48" i="192"/>
  <c r="B48" i="192"/>
  <c r="F47" i="192"/>
  <c r="E47" i="192"/>
  <c r="D47" i="192"/>
  <c r="C47" i="192"/>
  <c r="B47" i="192"/>
  <c r="F46" i="192"/>
  <c r="E46" i="192"/>
  <c r="D46" i="192"/>
  <c r="C46" i="192"/>
  <c r="B46" i="192"/>
  <c r="F45" i="192"/>
  <c r="E45" i="192"/>
  <c r="D45" i="192"/>
  <c r="C45" i="192"/>
  <c r="B45" i="192"/>
  <c r="F44" i="192"/>
  <c r="E44" i="192"/>
  <c r="D44" i="192"/>
  <c r="C44" i="192"/>
  <c r="B44" i="192"/>
  <c r="F43" i="192"/>
  <c r="E43" i="192"/>
  <c r="D43" i="192"/>
  <c r="C43" i="192"/>
  <c r="B43" i="192"/>
  <c r="F42" i="192"/>
  <c r="E42" i="192"/>
  <c r="D42" i="192"/>
  <c r="C42" i="192"/>
  <c r="B42" i="192"/>
  <c r="F41" i="192"/>
  <c r="E41" i="192"/>
  <c r="D41" i="192"/>
  <c r="C41" i="192"/>
  <c r="B41" i="192"/>
  <c r="F40" i="192"/>
  <c r="E40" i="192"/>
  <c r="D40" i="192"/>
  <c r="C40" i="192"/>
  <c r="B40" i="192"/>
  <c r="F39" i="192"/>
  <c r="E39" i="192"/>
  <c r="D39" i="192"/>
  <c r="C39" i="192"/>
  <c r="B39" i="192"/>
  <c r="F38" i="192"/>
  <c r="E38" i="192"/>
  <c r="D38" i="192"/>
  <c r="C38" i="192"/>
  <c r="B38" i="192"/>
  <c r="F37" i="192"/>
  <c r="E37" i="192"/>
  <c r="D37" i="192"/>
  <c r="C37" i="192"/>
  <c r="B37" i="192"/>
  <c r="F36" i="192"/>
  <c r="E36" i="192"/>
  <c r="D36" i="192"/>
  <c r="C36" i="192"/>
  <c r="B36" i="192"/>
  <c r="F35" i="192"/>
  <c r="E35" i="192"/>
  <c r="D35" i="192"/>
  <c r="C35" i="192"/>
  <c r="B35" i="192"/>
  <c r="F34" i="192"/>
  <c r="E34" i="192"/>
  <c r="D34" i="192"/>
  <c r="C34" i="192"/>
  <c r="B34" i="192"/>
  <c r="F33" i="192"/>
  <c r="E33" i="192"/>
  <c r="D33" i="192"/>
  <c r="C33" i="192"/>
  <c r="B33" i="192"/>
  <c r="F32" i="192"/>
  <c r="E32" i="192"/>
  <c r="D32" i="192"/>
  <c r="C32" i="192"/>
  <c r="B32" i="192"/>
  <c r="F31" i="192"/>
  <c r="E31" i="192"/>
  <c r="D31" i="192"/>
  <c r="C31" i="192"/>
  <c r="B31" i="192"/>
  <c r="F30" i="192"/>
  <c r="E30" i="192"/>
  <c r="D30" i="192"/>
  <c r="C30" i="192"/>
  <c r="B30" i="192"/>
  <c r="F29" i="192"/>
  <c r="E29" i="192"/>
  <c r="D29" i="192"/>
  <c r="C29" i="192"/>
  <c r="B29" i="192"/>
  <c r="F28" i="192"/>
  <c r="E28" i="192"/>
  <c r="D28" i="192"/>
  <c r="C28" i="192"/>
  <c r="B28" i="192"/>
  <c r="F27" i="192"/>
  <c r="E27" i="192"/>
  <c r="D27" i="192"/>
  <c r="C27" i="192"/>
  <c r="B27" i="192"/>
  <c r="F26" i="192"/>
  <c r="E26" i="192"/>
  <c r="D26" i="192"/>
  <c r="C26" i="192"/>
  <c r="B26" i="192"/>
  <c r="F25" i="192"/>
  <c r="E25" i="192"/>
  <c r="D25" i="192"/>
  <c r="C25" i="192"/>
  <c r="B25" i="192"/>
  <c r="F24" i="192"/>
  <c r="E24" i="192"/>
  <c r="D24" i="192"/>
  <c r="C24" i="192"/>
  <c r="B24" i="192"/>
  <c r="F23" i="192"/>
  <c r="E23" i="192"/>
  <c r="D23" i="192"/>
  <c r="C23" i="192"/>
  <c r="B23" i="192"/>
  <c r="F22" i="192"/>
  <c r="E22" i="192"/>
  <c r="D22" i="192"/>
  <c r="C22" i="192"/>
  <c r="B22" i="192"/>
  <c r="F21" i="192"/>
  <c r="E21" i="192"/>
  <c r="D21" i="192"/>
  <c r="C21" i="192"/>
  <c r="B21" i="192"/>
  <c r="F20" i="192"/>
  <c r="E20" i="192"/>
  <c r="D20" i="192"/>
  <c r="C20" i="192"/>
  <c r="B20" i="192"/>
  <c r="F19" i="192"/>
  <c r="E19" i="192"/>
  <c r="D19" i="192"/>
  <c r="C19" i="192"/>
  <c r="B19" i="192"/>
  <c r="F18" i="192"/>
  <c r="E18" i="192"/>
  <c r="D18" i="192"/>
  <c r="C18" i="192"/>
  <c r="B18" i="192"/>
  <c r="F17" i="192"/>
  <c r="E17" i="192"/>
  <c r="D17" i="192"/>
  <c r="C17" i="192"/>
  <c r="B17" i="192"/>
  <c r="F16" i="192"/>
  <c r="E16" i="192"/>
  <c r="D16" i="192"/>
  <c r="C16" i="192"/>
  <c r="B16" i="192"/>
  <c r="F15" i="192"/>
  <c r="E15" i="192"/>
  <c r="D15" i="192"/>
  <c r="C15" i="192"/>
  <c r="B15" i="192"/>
  <c r="F14" i="192"/>
  <c r="E14" i="192"/>
  <c r="D14" i="192"/>
  <c r="C14" i="192"/>
  <c r="B14" i="192"/>
  <c r="F13" i="192"/>
  <c r="E13" i="192"/>
  <c r="D13" i="192"/>
  <c r="C13" i="192"/>
  <c r="B13" i="192"/>
  <c r="F12" i="192"/>
  <c r="E12" i="192"/>
  <c r="D12" i="192"/>
  <c r="C12" i="192"/>
  <c r="B12" i="192"/>
  <c r="F11" i="192"/>
  <c r="E11" i="192"/>
  <c r="D11" i="192"/>
  <c r="C11" i="192"/>
  <c r="B11" i="192"/>
  <c r="F10" i="192"/>
  <c r="E10" i="192"/>
  <c r="D10" i="192"/>
  <c r="C10" i="192"/>
  <c r="B10" i="192"/>
  <c r="F9" i="192"/>
  <c r="E9" i="192"/>
  <c r="D9" i="192"/>
  <c r="C9" i="192"/>
  <c r="B9" i="192"/>
  <c r="F8" i="192"/>
  <c r="E8" i="192"/>
  <c r="D8" i="192"/>
  <c r="C8" i="192"/>
  <c r="B8" i="192"/>
  <c r="F7" i="192"/>
  <c r="E7" i="192"/>
  <c r="D7" i="192"/>
  <c r="C7" i="192"/>
  <c r="B7" i="192"/>
  <c r="F6" i="192"/>
  <c r="E6" i="192"/>
  <c r="D6" i="192"/>
  <c r="C6" i="192"/>
  <c r="M7" i="193"/>
  <c r="L7" i="193"/>
  <c r="K7" i="193"/>
  <c r="J7" i="193"/>
  <c r="I7" i="193"/>
  <c r="H7" i="193"/>
  <c r="G7" i="193"/>
  <c r="F7" i="193"/>
  <c r="E7" i="193"/>
  <c r="D7" i="193"/>
  <c r="C7" i="193"/>
  <c r="B7" i="193"/>
  <c r="M6" i="193"/>
  <c r="L6" i="193"/>
  <c r="K6" i="193"/>
  <c r="J6" i="193"/>
  <c r="I6" i="193"/>
  <c r="H6" i="193"/>
  <c r="G6" i="193"/>
  <c r="F6" i="193"/>
  <c r="E6" i="193"/>
  <c r="D6" i="193"/>
  <c r="C6" i="193"/>
  <c r="E106" i="181"/>
  <c r="D106" i="181"/>
  <c r="C106" i="181"/>
  <c r="B106" i="181"/>
  <c r="E105" i="181"/>
  <c r="D105" i="181"/>
  <c r="C105" i="181"/>
  <c r="B105" i="181"/>
  <c r="E104" i="181"/>
  <c r="D104" i="181"/>
  <c r="C104" i="181"/>
  <c r="B104" i="181"/>
  <c r="E103" i="181"/>
  <c r="D103" i="181"/>
  <c r="C103" i="181"/>
  <c r="B103" i="181"/>
  <c r="E102" i="181"/>
  <c r="D102" i="181"/>
  <c r="C102" i="181"/>
  <c r="B102" i="181"/>
  <c r="E101" i="181"/>
  <c r="D101" i="181"/>
  <c r="C101" i="181"/>
  <c r="B101" i="181"/>
  <c r="E100" i="181"/>
  <c r="D100" i="181"/>
  <c r="C100" i="181"/>
  <c r="B100" i="181"/>
  <c r="E99" i="181"/>
  <c r="D99" i="181"/>
  <c r="C99" i="181"/>
  <c r="B99" i="181"/>
  <c r="E98" i="181"/>
  <c r="D98" i="181"/>
  <c r="C98" i="181"/>
  <c r="B98" i="181"/>
  <c r="E97" i="181"/>
  <c r="D97" i="181"/>
  <c r="C97" i="181"/>
  <c r="B97" i="181"/>
  <c r="E96" i="181"/>
  <c r="D96" i="181"/>
  <c r="C96" i="181"/>
  <c r="B96" i="181"/>
  <c r="E95" i="181"/>
  <c r="D95" i="181"/>
  <c r="C95" i="181"/>
  <c r="B95" i="181"/>
  <c r="E94" i="181"/>
  <c r="D94" i="181"/>
  <c r="C94" i="181"/>
  <c r="B94" i="181"/>
  <c r="E93" i="181"/>
  <c r="D93" i="181"/>
  <c r="C93" i="181"/>
  <c r="B93" i="181"/>
  <c r="E92" i="181"/>
  <c r="D92" i="181"/>
  <c r="C92" i="181"/>
  <c r="B92" i="181"/>
  <c r="E91" i="181"/>
  <c r="D91" i="181"/>
  <c r="C91" i="181"/>
  <c r="B91" i="181"/>
  <c r="E90" i="181"/>
  <c r="D90" i="181"/>
  <c r="C90" i="181"/>
  <c r="B90" i="181"/>
  <c r="E89" i="181"/>
  <c r="D89" i="181"/>
  <c r="C89" i="181"/>
  <c r="B89" i="181"/>
  <c r="E88" i="181"/>
  <c r="D88" i="181"/>
  <c r="C88" i="181"/>
  <c r="B88" i="181"/>
  <c r="E87" i="181"/>
  <c r="D87" i="181"/>
  <c r="C87" i="181"/>
  <c r="B87" i="181"/>
  <c r="E86" i="181"/>
  <c r="D86" i="181"/>
  <c r="C86" i="181"/>
  <c r="B86" i="181"/>
  <c r="E85" i="181"/>
  <c r="D85" i="181"/>
  <c r="C85" i="181"/>
  <c r="B85" i="181"/>
  <c r="E84" i="181"/>
  <c r="D84" i="181"/>
  <c r="C84" i="181"/>
  <c r="B84" i="181"/>
  <c r="E83" i="181"/>
  <c r="D83" i="181"/>
  <c r="C83" i="181"/>
  <c r="B83" i="181"/>
  <c r="E82" i="181"/>
  <c r="D82" i="181"/>
  <c r="C82" i="181"/>
  <c r="B82" i="181"/>
  <c r="E81" i="181"/>
  <c r="D81" i="181"/>
  <c r="C81" i="181"/>
  <c r="B81" i="181"/>
  <c r="E80" i="181"/>
  <c r="D80" i="181"/>
  <c r="C80" i="181"/>
  <c r="B80" i="181"/>
  <c r="E79" i="181"/>
  <c r="D79" i="181"/>
  <c r="C79" i="181"/>
  <c r="B79" i="181"/>
  <c r="E78" i="181"/>
  <c r="D78" i="181"/>
  <c r="C78" i="181"/>
  <c r="B78" i="181"/>
  <c r="E77" i="181"/>
  <c r="D77" i="181"/>
  <c r="C77" i="181"/>
  <c r="B77" i="181"/>
  <c r="E76" i="181"/>
  <c r="D76" i="181"/>
  <c r="C76" i="181"/>
  <c r="B76" i="181"/>
  <c r="E75" i="181"/>
  <c r="D75" i="181"/>
  <c r="C75" i="181"/>
  <c r="B75" i="181"/>
  <c r="E74" i="181"/>
  <c r="D74" i="181"/>
  <c r="C74" i="181"/>
  <c r="B74" i="181"/>
  <c r="E73" i="181"/>
  <c r="D73" i="181"/>
  <c r="C73" i="181"/>
  <c r="B73" i="181"/>
  <c r="E72" i="181"/>
  <c r="D72" i="181"/>
  <c r="C72" i="181"/>
  <c r="B72" i="181"/>
  <c r="E71" i="181"/>
  <c r="D71" i="181"/>
  <c r="C71" i="181"/>
  <c r="B71" i="181"/>
  <c r="E70" i="181"/>
  <c r="D70" i="181"/>
  <c r="C70" i="181"/>
  <c r="B70" i="181"/>
  <c r="E69" i="181"/>
  <c r="D69" i="181"/>
  <c r="C69" i="181"/>
  <c r="B69" i="181"/>
  <c r="E68" i="181"/>
  <c r="D68" i="181"/>
  <c r="C68" i="181"/>
  <c r="B68" i="181"/>
  <c r="E67" i="181"/>
  <c r="D67" i="181"/>
  <c r="C67" i="181"/>
  <c r="B67" i="181"/>
  <c r="E66" i="181"/>
  <c r="D66" i="181"/>
  <c r="C66" i="181"/>
  <c r="B66" i="181"/>
  <c r="E65" i="181"/>
  <c r="D65" i="181"/>
  <c r="C65" i="181"/>
  <c r="B65" i="181"/>
  <c r="E64" i="181"/>
  <c r="D64" i="181"/>
  <c r="C64" i="181"/>
  <c r="B64" i="181"/>
  <c r="E63" i="181"/>
  <c r="D63" i="181"/>
  <c r="C63" i="181"/>
  <c r="B63" i="181"/>
  <c r="E62" i="181"/>
  <c r="D62" i="181"/>
  <c r="C62" i="181"/>
  <c r="B62" i="181"/>
  <c r="E61" i="181"/>
  <c r="D61" i="181"/>
  <c r="C61" i="181"/>
  <c r="B61" i="181"/>
  <c r="E60" i="181"/>
  <c r="D60" i="181"/>
  <c r="C60" i="181"/>
  <c r="B60" i="181"/>
  <c r="E59" i="181"/>
  <c r="D59" i="181"/>
  <c r="C59" i="181"/>
  <c r="B59" i="181"/>
  <c r="E58" i="181"/>
  <c r="D58" i="181"/>
  <c r="C58" i="181"/>
  <c r="B58" i="181"/>
  <c r="E57" i="181"/>
  <c r="D57" i="181"/>
  <c r="C57" i="181"/>
  <c r="B57" i="181"/>
  <c r="E56" i="181"/>
  <c r="D56" i="181"/>
  <c r="C56" i="181"/>
  <c r="B56" i="181"/>
  <c r="E55" i="181"/>
  <c r="D55" i="181"/>
  <c r="C55" i="181"/>
  <c r="B55" i="181"/>
  <c r="E54" i="181"/>
  <c r="D54" i="181"/>
  <c r="C54" i="181"/>
  <c r="B54" i="181"/>
  <c r="E53" i="181"/>
  <c r="D53" i="181"/>
  <c r="C53" i="181"/>
  <c r="B53" i="181"/>
  <c r="E52" i="181"/>
  <c r="D52" i="181"/>
  <c r="C52" i="181"/>
  <c r="B52" i="181"/>
  <c r="E51" i="181"/>
  <c r="D51" i="181"/>
  <c r="C51" i="181"/>
  <c r="B51" i="181"/>
  <c r="E50" i="181"/>
  <c r="D50" i="181"/>
  <c r="C50" i="181"/>
  <c r="B50" i="181"/>
  <c r="E49" i="181"/>
  <c r="D49" i="181"/>
  <c r="C49" i="181"/>
  <c r="B49" i="181"/>
  <c r="E48" i="181"/>
  <c r="D48" i="181"/>
  <c r="C48" i="181"/>
  <c r="B48" i="181"/>
  <c r="E47" i="181"/>
  <c r="D47" i="181"/>
  <c r="C47" i="181"/>
  <c r="B47" i="181"/>
  <c r="E46" i="181"/>
  <c r="D46" i="181"/>
  <c r="C46" i="181"/>
  <c r="B46" i="181"/>
  <c r="E45" i="181"/>
  <c r="D45" i="181"/>
  <c r="C45" i="181"/>
  <c r="B45" i="181"/>
  <c r="E44" i="181"/>
  <c r="D44" i="181"/>
  <c r="C44" i="181"/>
  <c r="B44" i="181"/>
  <c r="E43" i="181"/>
  <c r="D43" i="181"/>
  <c r="C43" i="181"/>
  <c r="B43" i="181"/>
  <c r="E42" i="181"/>
  <c r="D42" i="181"/>
  <c r="C42" i="181"/>
  <c r="B42" i="181"/>
  <c r="E41" i="181"/>
  <c r="D41" i="181"/>
  <c r="C41" i="181"/>
  <c r="B41" i="181"/>
  <c r="E40" i="181"/>
  <c r="D40" i="181"/>
  <c r="C40" i="181"/>
  <c r="B40" i="181"/>
  <c r="E39" i="181"/>
  <c r="D39" i="181"/>
  <c r="C39" i="181"/>
  <c r="B39" i="181"/>
  <c r="E38" i="181"/>
  <c r="D38" i="181"/>
  <c r="C38" i="181"/>
  <c r="B38" i="181"/>
  <c r="E37" i="181"/>
  <c r="D37" i="181"/>
  <c r="C37" i="181"/>
  <c r="B37" i="181"/>
  <c r="E36" i="181"/>
  <c r="D36" i="181"/>
  <c r="C36" i="181"/>
  <c r="B36" i="181"/>
  <c r="E35" i="181"/>
  <c r="D35" i="181"/>
  <c r="C35" i="181"/>
  <c r="B35" i="181"/>
  <c r="E34" i="181"/>
  <c r="D34" i="181"/>
  <c r="C34" i="181"/>
  <c r="B34" i="181"/>
  <c r="E33" i="181"/>
  <c r="D33" i="181"/>
  <c r="C33" i="181"/>
  <c r="B33" i="181"/>
  <c r="E32" i="181"/>
  <c r="D32" i="181"/>
  <c r="C32" i="181"/>
  <c r="B32" i="181"/>
  <c r="E31" i="181"/>
  <c r="D31" i="181"/>
  <c r="C31" i="181"/>
  <c r="B31" i="181"/>
  <c r="E30" i="181"/>
  <c r="D30" i="181"/>
  <c r="C30" i="181"/>
  <c r="B30" i="181"/>
  <c r="E29" i="181"/>
  <c r="D29" i="181"/>
  <c r="C29" i="181"/>
  <c r="B29" i="181"/>
  <c r="E28" i="181"/>
  <c r="D28" i="181"/>
  <c r="C28" i="181"/>
  <c r="B28" i="181"/>
  <c r="E27" i="181"/>
  <c r="D27" i="181"/>
  <c r="C27" i="181"/>
  <c r="B27" i="181"/>
  <c r="E26" i="181"/>
  <c r="D26" i="181"/>
  <c r="C26" i="181"/>
  <c r="B26" i="181"/>
  <c r="E25" i="181"/>
  <c r="D25" i="181"/>
  <c r="C25" i="181"/>
  <c r="B25" i="181"/>
  <c r="E24" i="181"/>
  <c r="D24" i="181"/>
  <c r="C24" i="181"/>
  <c r="B24" i="181"/>
  <c r="E23" i="181"/>
  <c r="D23" i="181"/>
  <c r="C23" i="181"/>
  <c r="B23" i="181"/>
  <c r="E22" i="181"/>
  <c r="D22" i="181"/>
  <c r="C22" i="181"/>
  <c r="B22" i="181"/>
  <c r="E21" i="181"/>
  <c r="D21" i="181"/>
  <c r="C21" i="181"/>
  <c r="B21" i="181"/>
  <c r="E20" i="181"/>
  <c r="D20" i="181"/>
  <c r="C20" i="181"/>
  <c r="B20" i="181"/>
  <c r="E19" i="181"/>
  <c r="D19" i="181"/>
  <c r="C19" i="181"/>
  <c r="B19" i="181"/>
  <c r="E18" i="181"/>
  <c r="D18" i="181"/>
  <c r="C18" i="181"/>
  <c r="B18" i="181"/>
  <c r="E17" i="181"/>
  <c r="D17" i="181"/>
  <c r="C17" i="181"/>
  <c r="B17" i="181"/>
  <c r="E16" i="181"/>
  <c r="D16" i="181"/>
  <c r="C16" i="181"/>
  <c r="B16" i="181"/>
  <c r="E15" i="181"/>
  <c r="D15" i="181"/>
  <c r="C15" i="181"/>
  <c r="B15" i="181"/>
  <c r="E14" i="181"/>
  <c r="D14" i="181"/>
  <c r="C14" i="181"/>
  <c r="B14" i="181"/>
  <c r="E13" i="181"/>
  <c r="D13" i="181"/>
  <c r="C13" i="181"/>
  <c r="B13" i="181"/>
  <c r="E12" i="181"/>
  <c r="D12" i="181"/>
  <c r="C12" i="181"/>
  <c r="B12" i="181"/>
  <c r="E11" i="181"/>
  <c r="D11" i="181"/>
  <c r="C11" i="181"/>
  <c r="B11" i="181"/>
  <c r="E10" i="181"/>
  <c r="D10" i="181"/>
  <c r="C10" i="181"/>
  <c r="B10" i="181"/>
  <c r="E9" i="181"/>
  <c r="D9" i="181"/>
  <c r="C9" i="181"/>
  <c r="B9" i="181"/>
  <c r="E8" i="181"/>
  <c r="D8" i="181"/>
  <c r="C8" i="181"/>
  <c r="B8" i="181"/>
  <c r="E7" i="181"/>
  <c r="D7" i="181"/>
  <c r="C7" i="181"/>
  <c r="E95" i="180"/>
  <c r="D95" i="180"/>
  <c r="C95" i="180"/>
  <c r="B95" i="180"/>
  <c r="E94" i="180"/>
  <c r="D94" i="180"/>
  <c r="C94" i="180"/>
  <c r="B94" i="180"/>
  <c r="E93" i="180"/>
  <c r="D93" i="180"/>
  <c r="C93" i="180"/>
  <c r="B93" i="180"/>
  <c r="E92" i="180"/>
  <c r="D92" i="180"/>
  <c r="C92" i="180"/>
  <c r="B92" i="180"/>
  <c r="E91" i="180"/>
  <c r="D91" i="180"/>
  <c r="C91" i="180"/>
  <c r="B91" i="180"/>
  <c r="E90" i="180"/>
  <c r="D90" i="180"/>
  <c r="C90" i="180"/>
  <c r="B90" i="180"/>
  <c r="E89" i="180"/>
  <c r="D89" i="180"/>
  <c r="C89" i="180"/>
  <c r="B89" i="180"/>
  <c r="E88" i="180"/>
  <c r="D88" i="180"/>
  <c r="C88" i="180"/>
  <c r="B88" i="180"/>
  <c r="E87" i="180"/>
  <c r="D87" i="180"/>
  <c r="C87" i="180"/>
  <c r="B87" i="180"/>
  <c r="E86" i="180"/>
  <c r="D86" i="180"/>
  <c r="C86" i="180"/>
  <c r="B86" i="180"/>
  <c r="E85" i="180"/>
  <c r="D85" i="180"/>
  <c r="C85" i="180"/>
  <c r="B85" i="180"/>
  <c r="E84" i="180"/>
  <c r="D84" i="180"/>
  <c r="C84" i="180"/>
  <c r="B84" i="180"/>
  <c r="E83" i="180"/>
  <c r="D83" i="180"/>
  <c r="C83" i="180"/>
  <c r="B83" i="180"/>
  <c r="E82" i="180"/>
  <c r="D82" i="180"/>
  <c r="C82" i="180"/>
  <c r="B82" i="180"/>
  <c r="E81" i="180"/>
  <c r="D81" i="180"/>
  <c r="C81" i="180"/>
  <c r="B81" i="180"/>
  <c r="E80" i="180"/>
  <c r="D80" i="180"/>
  <c r="C80" i="180"/>
  <c r="B80" i="180"/>
  <c r="E79" i="180"/>
  <c r="D79" i="180"/>
  <c r="C79" i="180"/>
  <c r="B79" i="180"/>
  <c r="E78" i="180"/>
  <c r="D78" i="180"/>
  <c r="C78" i="180"/>
  <c r="B78" i="180"/>
  <c r="E77" i="180"/>
  <c r="D77" i="180"/>
  <c r="C77" i="180"/>
  <c r="B77" i="180"/>
  <c r="E76" i="180"/>
  <c r="D76" i="180"/>
  <c r="C76" i="180"/>
  <c r="B76" i="180"/>
  <c r="E75" i="180"/>
  <c r="D75" i="180"/>
  <c r="C75" i="180"/>
  <c r="B75" i="180"/>
  <c r="E74" i="180"/>
  <c r="D74" i="180"/>
  <c r="C74" i="180"/>
  <c r="B74" i="180"/>
  <c r="E73" i="180"/>
  <c r="D73" i="180"/>
  <c r="C73" i="180"/>
  <c r="B73" i="180"/>
  <c r="E72" i="180"/>
  <c r="D72" i="180"/>
  <c r="C72" i="180"/>
  <c r="B72" i="180"/>
  <c r="E71" i="180"/>
  <c r="D71" i="180"/>
  <c r="C71" i="180"/>
  <c r="B71" i="180"/>
  <c r="E70" i="180"/>
  <c r="D70" i="180"/>
  <c r="C70" i="180"/>
  <c r="B70" i="180"/>
  <c r="E69" i="180"/>
  <c r="D69" i="180"/>
  <c r="C69" i="180"/>
  <c r="B69" i="180"/>
  <c r="E68" i="180"/>
  <c r="D68" i="180"/>
  <c r="C68" i="180"/>
  <c r="B68" i="180"/>
  <c r="E67" i="180"/>
  <c r="D67" i="180"/>
  <c r="C67" i="180"/>
  <c r="B67" i="180"/>
  <c r="E66" i="180"/>
  <c r="D66" i="180"/>
  <c r="C66" i="180"/>
  <c r="B66" i="180"/>
  <c r="E65" i="180"/>
  <c r="D65" i="180"/>
  <c r="C65" i="180"/>
  <c r="B65" i="180"/>
  <c r="E64" i="180"/>
  <c r="D64" i="180"/>
  <c r="C64" i="180"/>
  <c r="B64" i="180"/>
  <c r="E63" i="180"/>
  <c r="D63" i="180"/>
  <c r="C63" i="180"/>
  <c r="B63" i="180"/>
  <c r="E62" i="180"/>
  <c r="D62" i="180"/>
  <c r="C62" i="180"/>
  <c r="B62" i="180"/>
  <c r="E61" i="180"/>
  <c r="D61" i="180"/>
  <c r="C61" i="180"/>
  <c r="B61" i="180"/>
  <c r="E60" i="180"/>
  <c r="D60" i="180"/>
  <c r="C60" i="180"/>
  <c r="B60" i="180"/>
  <c r="E59" i="180"/>
  <c r="D59" i="180"/>
  <c r="C59" i="180"/>
  <c r="B59" i="180"/>
  <c r="E58" i="180"/>
  <c r="D58" i="180"/>
  <c r="C58" i="180"/>
  <c r="B58" i="180"/>
  <c r="E57" i="180"/>
  <c r="D57" i="180"/>
  <c r="C57" i="180"/>
  <c r="B57" i="180"/>
  <c r="E56" i="180"/>
  <c r="D56" i="180"/>
  <c r="C56" i="180"/>
  <c r="B56" i="180"/>
  <c r="E55" i="180"/>
  <c r="D55" i="180"/>
  <c r="C55" i="180"/>
  <c r="B55" i="180"/>
  <c r="E54" i="180"/>
  <c r="D54" i="180"/>
  <c r="C54" i="180"/>
  <c r="B54" i="180"/>
  <c r="E53" i="180"/>
  <c r="D53" i="180"/>
  <c r="C53" i="180"/>
  <c r="B53" i="180"/>
  <c r="E52" i="180"/>
  <c r="D52" i="180"/>
  <c r="C52" i="180"/>
  <c r="B52" i="180"/>
  <c r="E51" i="180"/>
  <c r="D51" i="180"/>
  <c r="C51" i="180"/>
  <c r="B51" i="180"/>
  <c r="E50" i="180"/>
  <c r="D50" i="180"/>
  <c r="C50" i="180"/>
  <c r="B50" i="180"/>
  <c r="E49" i="180"/>
  <c r="D49" i="180"/>
  <c r="C49" i="180"/>
  <c r="B49" i="180"/>
  <c r="E48" i="180"/>
  <c r="D48" i="180"/>
  <c r="C48" i="180"/>
  <c r="B48" i="180"/>
  <c r="E47" i="180"/>
  <c r="D47" i="180"/>
  <c r="C47" i="180"/>
  <c r="B47" i="180"/>
  <c r="E46" i="180"/>
  <c r="D46" i="180"/>
  <c r="C46" i="180"/>
  <c r="B46" i="180"/>
  <c r="E45" i="180"/>
  <c r="D45" i="180"/>
  <c r="C45" i="180"/>
  <c r="B45" i="180"/>
  <c r="E44" i="180"/>
  <c r="D44" i="180"/>
  <c r="C44" i="180"/>
  <c r="B44" i="180"/>
  <c r="E43" i="180"/>
  <c r="D43" i="180"/>
  <c r="C43" i="180"/>
  <c r="B43" i="180"/>
  <c r="E42" i="180"/>
  <c r="D42" i="180"/>
  <c r="C42" i="180"/>
  <c r="B42" i="180"/>
  <c r="E41" i="180"/>
  <c r="D41" i="180"/>
  <c r="C41" i="180"/>
  <c r="B41" i="180"/>
  <c r="E40" i="180"/>
  <c r="D40" i="180"/>
  <c r="C40" i="180"/>
  <c r="B40" i="180"/>
  <c r="E39" i="180"/>
  <c r="D39" i="180"/>
  <c r="C39" i="180"/>
  <c r="B39" i="180"/>
  <c r="E38" i="180"/>
  <c r="D38" i="180"/>
  <c r="C38" i="180"/>
  <c r="B38" i="180"/>
  <c r="E37" i="180"/>
  <c r="D37" i="180"/>
  <c r="C37" i="180"/>
  <c r="B37" i="180"/>
  <c r="E36" i="180"/>
  <c r="D36" i="180"/>
  <c r="C36" i="180"/>
  <c r="B36" i="180"/>
  <c r="E35" i="180"/>
  <c r="D35" i="180"/>
  <c r="C35" i="180"/>
  <c r="B35" i="180"/>
  <c r="E34" i="180"/>
  <c r="D34" i="180"/>
  <c r="C34" i="180"/>
  <c r="B34" i="180"/>
  <c r="E33" i="180"/>
  <c r="D33" i="180"/>
  <c r="C33" i="180"/>
  <c r="B33" i="180"/>
  <c r="E32" i="180"/>
  <c r="D32" i="180"/>
  <c r="C32" i="180"/>
  <c r="B32" i="180"/>
  <c r="E31" i="180"/>
  <c r="D31" i="180"/>
  <c r="C31" i="180"/>
  <c r="B31" i="180"/>
  <c r="E30" i="180"/>
  <c r="D30" i="180"/>
  <c r="C30" i="180"/>
  <c r="B30" i="180"/>
  <c r="E29" i="180"/>
  <c r="D29" i="180"/>
  <c r="C29" i="180"/>
  <c r="B29" i="180"/>
  <c r="E28" i="180"/>
  <c r="D28" i="180"/>
  <c r="C28" i="180"/>
  <c r="B28" i="180"/>
  <c r="E27" i="180"/>
  <c r="D27" i="180"/>
  <c r="C27" i="180"/>
  <c r="B27" i="180"/>
  <c r="E26" i="180"/>
  <c r="D26" i="180"/>
  <c r="C26" i="180"/>
  <c r="B26" i="180"/>
  <c r="E25" i="180"/>
  <c r="D25" i="180"/>
  <c r="C25" i="180"/>
  <c r="B25" i="180"/>
  <c r="E24" i="180"/>
  <c r="D24" i="180"/>
  <c r="C24" i="180"/>
  <c r="B24" i="180"/>
  <c r="E23" i="180"/>
  <c r="D23" i="180"/>
  <c r="C23" i="180"/>
  <c r="B23" i="180"/>
  <c r="E22" i="180"/>
  <c r="D22" i="180"/>
  <c r="C22" i="180"/>
  <c r="B22" i="180"/>
  <c r="E21" i="180"/>
  <c r="D21" i="180"/>
  <c r="C21" i="180"/>
  <c r="B21" i="180"/>
  <c r="E20" i="180"/>
  <c r="D20" i="180"/>
  <c r="C20" i="180"/>
  <c r="B20" i="180"/>
  <c r="E19" i="180"/>
  <c r="D19" i="180"/>
  <c r="C19" i="180"/>
  <c r="B19" i="180"/>
  <c r="E18" i="180"/>
  <c r="D18" i="180"/>
  <c r="C18" i="180"/>
  <c r="B18" i="180"/>
  <c r="E17" i="180"/>
  <c r="D17" i="180"/>
  <c r="C17" i="180"/>
  <c r="B17" i="180"/>
  <c r="E16" i="180"/>
  <c r="D16" i="180"/>
  <c r="C16" i="180"/>
  <c r="B16" i="180"/>
  <c r="E15" i="180"/>
  <c r="D15" i="180"/>
  <c r="C15" i="180"/>
  <c r="B15" i="180"/>
  <c r="E14" i="180"/>
  <c r="D14" i="180"/>
  <c r="C14" i="180"/>
  <c r="B14" i="180"/>
  <c r="E13" i="180"/>
  <c r="D13" i="180"/>
  <c r="C13" i="180"/>
  <c r="B13" i="180"/>
  <c r="E12" i="180"/>
  <c r="D12" i="180"/>
  <c r="C12" i="180"/>
  <c r="B12" i="180"/>
  <c r="E11" i="180"/>
  <c r="D11" i="180"/>
  <c r="C11" i="180"/>
  <c r="B11" i="180"/>
  <c r="E10" i="180"/>
  <c r="D10" i="180"/>
  <c r="C10" i="180"/>
  <c r="B10" i="180"/>
  <c r="E9" i="180"/>
  <c r="D9" i="180"/>
  <c r="C9" i="180"/>
  <c r="B9" i="180"/>
  <c r="E8" i="180"/>
  <c r="D8" i="180"/>
  <c r="C8" i="180"/>
  <c r="B8" i="180"/>
  <c r="E7" i="180"/>
  <c r="D7" i="180"/>
  <c r="C7" i="180"/>
  <c r="E52" i="179"/>
  <c r="D52" i="179"/>
  <c r="C52" i="179"/>
  <c r="B52" i="179"/>
  <c r="E51" i="179"/>
  <c r="D51" i="179"/>
  <c r="C51" i="179"/>
  <c r="B51" i="179"/>
  <c r="E50" i="179"/>
  <c r="D50" i="179"/>
  <c r="C50" i="179"/>
  <c r="B50" i="179"/>
  <c r="E49" i="179"/>
  <c r="D49" i="179"/>
  <c r="C49" i="179"/>
  <c r="B49" i="179"/>
  <c r="E48" i="179"/>
  <c r="D48" i="179"/>
  <c r="C48" i="179"/>
  <c r="B48" i="179"/>
  <c r="E47" i="179"/>
  <c r="D47" i="179"/>
  <c r="C47" i="179"/>
  <c r="B47" i="179"/>
  <c r="E46" i="179"/>
  <c r="D46" i="179"/>
  <c r="C46" i="179"/>
  <c r="B46" i="179"/>
  <c r="E45" i="179"/>
  <c r="D45" i="179"/>
  <c r="C45" i="179"/>
  <c r="B45" i="179"/>
  <c r="E44" i="179"/>
  <c r="D44" i="179"/>
  <c r="C44" i="179"/>
  <c r="B44" i="179"/>
  <c r="E43" i="179"/>
  <c r="D43" i="179"/>
  <c r="C43" i="179"/>
  <c r="B43" i="179"/>
  <c r="E42" i="179"/>
  <c r="D42" i="179"/>
  <c r="C42" i="179"/>
  <c r="B42" i="179"/>
  <c r="E41" i="179"/>
  <c r="D41" i="179"/>
  <c r="C41" i="179"/>
  <c r="B41" i="179"/>
  <c r="E40" i="179"/>
  <c r="D40" i="179"/>
  <c r="C40" i="179"/>
  <c r="B40" i="179"/>
  <c r="E39" i="179"/>
  <c r="D39" i="179"/>
  <c r="C39" i="179"/>
  <c r="B39" i="179"/>
  <c r="E38" i="179"/>
  <c r="D38" i="179"/>
  <c r="C38" i="179"/>
  <c r="B38" i="179"/>
  <c r="E37" i="179"/>
  <c r="D37" i="179"/>
  <c r="C37" i="179"/>
  <c r="B37" i="179"/>
  <c r="E36" i="179"/>
  <c r="D36" i="179"/>
  <c r="C36" i="179"/>
  <c r="B36" i="179"/>
  <c r="E35" i="179"/>
  <c r="D35" i="179"/>
  <c r="C35" i="179"/>
  <c r="B35" i="179"/>
  <c r="E34" i="179"/>
  <c r="D34" i="179"/>
  <c r="C34" i="179"/>
  <c r="B34" i="179"/>
  <c r="E33" i="179"/>
  <c r="D33" i="179"/>
  <c r="C33" i="179"/>
  <c r="B33" i="179"/>
  <c r="E32" i="179"/>
  <c r="D32" i="179"/>
  <c r="C32" i="179"/>
  <c r="B32" i="179"/>
  <c r="E31" i="179"/>
  <c r="D31" i="179"/>
  <c r="C31" i="179"/>
  <c r="B31" i="179"/>
  <c r="E30" i="179"/>
  <c r="D30" i="179"/>
  <c r="C30" i="179"/>
  <c r="B30" i="179"/>
  <c r="E29" i="179"/>
  <c r="D29" i="179"/>
  <c r="C29" i="179"/>
  <c r="B29" i="179"/>
  <c r="E28" i="179"/>
  <c r="D28" i="179"/>
  <c r="C28" i="179"/>
  <c r="B28" i="179"/>
  <c r="E27" i="179"/>
  <c r="D27" i="179"/>
  <c r="C27" i="179"/>
  <c r="B27" i="179"/>
  <c r="E26" i="179"/>
  <c r="D26" i="179"/>
  <c r="C26" i="179"/>
  <c r="B26" i="179"/>
  <c r="E25" i="179"/>
  <c r="D25" i="179"/>
  <c r="C25" i="179"/>
  <c r="B25" i="179"/>
  <c r="E24" i="179"/>
  <c r="D24" i="179"/>
  <c r="C24" i="179"/>
  <c r="B24" i="179"/>
  <c r="E23" i="179"/>
  <c r="D23" i="179"/>
  <c r="C23" i="179"/>
  <c r="B23" i="179"/>
  <c r="E22" i="179"/>
  <c r="D22" i="179"/>
  <c r="C22" i="179"/>
  <c r="B22" i="179"/>
  <c r="E21" i="179"/>
  <c r="D21" i="179"/>
  <c r="C21" i="179"/>
  <c r="B21" i="179"/>
  <c r="E20" i="179"/>
  <c r="D20" i="179"/>
  <c r="C20" i="179"/>
  <c r="B20" i="179"/>
  <c r="E19" i="179"/>
  <c r="D19" i="179"/>
  <c r="C19" i="179"/>
  <c r="B19" i="179"/>
  <c r="E18" i="179"/>
  <c r="D18" i="179"/>
  <c r="C18" i="179"/>
  <c r="B18" i="179"/>
  <c r="E17" i="179"/>
  <c r="D17" i="179"/>
  <c r="C17" i="179"/>
  <c r="B17" i="179"/>
  <c r="E16" i="179"/>
  <c r="D16" i="179"/>
  <c r="C16" i="179"/>
  <c r="B16" i="179"/>
  <c r="E15" i="179"/>
  <c r="D15" i="179"/>
  <c r="C15" i="179"/>
  <c r="B15" i="179"/>
  <c r="E14" i="179"/>
  <c r="D14" i="179"/>
  <c r="C14" i="179"/>
  <c r="B14" i="179"/>
  <c r="E13" i="179"/>
  <c r="D13" i="179"/>
  <c r="C13" i="179"/>
  <c r="B13" i="179"/>
  <c r="E12" i="179"/>
  <c r="D12" i="179"/>
  <c r="C12" i="179"/>
  <c r="B12" i="179"/>
  <c r="E11" i="179"/>
  <c r="D11" i="179"/>
  <c r="C11" i="179"/>
  <c r="B11" i="179"/>
  <c r="E10" i="179"/>
  <c r="D10" i="179"/>
  <c r="C10" i="179"/>
  <c r="B10" i="179"/>
  <c r="E9" i="179"/>
  <c r="D9" i="179"/>
  <c r="C9" i="179"/>
  <c r="B9" i="179"/>
  <c r="E8" i="179"/>
  <c r="D8" i="179"/>
  <c r="C8" i="179"/>
  <c r="E61" i="178"/>
  <c r="D61" i="178"/>
  <c r="C61" i="178"/>
  <c r="B61" i="178"/>
  <c r="E60" i="178"/>
  <c r="D60" i="178"/>
  <c r="C60" i="178"/>
  <c r="B60" i="178"/>
  <c r="E59" i="178"/>
  <c r="D59" i="178"/>
  <c r="C59" i="178"/>
  <c r="B59" i="178"/>
  <c r="E58" i="178"/>
  <c r="D58" i="178"/>
  <c r="C58" i="178"/>
  <c r="B58" i="178"/>
  <c r="E57" i="178"/>
  <c r="D57" i="178"/>
  <c r="C57" i="178"/>
  <c r="B57" i="178"/>
  <c r="E56" i="178"/>
  <c r="D56" i="178"/>
  <c r="C56" i="178"/>
  <c r="B56" i="178"/>
  <c r="E55" i="178"/>
  <c r="D55" i="178"/>
  <c r="C55" i="178"/>
  <c r="B55" i="178"/>
  <c r="E54" i="178"/>
  <c r="D54" i="178"/>
  <c r="C54" i="178"/>
  <c r="B54" i="178"/>
  <c r="E53" i="178"/>
  <c r="D53" i="178"/>
  <c r="C53" i="178"/>
  <c r="B53" i="178"/>
  <c r="E52" i="178"/>
  <c r="D52" i="178"/>
  <c r="C52" i="178"/>
  <c r="B52" i="178"/>
  <c r="E51" i="178"/>
  <c r="D51" i="178"/>
  <c r="C51" i="178"/>
  <c r="B51" i="178"/>
  <c r="E50" i="178"/>
  <c r="D50" i="178"/>
  <c r="C50" i="178"/>
  <c r="B50" i="178"/>
  <c r="E49" i="178"/>
  <c r="D49" i="178"/>
  <c r="C49" i="178"/>
  <c r="B49" i="178"/>
  <c r="E48" i="178"/>
  <c r="D48" i="178"/>
  <c r="C48" i="178"/>
  <c r="B48" i="178"/>
  <c r="E47" i="178"/>
  <c r="D47" i="178"/>
  <c r="C47" i="178"/>
  <c r="B47" i="178"/>
  <c r="E46" i="178"/>
  <c r="D46" i="178"/>
  <c r="C46" i="178"/>
  <c r="B46" i="178"/>
  <c r="E45" i="178"/>
  <c r="D45" i="178"/>
  <c r="C45" i="178"/>
  <c r="B45" i="178"/>
  <c r="E44" i="178"/>
  <c r="D44" i="178"/>
  <c r="C44" i="178"/>
  <c r="B44" i="178"/>
  <c r="E43" i="178"/>
  <c r="D43" i="178"/>
  <c r="C43" i="178"/>
  <c r="B43" i="178"/>
  <c r="E42" i="178"/>
  <c r="D42" i="178"/>
  <c r="C42" i="178"/>
  <c r="B42" i="178"/>
  <c r="E41" i="178"/>
  <c r="D41" i="178"/>
  <c r="C41" i="178"/>
  <c r="B41" i="178"/>
  <c r="E40" i="178"/>
  <c r="D40" i="178"/>
  <c r="C40" i="178"/>
  <c r="B40" i="178"/>
  <c r="E39" i="178"/>
  <c r="D39" i="178"/>
  <c r="C39" i="178"/>
  <c r="B39" i="178"/>
  <c r="E38" i="178"/>
  <c r="D38" i="178"/>
  <c r="C38" i="178"/>
  <c r="B38" i="178"/>
  <c r="E37" i="178"/>
  <c r="D37" i="178"/>
  <c r="C37" i="178"/>
  <c r="B37" i="178"/>
  <c r="E36" i="178"/>
  <c r="D36" i="178"/>
  <c r="C36" i="178"/>
  <c r="B36" i="178"/>
  <c r="E35" i="178"/>
  <c r="D35" i="178"/>
  <c r="C35" i="178"/>
  <c r="B35" i="178"/>
  <c r="E34" i="178"/>
  <c r="D34" i="178"/>
  <c r="C34" i="178"/>
  <c r="B34" i="178"/>
  <c r="E33" i="178"/>
  <c r="D33" i="178"/>
  <c r="C33" i="178"/>
  <c r="B33" i="178"/>
  <c r="E32" i="178"/>
  <c r="D32" i="178"/>
  <c r="C32" i="178"/>
  <c r="B32" i="178"/>
  <c r="E31" i="178"/>
  <c r="D31" i="178"/>
  <c r="C31" i="178"/>
  <c r="B31" i="178"/>
  <c r="E30" i="178"/>
  <c r="D30" i="178"/>
  <c r="C30" i="178"/>
  <c r="B30" i="178"/>
  <c r="E29" i="178"/>
  <c r="D29" i="178"/>
  <c r="C29" i="178"/>
  <c r="B29" i="178"/>
  <c r="E28" i="178"/>
  <c r="D28" i="178"/>
  <c r="C28" i="178"/>
  <c r="B28" i="178"/>
  <c r="E27" i="178"/>
  <c r="D27" i="178"/>
  <c r="C27" i="178"/>
  <c r="B27" i="178"/>
  <c r="E26" i="178"/>
  <c r="D26" i="178"/>
  <c r="C26" i="178"/>
  <c r="B26" i="178"/>
  <c r="E25" i="178"/>
  <c r="D25" i="178"/>
  <c r="C25" i="178"/>
  <c r="B25" i="178"/>
  <c r="E24" i="178"/>
  <c r="D24" i="178"/>
  <c r="C24" i="178"/>
  <c r="B24" i="178"/>
  <c r="E23" i="178"/>
  <c r="D23" i="178"/>
  <c r="C23" i="178"/>
  <c r="B23" i="178"/>
  <c r="E22" i="178"/>
  <c r="D22" i="178"/>
  <c r="C22" i="178"/>
  <c r="B22" i="178"/>
  <c r="E21" i="178"/>
  <c r="D21" i="178"/>
  <c r="C21" i="178"/>
  <c r="B21" i="178"/>
  <c r="E20" i="178"/>
  <c r="D20" i="178"/>
  <c r="C20" i="178"/>
  <c r="B20" i="178"/>
  <c r="E19" i="178"/>
  <c r="D19" i="178"/>
  <c r="C19" i="178"/>
  <c r="B19" i="178"/>
  <c r="E18" i="178"/>
  <c r="D18" i="178"/>
  <c r="C18" i="178"/>
  <c r="B18" i="178"/>
  <c r="E17" i="178"/>
  <c r="D17" i="178"/>
  <c r="C17" i="178"/>
  <c r="B17" i="178"/>
  <c r="E16" i="178"/>
  <c r="D16" i="178"/>
  <c r="C16" i="178"/>
  <c r="B16" i="178"/>
  <c r="E15" i="178"/>
  <c r="D15" i="178"/>
  <c r="C15" i="178"/>
  <c r="B15" i="178"/>
  <c r="E14" i="178"/>
  <c r="D14" i="178"/>
  <c r="C14" i="178"/>
  <c r="B14" i="178"/>
  <c r="E13" i="178"/>
  <c r="D13" i="178"/>
  <c r="C13" i="178"/>
  <c r="B13" i="178"/>
  <c r="E12" i="178"/>
  <c r="D12" i="178"/>
  <c r="C12" i="178"/>
  <c r="B12" i="178"/>
  <c r="E11" i="178"/>
  <c r="D11" i="178"/>
  <c r="C11" i="178"/>
  <c r="B11" i="178"/>
  <c r="E10" i="178"/>
  <c r="D10" i="178"/>
  <c r="C10" i="178"/>
  <c r="B10" i="178"/>
  <c r="E9" i="178"/>
  <c r="D9" i="178"/>
  <c r="C9" i="178"/>
  <c r="B9" i="178"/>
  <c r="E8" i="178"/>
  <c r="D8" i="178"/>
  <c r="C8" i="178"/>
  <c r="B8" i="178"/>
  <c r="E7" i="178"/>
  <c r="D7" i="178"/>
  <c r="C7" i="178"/>
  <c r="E74" i="177"/>
  <c r="D74" i="177"/>
  <c r="C74" i="177"/>
  <c r="B74" i="177"/>
  <c r="E73" i="177"/>
  <c r="D73" i="177"/>
  <c r="C73" i="177"/>
  <c r="B73" i="177"/>
  <c r="E72" i="177"/>
  <c r="D72" i="177"/>
  <c r="C72" i="177"/>
  <c r="B72" i="177"/>
  <c r="E71" i="177"/>
  <c r="D71" i="177"/>
  <c r="C71" i="177"/>
  <c r="B71" i="177"/>
  <c r="E70" i="177"/>
  <c r="D70" i="177"/>
  <c r="C70" i="177"/>
  <c r="B70" i="177"/>
  <c r="E69" i="177"/>
  <c r="D69" i="177"/>
  <c r="C69" i="177"/>
  <c r="B69" i="177"/>
  <c r="E68" i="177"/>
  <c r="D68" i="177"/>
  <c r="C68" i="177"/>
  <c r="B68" i="177"/>
  <c r="E67" i="177"/>
  <c r="D67" i="177"/>
  <c r="C67" i="177"/>
  <c r="B67" i="177"/>
  <c r="E66" i="177"/>
  <c r="D66" i="177"/>
  <c r="C66" i="177"/>
  <c r="B66" i="177"/>
  <c r="E65" i="177"/>
  <c r="D65" i="177"/>
  <c r="C65" i="177"/>
  <c r="B65" i="177"/>
  <c r="E64" i="177"/>
  <c r="D64" i="177"/>
  <c r="C64" i="177"/>
  <c r="B64" i="177"/>
  <c r="E63" i="177"/>
  <c r="D63" i="177"/>
  <c r="C63" i="177"/>
  <c r="B63" i="177"/>
  <c r="E62" i="177"/>
  <c r="D62" i="177"/>
  <c r="C62" i="177"/>
  <c r="B62" i="177"/>
  <c r="E61" i="177"/>
  <c r="D61" i="177"/>
  <c r="C61" i="177"/>
  <c r="B61" i="177"/>
  <c r="E60" i="177"/>
  <c r="D60" i="177"/>
  <c r="C60" i="177"/>
  <c r="B60" i="177"/>
  <c r="E59" i="177"/>
  <c r="D59" i="177"/>
  <c r="C59" i="177"/>
  <c r="B59" i="177"/>
  <c r="E58" i="177"/>
  <c r="D58" i="177"/>
  <c r="C58" i="177"/>
  <c r="B58" i="177"/>
  <c r="E57" i="177"/>
  <c r="D57" i="177"/>
  <c r="C57" i="177"/>
  <c r="B57" i="177"/>
  <c r="E56" i="177"/>
  <c r="D56" i="177"/>
  <c r="C56" i="177"/>
  <c r="B56" i="177"/>
  <c r="E55" i="177"/>
  <c r="D55" i="177"/>
  <c r="C55" i="177"/>
  <c r="B55" i="177"/>
  <c r="E54" i="177"/>
  <c r="D54" i="177"/>
  <c r="C54" i="177"/>
  <c r="B54" i="177"/>
  <c r="E53" i="177"/>
  <c r="D53" i="177"/>
  <c r="C53" i="177"/>
  <c r="B53" i="177"/>
  <c r="E52" i="177"/>
  <c r="D52" i="177"/>
  <c r="C52" i="177"/>
  <c r="B52" i="177"/>
  <c r="E51" i="177"/>
  <c r="D51" i="177"/>
  <c r="C51" i="177"/>
  <c r="B51" i="177"/>
  <c r="E50" i="177"/>
  <c r="D50" i="177"/>
  <c r="C50" i="177"/>
  <c r="B50" i="177"/>
  <c r="E49" i="177"/>
  <c r="D49" i="177"/>
  <c r="C49" i="177"/>
  <c r="B49" i="177"/>
  <c r="E48" i="177"/>
  <c r="D48" i="177"/>
  <c r="C48" i="177"/>
  <c r="B48" i="177"/>
  <c r="E47" i="177"/>
  <c r="D47" i="177"/>
  <c r="C47" i="177"/>
  <c r="B47" i="177"/>
  <c r="E46" i="177"/>
  <c r="D46" i="177"/>
  <c r="C46" i="177"/>
  <c r="B46" i="177"/>
  <c r="E45" i="177"/>
  <c r="D45" i="177"/>
  <c r="C45" i="177"/>
  <c r="B45" i="177"/>
  <c r="E44" i="177"/>
  <c r="D44" i="177"/>
  <c r="C44" i="177"/>
  <c r="B44" i="177"/>
  <c r="E43" i="177"/>
  <c r="D43" i="177"/>
  <c r="C43" i="177"/>
  <c r="B43" i="177"/>
  <c r="E42" i="177"/>
  <c r="D42" i="177"/>
  <c r="C42" i="177"/>
  <c r="B42" i="177"/>
  <c r="E41" i="177"/>
  <c r="D41" i="177"/>
  <c r="C41" i="177"/>
  <c r="B41" i="177"/>
  <c r="E40" i="177"/>
  <c r="D40" i="177"/>
  <c r="C40" i="177"/>
  <c r="B40" i="177"/>
  <c r="E39" i="177"/>
  <c r="D39" i="177"/>
  <c r="C39" i="177"/>
  <c r="B39" i="177"/>
  <c r="E38" i="177"/>
  <c r="D38" i="177"/>
  <c r="C38" i="177"/>
  <c r="B38" i="177"/>
  <c r="E37" i="177"/>
  <c r="D37" i="177"/>
  <c r="C37" i="177"/>
  <c r="B37" i="177"/>
  <c r="E36" i="177"/>
  <c r="D36" i="177"/>
  <c r="C36" i="177"/>
  <c r="B36" i="177"/>
  <c r="E35" i="177"/>
  <c r="D35" i="177"/>
  <c r="C35" i="177"/>
  <c r="B35" i="177"/>
  <c r="E34" i="177"/>
  <c r="D34" i="177"/>
  <c r="C34" i="177"/>
  <c r="B34" i="177"/>
  <c r="E33" i="177"/>
  <c r="D33" i="177"/>
  <c r="C33" i="177"/>
  <c r="B33" i="177"/>
  <c r="E32" i="177"/>
  <c r="D32" i="177"/>
  <c r="C32" i="177"/>
  <c r="B32" i="177"/>
  <c r="E31" i="177"/>
  <c r="D31" i="177"/>
  <c r="C31" i="177"/>
  <c r="B31" i="177"/>
  <c r="E30" i="177"/>
  <c r="D30" i="177"/>
  <c r="C30" i="177"/>
  <c r="B30" i="177"/>
  <c r="E29" i="177"/>
  <c r="D29" i="177"/>
  <c r="C29" i="177"/>
  <c r="B29" i="177"/>
  <c r="E28" i="177"/>
  <c r="D28" i="177"/>
  <c r="C28" i="177"/>
  <c r="B28" i="177"/>
  <c r="E27" i="177"/>
  <c r="D27" i="177"/>
  <c r="C27" i="177"/>
  <c r="B27" i="177"/>
  <c r="E26" i="177"/>
  <c r="D26" i="177"/>
  <c r="C26" i="177"/>
  <c r="B26" i="177"/>
  <c r="E25" i="177"/>
  <c r="D25" i="177"/>
  <c r="C25" i="177"/>
  <c r="B25" i="177"/>
  <c r="E24" i="177"/>
  <c r="D24" i="177"/>
  <c r="C24" i="177"/>
  <c r="B24" i="177"/>
  <c r="E23" i="177"/>
  <c r="D23" i="177"/>
  <c r="C23" i="177"/>
  <c r="B23" i="177"/>
  <c r="E22" i="177"/>
  <c r="D22" i="177"/>
  <c r="C22" i="177"/>
  <c r="B22" i="177"/>
  <c r="E21" i="177"/>
  <c r="D21" i="177"/>
  <c r="C21" i="177"/>
  <c r="B21" i="177"/>
  <c r="E20" i="177"/>
  <c r="D20" i="177"/>
  <c r="C20" i="177"/>
  <c r="B20" i="177"/>
  <c r="E19" i="177"/>
  <c r="D19" i="177"/>
  <c r="C19" i="177"/>
  <c r="B19" i="177"/>
  <c r="E18" i="177"/>
  <c r="D18" i="177"/>
  <c r="C18" i="177"/>
  <c r="B18" i="177"/>
  <c r="E17" i="177"/>
  <c r="D17" i="177"/>
  <c r="C17" i="177"/>
  <c r="B17" i="177"/>
  <c r="E16" i="177"/>
  <c r="D16" i="177"/>
  <c r="C16" i="177"/>
  <c r="B16" i="177"/>
  <c r="E15" i="177"/>
  <c r="D15" i="177"/>
  <c r="C15" i="177"/>
  <c r="B15" i="177"/>
  <c r="E14" i="177"/>
  <c r="D14" i="177"/>
  <c r="C14" i="177"/>
  <c r="B14" i="177"/>
  <c r="E13" i="177"/>
  <c r="D13" i="177"/>
  <c r="C13" i="177"/>
  <c r="B13" i="177"/>
  <c r="E12" i="177"/>
  <c r="D12" i="177"/>
  <c r="C12" i="177"/>
  <c r="B12" i="177"/>
  <c r="E11" i="177"/>
  <c r="D11" i="177"/>
  <c r="C11" i="177"/>
  <c r="B11" i="177"/>
  <c r="E10" i="177"/>
  <c r="D10" i="177"/>
  <c r="C10" i="177"/>
  <c r="B10" i="177"/>
  <c r="E9" i="177"/>
  <c r="D9" i="177"/>
  <c r="C9" i="177"/>
  <c r="E71" i="176"/>
  <c r="D71" i="176"/>
  <c r="C71" i="176"/>
  <c r="B71" i="176"/>
  <c r="E70" i="176"/>
  <c r="D70" i="176"/>
  <c r="C70" i="176"/>
  <c r="B70" i="176"/>
  <c r="E69" i="176"/>
  <c r="D69" i="176"/>
  <c r="C69" i="176"/>
  <c r="B69" i="176"/>
  <c r="E68" i="176"/>
  <c r="D68" i="176"/>
  <c r="C68" i="176"/>
  <c r="B68" i="176"/>
  <c r="E67" i="176"/>
  <c r="D67" i="176"/>
  <c r="C67" i="176"/>
  <c r="B67" i="176"/>
  <c r="E66" i="176"/>
  <c r="D66" i="176"/>
  <c r="C66" i="176"/>
  <c r="B66" i="176"/>
  <c r="E65" i="176"/>
  <c r="D65" i="176"/>
  <c r="C65" i="176"/>
  <c r="B65" i="176"/>
  <c r="E64" i="176"/>
  <c r="D64" i="176"/>
  <c r="C64" i="176"/>
  <c r="B64" i="176"/>
  <c r="E63" i="176"/>
  <c r="D63" i="176"/>
  <c r="C63" i="176"/>
  <c r="B63" i="176"/>
  <c r="E62" i="176"/>
  <c r="D62" i="176"/>
  <c r="C62" i="176"/>
  <c r="B62" i="176"/>
  <c r="E61" i="176"/>
  <c r="D61" i="176"/>
  <c r="C61" i="176"/>
  <c r="B61" i="176"/>
  <c r="E60" i="176"/>
  <c r="D60" i="176"/>
  <c r="C60" i="176"/>
  <c r="B60" i="176"/>
  <c r="E59" i="176"/>
  <c r="D59" i="176"/>
  <c r="C59" i="176"/>
  <c r="B59" i="176"/>
  <c r="E58" i="176"/>
  <c r="D58" i="176"/>
  <c r="C58" i="176"/>
  <c r="B58" i="176"/>
  <c r="E57" i="176"/>
  <c r="D57" i="176"/>
  <c r="C57" i="176"/>
  <c r="B57" i="176"/>
  <c r="E56" i="176"/>
  <c r="D56" i="176"/>
  <c r="C56" i="176"/>
  <c r="B56" i="176"/>
  <c r="E55" i="176"/>
  <c r="D55" i="176"/>
  <c r="C55" i="176"/>
  <c r="B55" i="176"/>
  <c r="E54" i="176"/>
  <c r="D54" i="176"/>
  <c r="C54" i="176"/>
  <c r="B54" i="176"/>
  <c r="E53" i="176"/>
  <c r="D53" i="176"/>
  <c r="C53" i="176"/>
  <c r="B53" i="176"/>
  <c r="E52" i="176"/>
  <c r="D52" i="176"/>
  <c r="C52" i="176"/>
  <c r="B52" i="176"/>
  <c r="E51" i="176"/>
  <c r="D51" i="176"/>
  <c r="C51" i="176"/>
  <c r="B51" i="176"/>
  <c r="E50" i="176"/>
  <c r="D50" i="176"/>
  <c r="C50" i="176"/>
  <c r="B50" i="176"/>
  <c r="E49" i="176"/>
  <c r="D49" i="176"/>
  <c r="C49" i="176"/>
  <c r="B49" i="176"/>
  <c r="E48" i="176"/>
  <c r="D48" i="176"/>
  <c r="C48" i="176"/>
  <c r="B48" i="176"/>
  <c r="E47" i="176"/>
  <c r="D47" i="176"/>
  <c r="C47" i="176"/>
  <c r="B47" i="176"/>
  <c r="E46" i="176"/>
  <c r="D46" i="176"/>
  <c r="C46" i="176"/>
  <c r="B46" i="176"/>
  <c r="E45" i="176"/>
  <c r="D45" i="176"/>
  <c r="C45" i="176"/>
  <c r="B45" i="176"/>
  <c r="E44" i="176"/>
  <c r="D44" i="176"/>
  <c r="C44" i="176"/>
  <c r="B44" i="176"/>
  <c r="E43" i="176"/>
  <c r="D43" i="176"/>
  <c r="C43" i="176"/>
  <c r="B43" i="176"/>
  <c r="E42" i="176"/>
  <c r="D42" i="176"/>
  <c r="C42" i="176"/>
  <c r="B42" i="176"/>
  <c r="E41" i="176"/>
  <c r="D41" i="176"/>
  <c r="C41" i="176"/>
  <c r="B41" i="176"/>
  <c r="E40" i="176"/>
  <c r="D40" i="176"/>
  <c r="C40" i="176"/>
  <c r="B40" i="176"/>
  <c r="E39" i="176"/>
  <c r="D39" i="176"/>
  <c r="C39" i="176"/>
  <c r="B39" i="176"/>
  <c r="E38" i="176"/>
  <c r="D38" i="176"/>
  <c r="C38" i="176"/>
  <c r="B38" i="176"/>
  <c r="E37" i="176"/>
  <c r="D37" i="176"/>
  <c r="C37" i="176"/>
  <c r="B37" i="176"/>
  <c r="E36" i="176"/>
  <c r="D36" i="176"/>
  <c r="C36" i="176"/>
  <c r="B36" i="176"/>
  <c r="E35" i="176"/>
  <c r="D35" i="176"/>
  <c r="C35" i="176"/>
  <c r="B35" i="176"/>
  <c r="E34" i="176"/>
  <c r="D34" i="176"/>
  <c r="C34" i="176"/>
  <c r="B34" i="176"/>
  <c r="E33" i="176"/>
  <c r="D33" i="176"/>
  <c r="C33" i="176"/>
  <c r="B33" i="176"/>
  <c r="E32" i="176"/>
  <c r="D32" i="176"/>
  <c r="C32" i="176"/>
  <c r="B32" i="176"/>
  <c r="E31" i="176"/>
  <c r="D31" i="176"/>
  <c r="C31" i="176"/>
  <c r="B31" i="176"/>
  <c r="E30" i="176"/>
  <c r="D30" i="176"/>
  <c r="C30" i="176"/>
  <c r="B30" i="176"/>
  <c r="E29" i="176"/>
  <c r="D29" i="176"/>
  <c r="C29" i="176"/>
  <c r="B29" i="176"/>
  <c r="E28" i="176"/>
  <c r="D28" i="176"/>
  <c r="C28" i="176"/>
  <c r="B28" i="176"/>
  <c r="E27" i="176"/>
  <c r="D27" i="176"/>
  <c r="C27" i="176"/>
  <c r="B27" i="176"/>
  <c r="E26" i="176"/>
  <c r="D26" i="176"/>
  <c r="C26" i="176"/>
  <c r="B26" i="176"/>
  <c r="E25" i="176"/>
  <c r="D25" i="176"/>
  <c r="C25" i="176"/>
  <c r="B25" i="176"/>
  <c r="E24" i="176"/>
  <c r="D24" i="176"/>
  <c r="C24" i="176"/>
  <c r="B24" i="176"/>
  <c r="E23" i="176"/>
  <c r="D23" i="176"/>
  <c r="C23" i="176"/>
  <c r="B23" i="176"/>
  <c r="E22" i="176"/>
  <c r="D22" i="176"/>
  <c r="C22" i="176"/>
  <c r="B22" i="176"/>
  <c r="E21" i="176"/>
  <c r="D21" i="176"/>
  <c r="C21" i="176"/>
  <c r="B21" i="176"/>
  <c r="E20" i="176"/>
  <c r="D20" i="176"/>
  <c r="C20" i="176"/>
  <c r="B20" i="176"/>
  <c r="E19" i="176"/>
  <c r="D19" i="176"/>
  <c r="C19" i="176"/>
  <c r="B19" i="176"/>
  <c r="E18" i="176"/>
  <c r="D18" i="176"/>
  <c r="C18" i="176"/>
  <c r="B18" i="176"/>
  <c r="E17" i="176"/>
  <c r="D17" i="176"/>
  <c r="C17" i="176"/>
  <c r="B17" i="176"/>
  <c r="E16" i="176"/>
  <c r="D16" i="176"/>
  <c r="C16" i="176"/>
  <c r="B16" i="176"/>
  <c r="E15" i="176"/>
  <c r="D15" i="176"/>
  <c r="C15" i="176"/>
  <c r="B15" i="176"/>
  <c r="E14" i="176"/>
  <c r="D14" i="176"/>
  <c r="C14" i="176"/>
  <c r="B14" i="176"/>
  <c r="E13" i="176"/>
  <c r="D13" i="176"/>
  <c r="C13" i="176"/>
  <c r="B13" i="176"/>
  <c r="E12" i="176"/>
  <c r="D12" i="176"/>
  <c r="C12" i="176"/>
  <c r="B12" i="176"/>
  <c r="E11" i="176"/>
  <c r="D11" i="176"/>
  <c r="C11" i="176"/>
  <c r="B11" i="176"/>
  <c r="E10" i="176"/>
  <c r="D10" i="176"/>
  <c r="C10" i="176"/>
  <c r="B10" i="176"/>
  <c r="E9" i="176"/>
  <c r="D9" i="176"/>
  <c r="C9" i="176"/>
  <c r="B9" i="176"/>
  <c r="E8" i="176"/>
  <c r="D8" i="176"/>
  <c r="C8" i="176"/>
  <c r="B8" i="176"/>
  <c r="E7" i="176"/>
  <c r="D7" i="176"/>
  <c r="C7" i="176"/>
  <c r="AE28" i="187"/>
  <c r="AD28" i="187"/>
  <c r="AC28" i="187"/>
  <c r="AB28" i="187"/>
  <c r="AA28" i="187"/>
  <c r="Z28" i="187"/>
  <c r="Y28" i="187"/>
  <c r="X28" i="187"/>
  <c r="W28" i="187"/>
  <c r="V28" i="187"/>
  <c r="U28" i="187"/>
  <c r="T28" i="187"/>
  <c r="S28" i="187"/>
  <c r="R28" i="187"/>
  <c r="Q28" i="187"/>
  <c r="P28" i="187"/>
  <c r="O28" i="187"/>
  <c r="N28" i="187"/>
  <c r="M28" i="187"/>
  <c r="L28" i="187"/>
  <c r="K28" i="187"/>
  <c r="J28" i="187"/>
  <c r="I28" i="187"/>
  <c r="H28" i="187"/>
  <c r="G28" i="187"/>
  <c r="F28" i="187"/>
  <c r="E28" i="187"/>
  <c r="D28" i="187"/>
  <c r="C28" i="187"/>
  <c r="B28" i="187"/>
  <c r="AE27" i="187"/>
  <c r="AD27" i="187"/>
  <c r="AC27" i="187"/>
  <c r="AB27" i="187"/>
  <c r="AA27" i="187"/>
  <c r="Z27" i="187"/>
  <c r="Y27" i="187"/>
  <c r="X27" i="187"/>
  <c r="W27" i="187"/>
  <c r="V27" i="187"/>
  <c r="U27" i="187"/>
  <c r="T27" i="187"/>
  <c r="S27" i="187"/>
  <c r="R27" i="187"/>
  <c r="Q27" i="187"/>
  <c r="P27" i="187"/>
  <c r="O27" i="187"/>
  <c r="N27" i="187"/>
  <c r="M27" i="187"/>
  <c r="L27" i="187"/>
  <c r="K27" i="187"/>
  <c r="J27" i="187"/>
  <c r="I27" i="187"/>
  <c r="H27" i="187"/>
  <c r="G27" i="187"/>
  <c r="F27" i="187"/>
  <c r="E27" i="187"/>
  <c r="D27" i="187"/>
  <c r="C27" i="187"/>
  <c r="B27" i="187"/>
  <c r="AE26" i="187"/>
  <c r="AD26" i="187"/>
  <c r="AC26" i="187"/>
  <c r="AB26" i="187"/>
  <c r="AA26" i="187"/>
  <c r="Z26" i="187"/>
  <c r="Y26" i="187"/>
  <c r="X26" i="187"/>
  <c r="W26" i="187"/>
  <c r="V26" i="187"/>
  <c r="U26" i="187"/>
  <c r="T26" i="187"/>
  <c r="S26" i="187"/>
  <c r="R26" i="187"/>
  <c r="Q26" i="187"/>
  <c r="P26" i="187"/>
  <c r="O26" i="187"/>
  <c r="N26" i="187"/>
  <c r="M26" i="187"/>
  <c r="L26" i="187"/>
  <c r="K26" i="187"/>
  <c r="J26" i="187"/>
  <c r="I26" i="187"/>
  <c r="H26" i="187"/>
  <c r="G26" i="187"/>
  <c r="F26" i="187"/>
  <c r="E26" i="187"/>
  <c r="D26" i="187"/>
  <c r="C26" i="187"/>
  <c r="B26" i="187"/>
  <c r="AE25" i="187"/>
  <c r="AD25" i="187"/>
  <c r="AC25" i="187"/>
  <c r="AB25" i="187"/>
  <c r="AA25" i="187"/>
  <c r="Z25" i="187"/>
  <c r="Y25" i="187"/>
  <c r="X25" i="187"/>
  <c r="W25" i="187"/>
  <c r="V25" i="187"/>
  <c r="U25" i="187"/>
  <c r="T25" i="187"/>
  <c r="S25" i="187"/>
  <c r="R25" i="187"/>
  <c r="Q25" i="187"/>
  <c r="P25" i="187"/>
  <c r="O25" i="187"/>
  <c r="N25" i="187"/>
  <c r="M25" i="187"/>
  <c r="L25" i="187"/>
  <c r="K25" i="187"/>
  <c r="J25" i="187"/>
  <c r="I25" i="187"/>
  <c r="H25" i="187"/>
  <c r="G25" i="187"/>
  <c r="F25" i="187"/>
  <c r="E25" i="187"/>
  <c r="D25" i="187"/>
  <c r="C25" i="187"/>
  <c r="B25" i="187"/>
  <c r="AE24" i="187"/>
  <c r="AD24" i="187"/>
  <c r="AC24" i="187"/>
  <c r="AB24" i="187"/>
  <c r="AA24" i="187"/>
  <c r="Z24" i="187"/>
  <c r="Y24" i="187"/>
  <c r="X24" i="187"/>
  <c r="W24" i="187"/>
  <c r="V24" i="187"/>
  <c r="U24" i="187"/>
  <c r="T24" i="187"/>
  <c r="S24" i="187"/>
  <c r="R24" i="187"/>
  <c r="Q24" i="187"/>
  <c r="P24" i="187"/>
  <c r="O24" i="187"/>
  <c r="N24" i="187"/>
  <c r="M24" i="187"/>
  <c r="L24" i="187"/>
  <c r="K24" i="187"/>
  <c r="J24" i="187"/>
  <c r="I24" i="187"/>
  <c r="H24" i="187"/>
  <c r="G24" i="187"/>
  <c r="F24" i="187"/>
  <c r="E24" i="187"/>
  <c r="D24" i="187"/>
  <c r="C24" i="187"/>
  <c r="B24" i="187"/>
  <c r="AE23" i="187"/>
  <c r="AD23" i="187"/>
  <c r="AC23" i="187"/>
  <c r="AB23" i="187"/>
  <c r="AA23" i="187"/>
  <c r="Z23" i="187"/>
  <c r="Y23" i="187"/>
  <c r="X23" i="187"/>
  <c r="W23" i="187"/>
  <c r="V23" i="187"/>
  <c r="U23" i="187"/>
  <c r="T23" i="187"/>
  <c r="S23" i="187"/>
  <c r="R23" i="187"/>
  <c r="Q23" i="187"/>
  <c r="P23" i="187"/>
  <c r="O23" i="187"/>
  <c r="N23" i="187"/>
  <c r="M23" i="187"/>
  <c r="L23" i="187"/>
  <c r="K23" i="187"/>
  <c r="J23" i="187"/>
  <c r="I23" i="187"/>
  <c r="H23" i="187"/>
  <c r="G23" i="187"/>
  <c r="F23" i="187"/>
  <c r="E23" i="187"/>
  <c r="D23" i="187"/>
  <c r="C23" i="187"/>
  <c r="B23" i="187"/>
  <c r="AE22" i="187"/>
  <c r="AD22" i="187"/>
  <c r="AC22" i="187"/>
  <c r="AB22" i="187"/>
  <c r="AA22" i="187"/>
  <c r="Z22" i="187"/>
  <c r="Y22" i="187"/>
  <c r="X22" i="187"/>
  <c r="W22" i="187"/>
  <c r="V22" i="187"/>
  <c r="U22" i="187"/>
  <c r="T22" i="187"/>
  <c r="S22" i="187"/>
  <c r="R22" i="187"/>
  <c r="Q22" i="187"/>
  <c r="P22" i="187"/>
  <c r="O22" i="187"/>
  <c r="N22" i="187"/>
  <c r="M22" i="187"/>
  <c r="L22" i="187"/>
  <c r="K22" i="187"/>
  <c r="J22" i="187"/>
  <c r="I22" i="187"/>
  <c r="H22" i="187"/>
  <c r="G22" i="187"/>
  <c r="F22" i="187"/>
  <c r="E22" i="187"/>
  <c r="D22" i="187"/>
  <c r="C22" i="187"/>
  <c r="B22" i="187"/>
  <c r="AE21" i="187"/>
  <c r="AD21" i="187"/>
  <c r="AC21" i="187"/>
  <c r="AB21" i="187"/>
  <c r="AA21" i="187"/>
  <c r="Z21" i="187"/>
  <c r="Y21" i="187"/>
  <c r="X21" i="187"/>
  <c r="W21" i="187"/>
  <c r="V21" i="187"/>
  <c r="U21" i="187"/>
  <c r="T21" i="187"/>
  <c r="S21" i="187"/>
  <c r="R21" i="187"/>
  <c r="Q21" i="187"/>
  <c r="P21" i="187"/>
  <c r="O21" i="187"/>
  <c r="N21" i="187"/>
  <c r="M21" i="187"/>
  <c r="L21" i="187"/>
  <c r="K21" i="187"/>
  <c r="J21" i="187"/>
  <c r="I21" i="187"/>
  <c r="H21" i="187"/>
  <c r="G21" i="187"/>
  <c r="F21" i="187"/>
  <c r="E21" i="187"/>
  <c r="D21" i="187"/>
  <c r="C21" i="187"/>
  <c r="B21" i="187"/>
  <c r="AE20" i="187"/>
  <c r="AD20" i="187"/>
  <c r="AC20" i="187"/>
  <c r="AB20" i="187"/>
  <c r="AA20" i="187"/>
  <c r="Z20" i="187"/>
  <c r="Y20" i="187"/>
  <c r="X20" i="187"/>
  <c r="W20" i="187"/>
  <c r="V20" i="187"/>
  <c r="U20" i="187"/>
  <c r="T20" i="187"/>
  <c r="S20" i="187"/>
  <c r="R20" i="187"/>
  <c r="Q20" i="187"/>
  <c r="P20" i="187"/>
  <c r="O20" i="187"/>
  <c r="N20" i="187"/>
  <c r="M20" i="187"/>
  <c r="L20" i="187"/>
  <c r="K20" i="187"/>
  <c r="J20" i="187"/>
  <c r="I20" i="187"/>
  <c r="H20" i="187"/>
  <c r="G20" i="187"/>
  <c r="F20" i="187"/>
  <c r="E20" i="187"/>
  <c r="D20" i="187"/>
  <c r="C20" i="187"/>
  <c r="B20" i="187"/>
  <c r="AE19" i="187"/>
  <c r="AD19" i="187"/>
  <c r="AC19" i="187"/>
  <c r="AB19" i="187"/>
  <c r="AA19" i="187"/>
  <c r="Z19" i="187"/>
  <c r="Y19" i="187"/>
  <c r="X19" i="187"/>
  <c r="W19" i="187"/>
  <c r="V19" i="187"/>
  <c r="U19" i="187"/>
  <c r="T19" i="187"/>
  <c r="S19" i="187"/>
  <c r="R19" i="187"/>
  <c r="Q19" i="187"/>
  <c r="P19" i="187"/>
  <c r="O19" i="187"/>
  <c r="N19" i="187"/>
  <c r="M19" i="187"/>
  <c r="L19" i="187"/>
  <c r="K19" i="187"/>
  <c r="J19" i="187"/>
  <c r="I19" i="187"/>
  <c r="H19" i="187"/>
  <c r="G19" i="187"/>
  <c r="F19" i="187"/>
  <c r="E19" i="187"/>
  <c r="D19" i="187"/>
  <c r="C19" i="187"/>
  <c r="B19" i="187"/>
  <c r="AE18" i="187"/>
  <c r="AD18" i="187"/>
  <c r="AC18" i="187"/>
  <c r="AB18" i="187"/>
  <c r="AA18" i="187"/>
  <c r="Z18" i="187"/>
  <c r="Y18" i="187"/>
  <c r="X18" i="187"/>
  <c r="W18" i="187"/>
  <c r="V18" i="187"/>
  <c r="U18" i="187"/>
  <c r="T18" i="187"/>
  <c r="S18" i="187"/>
  <c r="R18" i="187"/>
  <c r="Q18" i="187"/>
  <c r="P18" i="187"/>
  <c r="O18" i="187"/>
  <c r="N18" i="187"/>
  <c r="M18" i="187"/>
  <c r="L18" i="187"/>
  <c r="K18" i="187"/>
  <c r="J18" i="187"/>
  <c r="I18" i="187"/>
  <c r="H18" i="187"/>
  <c r="G18" i="187"/>
  <c r="F18" i="187"/>
  <c r="E18" i="187"/>
  <c r="D18" i="187"/>
  <c r="C18" i="187"/>
  <c r="B18" i="187"/>
  <c r="AE17" i="187"/>
  <c r="AD17" i="187"/>
  <c r="AC17" i="187"/>
  <c r="AB17" i="187"/>
  <c r="AA17" i="187"/>
  <c r="Z17" i="187"/>
  <c r="Y17" i="187"/>
  <c r="X17" i="187"/>
  <c r="W17" i="187"/>
  <c r="V17" i="187"/>
  <c r="U17" i="187"/>
  <c r="T17" i="187"/>
  <c r="S17" i="187"/>
  <c r="R17" i="187"/>
  <c r="Q17" i="187"/>
  <c r="P17" i="187"/>
  <c r="O17" i="187"/>
  <c r="N17" i="187"/>
  <c r="M17" i="187"/>
  <c r="L17" i="187"/>
  <c r="K17" i="187"/>
  <c r="J17" i="187"/>
  <c r="I17" i="187"/>
  <c r="H17" i="187"/>
  <c r="G17" i="187"/>
  <c r="F17" i="187"/>
  <c r="E17" i="187"/>
  <c r="D17" i="187"/>
  <c r="C17" i="187"/>
  <c r="B17" i="187"/>
  <c r="AE16" i="187"/>
  <c r="AD16" i="187"/>
  <c r="AC16" i="187"/>
  <c r="AB16" i="187"/>
  <c r="AA16" i="187"/>
  <c r="Z16" i="187"/>
  <c r="Y16" i="187"/>
  <c r="X16" i="187"/>
  <c r="W16" i="187"/>
  <c r="V16" i="187"/>
  <c r="U16" i="187"/>
  <c r="T16" i="187"/>
  <c r="S16" i="187"/>
  <c r="R16" i="187"/>
  <c r="Q16" i="187"/>
  <c r="P16" i="187"/>
  <c r="O16" i="187"/>
  <c r="N16" i="187"/>
  <c r="M16" i="187"/>
  <c r="L16" i="187"/>
  <c r="K16" i="187"/>
  <c r="J16" i="187"/>
  <c r="I16" i="187"/>
  <c r="H16" i="187"/>
  <c r="G16" i="187"/>
  <c r="F16" i="187"/>
  <c r="E16" i="187"/>
  <c r="D16" i="187"/>
  <c r="C16" i="187"/>
  <c r="B16" i="187"/>
  <c r="AE15" i="187"/>
  <c r="AD15" i="187"/>
  <c r="AC15" i="187"/>
  <c r="AB15" i="187"/>
  <c r="AA15" i="187"/>
  <c r="Z15" i="187"/>
  <c r="Y15" i="187"/>
  <c r="X15" i="187"/>
  <c r="W15" i="187"/>
  <c r="V15" i="187"/>
  <c r="U15" i="187"/>
  <c r="T15" i="187"/>
  <c r="S15" i="187"/>
  <c r="R15" i="187"/>
  <c r="Q15" i="187"/>
  <c r="P15" i="187"/>
  <c r="O15" i="187"/>
  <c r="N15" i="187"/>
  <c r="M15" i="187"/>
  <c r="L15" i="187"/>
  <c r="K15" i="187"/>
  <c r="J15" i="187"/>
  <c r="I15" i="187"/>
  <c r="H15" i="187"/>
  <c r="G15" i="187"/>
  <c r="F15" i="187"/>
  <c r="E15" i="187"/>
  <c r="D15" i="187"/>
  <c r="C15" i="187"/>
  <c r="B15" i="187"/>
  <c r="AE14" i="187"/>
  <c r="AD14" i="187"/>
  <c r="AC14" i="187"/>
  <c r="AB14" i="187"/>
  <c r="AA14" i="187"/>
  <c r="Z14" i="187"/>
  <c r="Y14" i="187"/>
  <c r="X14" i="187"/>
  <c r="W14" i="187"/>
  <c r="V14" i="187"/>
  <c r="U14" i="187"/>
  <c r="T14" i="187"/>
  <c r="S14" i="187"/>
  <c r="R14" i="187"/>
  <c r="Q14" i="187"/>
  <c r="P14" i="187"/>
  <c r="O14" i="187"/>
  <c r="N14" i="187"/>
  <c r="M14" i="187"/>
  <c r="L14" i="187"/>
  <c r="K14" i="187"/>
  <c r="J14" i="187"/>
  <c r="I14" i="187"/>
  <c r="H14" i="187"/>
  <c r="G14" i="187"/>
  <c r="F14" i="187"/>
  <c r="E14" i="187"/>
  <c r="D14" i="187"/>
  <c r="C14" i="187"/>
  <c r="B14" i="187"/>
  <c r="AE13" i="187"/>
  <c r="AD13" i="187"/>
  <c r="AC13" i="187"/>
  <c r="AB13" i="187"/>
  <c r="AA13" i="187"/>
  <c r="Z13" i="187"/>
  <c r="Y13" i="187"/>
  <c r="X13" i="187"/>
  <c r="W13" i="187"/>
  <c r="V13" i="187"/>
  <c r="U13" i="187"/>
  <c r="T13" i="187"/>
  <c r="S13" i="187"/>
  <c r="R13" i="187"/>
  <c r="Q13" i="187"/>
  <c r="P13" i="187"/>
  <c r="O13" i="187"/>
  <c r="N13" i="187"/>
  <c r="M13" i="187"/>
  <c r="L13" i="187"/>
  <c r="K13" i="187"/>
  <c r="J13" i="187"/>
  <c r="I13" i="187"/>
  <c r="H13" i="187"/>
  <c r="G13" i="187"/>
  <c r="F13" i="187"/>
  <c r="E13" i="187"/>
  <c r="D13" i="187"/>
  <c r="C13" i="187"/>
  <c r="B13" i="187"/>
  <c r="AE12" i="187"/>
  <c r="AD12" i="187"/>
  <c r="AC12" i="187"/>
  <c r="AB12" i="187"/>
  <c r="AA12" i="187"/>
  <c r="Z12" i="187"/>
  <c r="Y12" i="187"/>
  <c r="X12" i="187"/>
  <c r="W12" i="187"/>
  <c r="V12" i="187"/>
  <c r="U12" i="187"/>
  <c r="T12" i="187"/>
  <c r="S12" i="187"/>
  <c r="R12" i="187"/>
  <c r="Q12" i="187"/>
  <c r="P12" i="187"/>
  <c r="O12" i="187"/>
  <c r="N12" i="187"/>
  <c r="M12" i="187"/>
  <c r="L12" i="187"/>
  <c r="K12" i="187"/>
  <c r="J12" i="187"/>
  <c r="I12" i="187"/>
  <c r="H12" i="187"/>
  <c r="G12" i="187"/>
  <c r="F12" i="187"/>
  <c r="E12" i="187"/>
  <c r="D12" i="187"/>
  <c r="C12" i="187"/>
  <c r="B12" i="187"/>
  <c r="AE11" i="187"/>
  <c r="AD11" i="187"/>
  <c r="AC11" i="187"/>
  <c r="AB11" i="187"/>
  <c r="AA11" i="187"/>
  <c r="Z11" i="187"/>
  <c r="Y11" i="187"/>
  <c r="X11" i="187"/>
  <c r="W11" i="187"/>
  <c r="V11" i="187"/>
  <c r="U11" i="187"/>
  <c r="T11" i="187"/>
  <c r="S11" i="187"/>
  <c r="R11" i="187"/>
  <c r="Q11" i="187"/>
  <c r="P11" i="187"/>
  <c r="O11" i="187"/>
  <c r="N11" i="187"/>
  <c r="M11" i="187"/>
  <c r="L11" i="187"/>
  <c r="K11" i="187"/>
  <c r="J11" i="187"/>
  <c r="I11" i="187"/>
  <c r="H11" i="187"/>
  <c r="G11" i="187"/>
  <c r="F11" i="187"/>
  <c r="E11" i="187"/>
  <c r="D11" i="187"/>
  <c r="C11" i="187"/>
  <c r="B11" i="187"/>
  <c r="AE10" i="187"/>
  <c r="AD10" i="187"/>
  <c r="AC10" i="187"/>
  <c r="AB10" i="187"/>
  <c r="AA10" i="187"/>
  <c r="Z10" i="187"/>
  <c r="Y10" i="187"/>
  <c r="X10" i="187"/>
  <c r="W10" i="187"/>
  <c r="V10" i="187"/>
  <c r="U10" i="187"/>
  <c r="T10" i="187"/>
  <c r="S10" i="187"/>
  <c r="R10" i="187"/>
  <c r="Q10" i="187"/>
  <c r="P10" i="187"/>
  <c r="O10" i="187"/>
  <c r="N10" i="187"/>
  <c r="M10" i="187"/>
  <c r="L10" i="187"/>
  <c r="K10" i="187"/>
  <c r="J10" i="187"/>
  <c r="I10" i="187"/>
  <c r="H10" i="187"/>
  <c r="G10" i="187"/>
  <c r="F10" i="187"/>
  <c r="E10" i="187"/>
  <c r="D10" i="187"/>
  <c r="C10" i="187"/>
  <c r="B10" i="187"/>
  <c r="AE9" i="187"/>
  <c r="AD9" i="187"/>
  <c r="AC9" i="187"/>
  <c r="AB9" i="187"/>
  <c r="AA9" i="187"/>
  <c r="Z9" i="187"/>
  <c r="Y9" i="187"/>
  <c r="X9" i="187"/>
  <c r="W9" i="187"/>
  <c r="V9" i="187"/>
  <c r="U9" i="187"/>
  <c r="T9" i="187"/>
  <c r="S9" i="187"/>
  <c r="R9" i="187"/>
  <c r="Q9" i="187"/>
  <c r="P9" i="187"/>
  <c r="O9" i="187"/>
  <c r="N9" i="187"/>
  <c r="M9" i="187"/>
  <c r="L9" i="187"/>
  <c r="K9" i="187"/>
  <c r="J9" i="187"/>
  <c r="I9" i="187"/>
  <c r="H9" i="187"/>
  <c r="G9" i="187"/>
  <c r="F9" i="187"/>
  <c r="E9" i="187"/>
  <c r="D9" i="187"/>
  <c r="C9" i="187"/>
  <c r="B9" i="187"/>
  <c r="AE8" i="187"/>
  <c r="AD8" i="187"/>
  <c r="AC8" i="187"/>
  <c r="AB8" i="187"/>
  <c r="AA8" i="187"/>
  <c r="Z8" i="187"/>
  <c r="Y8" i="187"/>
  <c r="X8" i="187"/>
  <c r="W8" i="187"/>
  <c r="V8" i="187"/>
  <c r="U8" i="187"/>
  <c r="T8" i="187"/>
  <c r="S8" i="187"/>
  <c r="R8" i="187"/>
  <c r="Q8" i="187"/>
  <c r="P8" i="187"/>
  <c r="O8" i="187"/>
  <c r="N8" i="187"/>
  <c r="M8" i="187"/>
  <c r="L8" i="187"/>
  <c r="K8" i="187"/>
  <c r="J8" i="187"/>
  <c r="I8" i="187"/>
  <c r="H8" i="187"/>
  <c r="G8" i="187"/>
  <c r="F8" i="187"/>
  <c r="E8" i="187"/>
  <c r="D8" i="187"/>
  <c r="C8" i="187"/>
  <c r="B8" i="187"/>
  <c r="AE7" i="187"/>
  <c r="AD7" i="187"/>
  <c r="AC7" i="187"/>
  <c r="AB7" i="187"/>
  <c r="AA7" i="187"/>
  <c r="Z7" i="187"/>
  <c r="Y7" i="187"/>
  <c r="X7" i="187"/>
  <c r="W7" i="187"/>
  <c r="V7" i="187"/>
  <c r="U7" i="187"/>
  <c r="T7" i="187"/>
  <c r="S7" i="187"/>
  <c r="R7" i="187"/>
  <c r="Q7" i="187"/>
  <c r="P7" i="187"/>
  <c r="O7" i="187"/>
  <c r="N7" i="187"/>
  <c r="M7" i="187"/>
  <c r="L7" i="187"/>
  <c r="K7" i="187"/>
  <c r="J7" i="187"/>
  <c r="I7" i="187"/>
  <c r="H7" i="187"/>
  <c r="G7" i="187"/>
  <c r="F7" i="187"/>
  <c r="E7" i="187"/>
  <c r="D7" i="187"/>
  <c r="C7" i="187"/>
  <c r="Q11" i="186"/>
  <c r="P11" i="186"/>
  <c r="O11" i="186"/>
  <c r="N11" i="186"/>
  <c r="M11" i="186"/>
  <c r="L11" i="186"/>
  <c r="K11" i="186"/>
  <c r="J11" i="186"/>
  <c r="I11" i="186"/>
  <c r="H11" i="186"/>
  <c r="G11" i="186"/>
  <c r="F11" i="186"/>
  <c r="E11" i="186"/>
  <c r="D11" i="186"/>
  <c r="C11" i="186"/>
  <c r="B11" i="186"/>
  <c r="Q10" i="186"/>
  <c r="P10" i="186"/>
  <c r="O10" i="186"/>
  <c r="N10" i="186"/>
  <c r="M10" i="186"/>
  <c r="L10" i="186"/>
  <c r="K10" i="186"/>
  <c r="J10" i="186"/>
  <c r="I10" i="186"/>
  <c r="H10" i="186"/>
  <c r="G10" i="186"/>
  <c r="F10" i="186"/>
  <c r="E10" i="186"/>
  <c r="D10" i="186"/>
  <c r="C10" i="186"/>
  <c r="B10" i="186"/>
  <c r="Q9" i="186"/>
  <c r="P9" i="186"/>
  <c r="O9" i="186"/>
  <c r="N9" i="186"/>
  <c r="M9" i="186"/>
  <c r="L9" i="186"/>
  <c r="K9" i="186"/>
  <c r="J9" i="186"/>
  <c r="I9" i="186"/>
  <c r="H9" i="186"/>
  <c r="G9" i="186"/>
  <c r="F9" i="186"/>
  <c r="E9" i="186"/>
  <c r="D9" i="186"/>
  <c r="C9" i="186"/>
  <c r="T25" i="137"/>
  <c r="S25" i="137"/>
  <c r="R25" i="137"/>
  <c r="Q25" i="137"/>
  <c r="P25" i="137"/>
  <c r="O25" i="137"/>
  <c r="N25" i="137"/>
  <c r="M25" i="137"/>
  <c r="L25" i="137"/>
  <c r="K25" i="137"/>
  <c r="J25" i="137"/>
  <c r="I25" i="137"/>
  <c r="H25" i="137"/>
  <c r="G25" i="137"/>
  <c r="F25" i="137"/>
  <c r="E25" i="137"/>
  <c r="D25" i="137"/>
  <c r="C25" i="137"/>
  <c r="T24" i="137"/>
  <c r="S24" i="137"/>
  <c r="R24" i="137"/>
  <c r="Q24" i="137"/>
  <c r="P24" i="137"/>
  <c r="O24" i="137"/>
  <c r="N24" i="137"/>
  <c r="M24" i="137"/>
  <c r="L24" i="137"/>
  <c r="K24" i="137"/>
  <c r="J24" i="137"/>
  <c r="I24" i="137"/>
  <c r="H24" i="137"/>
  <c r="G24" i="137"/>
  <c r="F24" i="137"/>
  <c r="E24" i="137"/>
  <c r="D24" i="137"/>
  <c r="C24" i="137"/>
  <c r="T23" i="137"/>
  <c r="S23" i="137"/>
  <c r="R23" i="137"/>
  <c r="Q23" i="137"/>
  <c r="P23" i="137"/>
  <c r="O23" i="137"/>
  <c r="N23" i="137"/>
  <c r="M23" i="137"/>
  <c r="L23" i="137"/>
  <c r="K23" i="137"/>
  <c r="J23" i="137"/>
  <c r="I23" i="137"/>
  <c r="H23" i="137"/>
  <c r="G23" i="137"/>
  <c r="F23" i="137"/>
  <c r="E23" i="137"/>
  <c r="D23" i="137"/>
  <c r="C23" i="137"/>
  <c r="T22" i="137"/>
  <c r="S22" i="137"/>
  <c r="R22" i="137"/>
  <c r="Q22" i="137"/>
  <c r="P22" i="137"/>
  <c r="O22" i="137"/>
  <c r="N22" i="137"/>
  <c r="M22" i="137"/>
  <c r="L22" i="137"/>
  <c r="K22" i="137"/>
  <c r="J22" i="137"/>
  <c r="I22" i="137"/>
  <c r="H22" i="137"/>
  <c r="G22" i="137"/>
  <c r="F22" i="137"/>
  <c r="E22" i="137"/>
  <c r="D22" i="137"/>
  <c r="C22" i="137"/>
  <c r="T21" i="137"/>
  <c r="S21" i="137"/>
  <c r="R21" i="137"/>
  <c r="Q21" i="137"/>
  <c r="P21" i="137"/>
  <c r="O21" i="137"/>
  <c r="N21" i="137"/>
  <c r="M21" i="137"/>
  <c r="L21" i="137"/>
  <c r="K21" i="137"/>
  <c r="J21" i="137"/>
  <c r="I21" i="137"/>
  <c r="H21" i="137"/>
  <c r="G21" i="137"/>
  <c r="F21" i="137"/>
  <c r="E21" i="137"/>
  <c r="D21" i="137"/>
  <c r="C21" i="137"/>
  <c r="T20" i="137"/>
  <c r="S20" i="137"/>
  <c r="R20" i="137"/>
  <c r="Q20" i="137"/>
  <c r="P20" i="137"/>
  <c r="O20" i="137"/>
  <c r="N20" i="137"/>
  <c r="M20" i="137"/>
  <c r="L20" i="137"/>
  <c r="K20" i="137"/>
  <c r="J20" i="137"/>
  <c r="I20" i="137"/>
  <c r="H20" i="137"/>
  <c r="G20" i="137"/>
  <c r="F20" i="137"/>
  <c r="E20" i="137"/>
  <c r="D20" i="137"/>
  <c r="C20" i="137"/>
  <c r="T19" i="137"/>
  <c r="S19" i="137"/>
  <c r="R19" i="137"/>
  <c r="Q19" i="137"/>
  <c r="P19" i="137"/>
  <c r="O19" i="137"/>
  <c r="N19" i="137"/>
  <c r="M19" i="137"/>
  <c r="L19" i="137"/>
  <c r="K19" i="137"/>
  <c r="J19" i="137"/>
  <c r="I19" i="137"/>
  <c r="H19" i="137"/>
  <c r="G19" i="137"/>
  <c r="F19" i="137"/>
  <c r="E19" i="137"/>
  <c r="D19" i="137"/>
  <c r="C19" i="137"/>
  <c r="T18" i="137"/>
  <c r="S18" i="137"/>
  <c r="R18" i="137"/>
  <c r="Q18" i="137"/>
  <c r="P18" i="137"/>
  <c r="O18" i="137"/>
  <c r="N18" i="137"/>
  <c r="M18" i="137"/>
  <c r="L18" i="137"/>
  <c r="K18" i="137"/>
  <c r="J18" i="137"/>
  <c r="I18" i="137"/>
  <c r="H18" i="137"/>
  <c r="G18" i="137"/>
  <c r="F18" i="137"/>
  <c r="E18" i="137"/>
  <c r="D18" i="137"/>
  <c r="C18" i="137"/>
  <c r="T17" i="137"/>
  <c r="S17" i="137"/>
  <c r="R17" i="137"/>
  <c r="Q17" i="137"/>
  <c r="P17" i="137"/>
  <c r="O17" i="137"/>
  <c r="N17" i="137"/>
  <c r="M17" i="137"/>
  <c r="L17" i="137"/>
  <c r="K17" i="137"/>
  <c r="J17" i="137"/>
  <c r="I17" i="137"/>
  <c r="H17" i="137"/>
  <c r="G17" i="137"/>
  <c r="F17" i="137"/>
  <c r="E17" i="137"/>
  <c r="D17" i="137"/>
  <c r="C17" i="137"/>
  <c r="T16" i="137"/>
  <c r="S16" i="137"/>
  <c r="R16" i="137"/>
  <c r="Q16" i="137"/>
  <c r="P16" i="137"/>
  <c r="O16" i="137"/>
  <c r="N16" i="137"/>
  <c r="M16" i="137"/>
  <c r="L16" i="137"/>
  <c r="K16" i="137"/>
  <c r="J16" i="137"/>
  <c r="I16" i="137"/>
  <c r="H16" i="137"/>
  <c r="G16" i="137"/>
  <c r="F16" i="137"/>
  <c r="E16" i="137"/>
  <c r="D16" i="137"/>
  <c r="C16" i="137"/>
  <c r="T15" i="137"/>
  <c r="S15" i="137"/>
  <c r="R15" i="137"/>
  <c r="Q15" i="137"/>
  <c r="P15" i="137"/>
  <c r="O15" i="137"/>
  <c r="N15" i="137"/>
  <c r="M15" i="137"/>
  <c r="L15" i="137"/>
  <c r="K15" i="137"/>
  <c r="J15" i="137"/>
  <c r="I15" i="137"/>
  <c r="H15" i="137"/>
  <c r="G15" i="137"/>
  <c r="F15" i="137"/>
  <c r="E15" i="137"/>
  <c r="D15" i="137"/>
  <c r="C15" i="137"/>
  <c r="T14" i="137"/>
  <c r="S14" i="137"/>
  <c r="R14" i="137"/>
  <c r="Q14" i="137"/>
  <c r="P14" i="137"/>
  <c r="O14" i="137"/>
  <c r="N14" i="137"/>
  <c r="M14" i="137"/>
  <c r="L14" i="137"/>
  <c r="K14" i="137"/>
  <c r="J14" i="137"/>
  <c r="I14" i="137"/>
  <c r="H14" i="137"/>
  <c r="G14" i="137"/>
  <c r="F14" i="137"/>
  <c r="E14" i="137"/>
  <c r="D14" i="137"/>
  <c r="C14" i="137"/>
  <c r="T13" i="137"/>
  <c r="S13" i="137"/>
  <c r="R13" i="137"/>
  <c r="Q13" i="137"/>
  <c r="P13" i="137"/>
  <c r="O13" i="137"/>
  <c r="N13" i="137"/>
  <c r="M13" i="137"/>
  <c r="L13" i="137"/>
  <c r="K13" i="137"/>
  <c r="J13" i="137"/>
  <c r="I13" i="137"/>
  <c r="H13" i="137"/>
  <c r="G13" i="137"/>
  <c r="F13" i="137"/>
  <c r="E13" i="137"/>
  <c r="D13" i="137"/>
  <c r="C13" i="137"/>
  <c r="T12" i="137"/>
  <c r="S12" i="137"/>
  <c r="R12" i="137"/>
  <c r="Q12" i="137"/>
  <c r="P12" i="137"/>
  <c r="O12" i="137"/>
  <c r="N12" i="137"/>
  <c r="M12" i="137"/>
  <c r="L12" i="137"/>
  <c r="K12" i="137"/>
  <c r="J12" i="137"/>
  <c r="I12" i="137"/>
  <c r="H12" i="137"/>
  <c r="G12" i="137"/>
  <c r="F12" i="137"/>
  <c r="E12" i="137"/>
  <c r="D12" i="137"/>
  <c r="C12" i="137"/>
  <c r="T11" i="137"/>
  <c r="S11" i="137"/>
  <c r="R11" i="137"/>
  <c r="Q11" i="137"/>
  <c r="P11" i="137"/>
  <c r="O11" i="137"/>
  <c r="N11" i="137"/>
  <c r="M11" i="137"/>
  <c r="L11" i="137"/>
  <c r="K11" i="137"/>
  <c r="J11" i="137"/>
  <c r="I11" i="137"/>
  <c r="H11" i="137"/>
  <c r="G11" i="137"/>
  <c r="F11" i="137"/>
  <c r="E11" i="137"/>
  <c r="D11" i="137"/>
  <c r="T10" i="137"/>
  <c r="S10" i="137"/>
  <c r="R10" i="137"/>
  <c r="Q10" i="137"/>
  <c r="P10" i="137"/>
  <c r="O10" i="137"/>
  <c r="N10" i="137"/>
  <c r="M10" i="137"/>
  <c r="L10" i="137"/>
  <c r="K10" i="137"/>
  <c r="J10" i="137"/>
  <c r="I10" i="137"/>
  <c r="H10" i="137"/>
  <c r="G10" i="137"/>
  <c r="F10" i="137"/>
  <c r="E10" i="137"/>
  <c r="D10" i="137"/>
  <c r="T25" i="136"/>
  <c r="S25" i="136"/>
  <c r="R25" i="136"/>
  <c r="Q25" i="136"/>
  <c r="P25" i="136"/>
  <c r="O25" i="136"/>
  <c r="N25" i="136"/>
  <c r="M25" i="136"/>
  <c r="L25" i="136"/>
  <c r="K25" i="136"/>
  <c r="J25" i="136"/>
  <c r="I25" i="136"/>
  <c r="H25" i="136"/>
  <c r="G25" i="136"/>
  <c r="F25" i="136"/>
  <c r="E25" i="136"/>
  <c r="D25" i="136"/>
  <c r="C25" i="136"/>
  <c r="T24" i="136"/>
  <c r="S24" i="136"/>
  <c r="R24" i="136"/>
  <c r="Q24" i="136"/>
  <c r="P24" i="136"/>
  <c r="O24" i="136"/>
  <c r="N24" i="136"/>
  <c r="M24" i="136"/>
  <c r="L24" i="136"/>
  <c r="K24" i="136"/>
  <c r="J24" i="136"/>
  <c r="I24" i="136"/>
  <c r="H24" i="136"/>
  <c r="G24" i="136"/>
  <c r="F24" i="136"/>
  <c r="E24" i="136"/>
  <c r="D24" i="136"/>
  <c r="C24" i="136"/>
  <c r="T23" i="136"/>
  <c r="S23" i="136"/>
  <c r="R23" i="136"/>
  <c r="Q23" i="136"/>
  <c r="P23" i="136"/>
  <c r="O23" i="136"/>
  <c r="N23" i="136"/>
  <c r="M23" i="136"/>
  <c r="L23" i="136"/>
  <c r="K23" i="136"/>
  <c r="J23" i="136"/>
  <c r="I23" i="136"/>
  <c r="H23" i="136"/>
  <c r="G23" i="136"/>
  <c r="F23" i="136"/>
  <c r="E23" i="136"/>
  <c r="D23" i="136"/>
  <c r="C23" i="136"/>
  <c r="T22" i="136"/>
  <c r="S22" i="136"/>
  <c r="R22" i="136"/>
  <c r="Q22" i="136"/>
  <c r="P22" i="136"/>
  <c r="O22" i="136"/>
  <c r="N22" i="136"/>
  <c r="M22" i="136"/>
  <c r="L22" i="136"/>
  <c r="K22" i="136"/>
  <c r="J22" i="136"/>
  <c r="I22" i="136"/>
  <c r="H22" i="136"/>
  <c r="G22" i="136"/>
  <c r="F22" i="136"/>
  <c r="E22" i="136"/>
  <c r="D22" i="136"/>
  <c r="C22" i="136"/>
  <c r="T21" i="136"/>
  <c r="S21" i="136"/>
  <c r="R21" i="136"/>
  <c r="Q21" i="136"/>
  <c r="P21" i="136"/>
  <c r="O21" i="136"/>
  <c r="N21" i="136"/>
  <c r="M21" i="136"/>
  <c r="L21" i="136"/>
  <c r="K21" i="136"/>
  <c r="J21" i="136"/>
  <c r="I21" i="136"/>
  <c r="H21" i="136"/>
  <c r="G21" i="136"/>
  <c r="F21" i="136"/>
  <c r="E21" i="136"/>
  <c r="D21" i="136"/>
  <c r="C21" i="136"/>
  <c r="T20" i="136"/>
  <c r="S20" i="136"/>
  <c r="R20" i="136"/>
  <c r="Q20" i="136"/>
  <c r="P20" i="136"/>
  <c r="O20" i="136"/>
  <c r="N20" i="136"/>
  <c r="M20" i="136"/>
  <c r="L20" i="136"/>
  <c r="K20" i="136"/>
  <c r="J20" i="136"/>
  <c r="I20" i="136"/>
  <c r="H20" i="136"/>
  <c r="G20" i="136"/>
  <c r="F20" i="136"/>
  <c r="E20" i="136"/>
  <c r="D20" i="136"/>
  <c r="C20" i="136"/>
  <c r="T19" i="136"/>
  <c r="S19" i="136"/>
  <c r="R19" i="136"/>
  <c r="Q19" i="136"/>
  <c r="P19" i="136"/>
  <c r="O19" i="136"/>
  <c r="N19" i="136"/>
  <c r="M19" i="136"/>
  <c r="L19" i="136"/>
  <c r="K19" i="136"/>
  <c r="J19" i="136"/>
  <c r="I19" i="136"/>
  <c r="H19" i="136"/>
  <c r="G19" i="136"/>
  <c r="F19" i="136"/>
  <c r="E19" i="136"/>
  <c r="D19" i="136"/>
  <c r="C19" i="136"/>
  <c r="T18" i="136"/>
  <c r="S18" i="136"/>
  <c r="R18" i="136"/>
  <c r="Q18" i="136"/>
  <c r="P18" i="136"/>
  <c r="O18" i="136"/>
  <c r="N18" i="136"/>
  <c r="M18" i="136"/>
  <c r="L18" i="136"/>
  <c r="K18" i="136"/>
  <c r="J18" i="136"/>
  <c r="I18" i="136"/>
  <c r="H18" i="136"/>
  <c r="G18" i="136"/>
  <c r="F18" i="136"/>
  <c r="E18" i="136"/>
  <c r="D18" i="136"/>
  <c r="C18" i="136"/>
  <c r="T17" i="136"/>
  <c r="S17" i="136"/>
  <c r="R17" i="136"/>
  <c r="Q17" i="136"/>
  <c r="P17" i="136"/>
  <c r="O17" i="136"/>
  <c r="N17" i="136"/>
  <c r="M17" i="136"/>
  <c r="L17" i="136"/>
  <c r="K17" i="136"/>
  <c r="J17" i="136"/>
  <c r="I17" i="136"/>
  <c r="H17" i="136"/>
  <c r="G17" i="136"/>
  <c r="F17" i="136"/>
  <c r="E17" i="136"/>
  <c r="D17" i="136"/>
  <c r="C17" i="136"/>
  <c r="T16" i="136"/>
  <c r="S16" i="136"/>
  <c r="R16" i="136"/>
  <c r="Q16" i="136"/>
  <c r="P16" i="136"/>
  <c r="O16" i="136"/>
  <c r="N16" i="136"/>
  <c r="M16" i="136"/>
  <c r="L16" i="136"/>
  <c r="K16" i="136"/>
  <c r="J16" i="136"/>
  <c r="I16" i="136"/>
  <c r="H16" i="136"/>
  <c r="G16" i="136"/>
  <c r="F16" i="136"/>
  <c r="E16" i="136"/>
  <c r="D16" i="136"/>
  <c r="C16" i="136"/>
  <c r="T15" i="136"/>
  <c r="S15" i="136"/>
  <c r="R15" i="136"/>
  <c r="Q15" i="136"/>
  <c r="P15" i="136"/>
  <c r="O15" i="136"/>
  <c r="N15" i="136"/>
  <c r="M15" i="136"/>
  <c r="L15" i="136"/>
  <c r="K15" i="136"/>
  <c r="J15" i="136"/>
  <c r="I15" i="136"/>
  <c r="H15" i="136"/>
  <c r="G15" i="136"/>
  <c r="F15" i="136"/>
  <c r="E15" i="136"/>
  <c r="D15" i="136"/>
  <c r="C15" i="136"/>
  <c r="T14" i="136"/>
  <c r="S14" i="136"/>
  <c r="R14" i="136"/>
  <c r="Q14" i="136"/>
  <c r="P14" i="136"/>
  <c r="O14" i="136"/>
  <c r="N14" i="136"/>
  <c r="M14" i="136"/>
  <c r="L14" i="136"/>
  <c r="K14" i="136"/>
  <c r="J14" i="136"/>
  <c r="I14" i="136"/>
  <c r="H14" i="136"/>
  <c r="G14" i="136"/>
  <c r="F14" i="136"/>
  <c r="E14" i="136"/>
  <c r="D14" i="136"/>
  <c r="C14" i="136"/>
  <c r="T13" i="136"/>
  <c r="S13" i="136"/>
  <c r="R13" i="136"/>
  <c r="Q13" i="136"/>
  <c r="P13" i="136"/>
  <c r="O13" i="136"/>
  <c r="N13" i="136"/>
  <c r="M13" i="136"/>
  <c r="L13" i="136"/>
  <c r="K13" i="136"/>
  <c r="J13" i="136"/>
  <c r="I13" i="136"/>
  <c r="H13" i="136"/>
  <c r="G13" i="136"/>
  <c r="F13" i="136"/>
  <c r="E13" i="136"/>
  <c r="D13" i="136"/>
  <c r="C13" i="136"/>
  <c r="T12" i="136"/>
  <c r="S12" i="136"/>
  <c r="R12" i="136"/>
  <c r="Q12" i="136"/>
  <c r="P12" i="136"/>
  <c r="O12" i="136"/>
  <c r="N12" i="136"/>
  <c r="M12" i="136"/>
  <c r="L12" i="136"/>
  <c r="K12" i="136"/>
  <c r="J12" i="136"/>
  <c r="I12" i="136"/>
  <c r="H12" i="136"/>
  <c r="G12" i="136"/>
  <c r="F12" i="136"/>
  <c r="E12" i="136"/>
  <c r="D12" i="136"/>
  <c r="C12" i="136"/>
  <c r="T11" i="136"/>
  <c r="S11" i="136"/>
  <c r="R11" i="136"/>
  <c r="Q11" i="136"/>
  <c r="P11" i="136"/>
  <c r="O11" i="136"/>
  <c r="N11" i="136"/>
  <c r="M11" i="136"/>
  <c r="L11" i="136"/>
  <c r="K11" i="136"/>
  <c r="J11" i="136"/>
  <c r="I11" i="136"/>
  <c r="H11" i="136"/>
  <c r="G11" i="136"/>
  <c r="F11" i="136"/>
  <c r="E11" i="136"/>
  <c r="D11" i="136"/>
  <c r="T10" i="136"/>
  <c r="S10" i="136"/>
  <c r="R10" i="136"/>
  <c r="Q10" i="136"/>
  <c r="P10" i="136"/>
  <c r="O10" i="136"/>
  <c r="N10" i="136"/>
  <c r="M10" i="136"/>
  <c r="L10" i="136"/>
  <c r="K10" i="136"/>
  <c r="J10" i="136"/>
  <c r="I10" i="136"/>
  <c r="H10" i="136"/>
  <c r="G10" i="136"/>
  <c r="F10" i="136"/>
  <c r="E10" i="136"/>
  <c r="D10" i="136"/>
  <c r="T25" i="135"/>
  <c r="S25" i="135"/>
  <c r="R25" i="135"/>
  <c r="Q25" i="135"/>
  <c r="P25" i="135"/>
  <c r="O25" i="135"/>
  <c r="N25" i="135"/>
  <c r="M25" i="135"/>
  <c r="L25" i="135"/>
  <c r="K25" i="135"/>
  <c r="J25" i="135"/>
  <c r="I25" i="135"/>
  <c r="H25" i="135"/>
  <c r="G25" i="135"/>
  <c r="F25" i="135"/>
  <c r="E25" i="135"/>
  <c r="D25" i="135"/>
  <c r="C25" i="135"/>
  <c r="T24" i="135"/>
  <c r="S24" i="135"/>
  <c r="R24" i="135"/>
  <c r="Q24" i="135"/>
  <c r="P24" i="135"/>
  <c r="O24" i="135"/>
  <c r="N24" i="135"/>
  <c r="M24" i="135"/>
  <c r="L24" i="135"/>
  <c r="K24" i="135"/>
  <c r="J24" i="135"/>
  <c r="I24" i="135"/>
  <c r="H24" i="135"/>
  <c r="G24" i="135"/>
  <c r="F24" i="135"/>
  <c r="E24" i="135"/>
  <c r="D24" i="135"/>
  <c r="C24" i="135"/>
  <c r="T23" i="135"/>
  <c r="S23" i="135"/>
  <c r="R23" i="135"/>
  <c r="Q23" i="135"/>
  <c r="P23" i="135"/>
  <c r="O23" i="135"/>
  <c r="N23" i="135"/>
  <c r="M23" i="135"/>
  <c r="L23" i="135"/>
  <c r="K23" i="135"/>
  <c r="J23" i="135"/>
  <c r="I23" i="135"/>
  <c r="H23" i="135"/>
  <c r="G23" i="135"/>
  <c r="F23" i="135"/>
  <c r="E23" i="135"/>
  <c r="D23" i="135"/>
  <c r="C23" i="135"/>
  <c r="T22" i="135"/>
  <c r="S22" i="135"/>
  <c r="R22" i="135"/>
  <c r="Q22" i="135"/>
  <c r="P22" i="135"/>
  <c r="O22" i="135"/>
  <c r="N22" i="135"/>
  <c r="M22" i="135"/>
  <c r="L22" i="135"/>
  <c r="K22" i="135"/>
  <c r="J22" i="135"/>
  <c r="I22" i="135"/>
  <c r="H22" i="135"/>
  <c r="G22" i="135"/>
  <c r="F22" i="135"/>
  <c r="E22" i="135"/>
  <c r="D22" i="135"/>
  <c r="C22" i="135"/>
  <c r="T21" i="135"/>
  <c r="S21" i="135"/>
  <c r="R21" i="135"/>
  <c r="Q21" i="135"/>
  <c r="P21" i="135"/>
  <c r="O21" i="135"/>
  <c r="N21" i="135"/>
  <c r="M21" i="135"/>
  <c r="L21" i="135"/>
  <c r="K21" i="135"/>
  <c r="J21" i="135"/>
  <c r="I21" i="135"/>
  <c r="H21" i="135"/>
  <c r="G21" i="135"/>
  <c r="F21" i="135"/>
  <c r="E21" i="135"/>
  <c r="D21" i="135"/>
  <c r="C21" i="135"/>
  <c r="T20" i="135"/>
  <c r="S20" i="135"/>
  <c r="R20" i="135"/>
  <c r="Q20" i="135"/>
  <c r="P20" i="135"/>
  <c r="O20" i="135"/>
  <c r="N20" i="135"/>
  <c r="M20" i="135"/>
  <c r="L20" i="135"/>
  <c r="K20" i="135"/>
  <c r="J20" i="135"/>
  <c r="I20" i="135"/>
  <c r="H20" i="135"/>
  <c r="G20" i="135"/>
  <c r="F20" i="135"/>
  <c r="E20" i="135"/>
  <c r="D20" i="135"/>
  <c r="C20" i="135"/>
  <c r="T19" i="135"/>
  <c r="S19" i="135"/>
  <c r="R19" i="135"/>
  <c r="Q19" i="135"/>
  <c r="P19" i="135"/>
  <c r="O19" i="135"/>
  <c r="N19" i="135"/>
  <c r="M19" i="135"/>
  <c r="L19" i="135"/>
  <c r="K19" i="135"/>
  <c r="J19" i="135"/>
  <c r="I19" i="135"/>
  <c r="H19" i="135"/>
  <c r="G19" i="135"/>
  <c r="F19" i="135"/>
  <c r="E19" i="135"/>
  <c r="D19" i="135"/>
  <c r="C19" i="135"/>
  <c r="T18" i="135"/>
  <c r="S18" i="135"/>
  <c r="R18" i="135"/>
  <c r="Q18" i="135"/>
  <c r="P18" i="135"/>
  <c r="O18" i="135"/>
  <c r="N18" i="135"/>
  <c r="M18" i="135"/>
  <c r="L18" i="135"/>
  <c r="K18" i="135"/>
  <c r="J18" i="135"/>
  <c r="I18" i="135"/>
  <c r="H18" i="135"/>
  <c r="G18" i="135"/>
  <c r="F18" i="135"/>
  <c r="E18" i="135"/>
  <c r="D18" i="135"/>
  <c r="C18" i="135"/>
  <c r="T17" i="135"/>
  <c r="S17" i="135"/>
  <c r="R17" i="135"/>
  <c r="Q17" i="135"/>
  <c r="P17" i="135"/>
  <c r="O17" i="135"/>
  <c r="N17" i="135"/>
  <c r="M17" i="135"/>
  <c r="L17" i="135"/>
  <c r="K17" i="135"/>
  <c r="J17" i="135"/>
  <c r="I17" i="135"/>
  <c r="H17" i="135"/>
  <c r="G17" i="135"/>
  <c r="F17" i="135"/>
  <c r="E17" i="135"/>
  <c r="D17" i="135"/>
  <c r="C17" i="135"/>
  <c r="T16" i="135"/>
  <c r="S16" i="135"/>
  <c r="R16" i="135"/>
  <c r="Q16" i="135"/>
  <c r="P16" i="135"/>
  <c r="O16" i="135"/>
  <c r="N16" i="135"/>
  <c r="M16" i="135"/>
  <c r="L16" i="135"/>
  <c r="K16" i="135"/>
  <c r="J16" i="135"/>
  <c r="I16" i="135"/>
  <c r="H16" i="135"/>
  <c r="G16" i="135"/>
  <c r="F16" i="135"/>
  <c r="E16" i="135"/>
  <c r="D16" i="135"/>
  <c r="C16" i="135"/>
  <c r="T15" i="135"/>
  <c r="S15" i="135"/>
  <c r="R15" i="135"/>
  <c r="Q15" i="135"/>
  <c r="P15" i="135"/>
  <c r="O15" i="135"/>
  <c r="N15" i="135"/>
  <c r="M15" i="135"/>
  <c r="L15" i="135"/>
  <c r="K15" i="135"/>
  <c r="J15" i="135"/>
  <c r="I15" i="135"/>
  <c r="H15" i="135"/>
  <c r="G15" i="135"/>
  <c r="F15" i="135"/>
  <c r="E15" i="135"/>
  <c r="D15" i="135"/>
  <c r="C15" i="135"/>
  <c r="T14" i="135"/>
  <c r="S14" i="135"/>
  <c r="R14" i="135"/>
  <c r="Q14" i="135"/>
  <c r="P14" i="135"/>
  <c r="O14" i="135"/>
  <c r="N14" i="135"/>
  <c r="M14" i="135"/>
  <c r="L14" i="135"/>
  <c r="K14" i="135"/>
  <c r="J14" i="135"/>
  <c r="I14" i="135"/>
  <c r="H14" i="135"/>
  <c r="G14" i="135"/>
  <c r="F14" i="135"/>
  <c r="E14" i="135"/>
  <c r="D14" i="135"/>
  <c r="C14" i="135"/>
  <c r="T13" i="135"/>
  <c r="S13" i="135"/>
  <c r="R13" i="135"/>
  <c r="Q13" i="135"/>
  <c r="P13" i="135"/>
  <c r="O13" i="135"/>
  <c r="N13" i="135"/>
  <c r="M13" i="135"/>
  <c r="L13" i="135"/>
  <c r="K13" i="135"/>
  <c r="J13" i="135"/>
  <c r="I13" i="135"/>
  <c r="H13" i="135"/>
  <c r="G13" i="135"/>
  <c r="F13" i="135"/>
  <c r="E13" i="135"/>
  <c r="D13" i="135"/>
  <c r="C13" i="135"/>
  <c r="T12" i="135"/>
  <c r="S12" i="135"/>
  <c r="R12" i="135"/>
  <c r="Q12" i="135"/>
  <c r="P12" i="135"/>
  <c r="O12" i="135"/>
  <c r="N12" i="135"/>
  <c r="M12" i="135"/>
  <c r="L12" i="135"/>
  <c r="K12" i="135"/>
  <c r="J12" i="135"/>
  <c r="I12" i="135"/>
  <c r="H12" i="135"/>
  <c r="G12" i="135"/>
  <c r="F12" i="135"/>
  <c r="E12" i="135"/>
  <c r="D12" i="135"/>
  <c r="C12" i="135"/>
  <c r="T11" i="135"/>
  <c r="S11" i="135"/>
  <c r="R11" i="135"/>
  <c r="Q11" i="135"/>
  <c r="P11" i="135"/>
  <c r="O11" i="135"/>
  <c r="N11" i="135"/>
  <c r="M11" i="135"/>
  <c r="L11" i="135"/>
  <c r="K11" i="135"/>
  <c r="J11" i="135"/>
  <c r="I11" i="135"/>
  <c r="H11" i="135"/>
  <c r="G11" i="135"/>
  <c r="F11" i="135"/>
  <c r="E11" i="135"/>
  <c r="D11" i="135"/>
  <c r="T10" i="135"/>
  <c r="S10" i="135"/>
  <c r="R10" i="135"/>
  <c r="Q10" i="135"/>
  <c r="P10" i="135"/>
  <c r="O10" i="135"/>
  <c r="N10" i="135"/>
  <c r="M10" i="135"/>
  <c r="L10" i="135"/>
  <c r="K10" i="135"/>
  <c r="J10" i="135"/>
  <c r="I10" i="135"/>
  <c r="H10" i="135"/>
  <c r="G10" i="135"/>
  <c r="F10" i="135"/>
  <c r="E10" i="135"/>
  <c r="D10" i="135"/>
  <c r="T25" i="134"/>
  <c r="S25" i="134"/>
  <c r="R25" i="134"/>
  <c r="Q25" i="134"/>
  <c r="P25" i="134"/>
  <c r="O25" i="134"/>
  <c r="N25" i="134"/>
  <c r="M25" i="134"/>
  <c r="L25" i="134"/>
  <c r="K25" i="134"/>
  <c r="J25" i="134"/>
  <c r="I25" i="134"/>
  <c r="H25" i="134"/>
  <c r="G25" i="134"/>
  <c r="F25" i="134"/>
  <c r="E25" i="134"/>
  <c r="D25" i="134"/>
  <c r="C25" i="134"/>
  <c r="T24" i="134"/>
  <c r="S24" i="134"/>
  <c r="R24" i="134"/>
  <c r="Q24" i="134"/>
  <c r="P24" i="134"/>
  <c r="O24" i="134"/>
  <c r="N24" i="134"/>
  <c r="M24" i="134"/>
  <c r="L24" i="134"/>
  <c r="K24" i="134"/>
  <c r="J24" i="134"/>
  <c r="I24" i="134"/>
  <c r="H24" i="134"/>
  <c r="G24" i="134"/>
  <c r="F24" i="134"/>
  <c r="E24" i="134"/>
  <c r="D24" i="134"/>
  <c r="C24" i="134"/>
  <c r="T23" i="134"/>
  <c r="S23" i="134"/>
  <c r="R23" i="134"/>
  <c r="Q23" i="134"/>
  <c r="P23" i="134"/>
  <c r="O23" i="134"/>
  <c r="N23" i="134"/>
  <c r="M23" i="134"/>
  <c r="L23" i="134"/>
  <c r="K23" i="134"/>
  <c r="J23" i="134"/>
  <c r="I23" i="134"/>
  <c r="H23" i="134"/>
  <c r="G23" i="134"/>
  <c r="F23" i="134"/>
  <c r="E23" i="134"/>
  <c r="D23" i="134"/>
  <c r="C23" i="134"/>
  <c r="T22" i="134"/>
  <c r="S22" i="134"/>
  <c r="R22" i="134"/>
  <c r="Q22" i="134"/>
  <c r="P22" i="134"/>
  <c r="O22" i="134"/>
  <c r="N22" i="134"/>
  <c r="M22" i="134"/>
  <c r="L22" i="134"/>
  <c r="K22" i="134"/>
  <c r="J22" i="134"/>
  <c r="I22" i="134"/>
  <c r="H22" i="134"/>
  <c r="G22" i="134"/>
  <c r="F22" i="134"/>
  <c r="E22" i="134"/>
  <c r="D22" i="134"/>
  <c r="C22" i="134"/>
  <c r="T21" i="134"/>
  <c r="S21" i="134"/>
  <c r="R21" i="134"/>
  <c r="Q21" i="134"/>
  <c r="P21" i="134"/>
  <c r="O21" i="134"/>
  <c r="N21" i="134"/>
  <c r="M21" i="134"/>
  <c r="L21" i="134"/>
  <c r="K21" i="134"/>
  <c r="J21" i="134"/>
  <c r="I21" i="134"/>
  <c r="H21" i="134"/>
  <c r="G21" i="134"/>
  <c r="F21" i="134"/>
  <c r="E21" i="134"/>
  <c r="D21" i="134"/>
  <c r="C21" i="134"/>
  <c r="T20" i="134"/>
  <c r="S20" i="134"/>
  <c r="R20" i="134"/>
  <c r="Q20" i="134"/>
  <c r="P20" i="134"/>
  <c r="O20" i="134"/>
  <c r="N20" i="134"/>
  <c r="M20" i="134"/>
  <c r="L20" i="134"/>
  <c r="K20" i="134"/>
  <c r="J20" i="134"/>
  <c r="I20" i="134"/>
  <c r="H20" i="134"/>
  <c r="G20" i="134"/>
  <c r="F20" i="134"/>
  <c r="E20" i="134"/>
  <c r="D20" i="134"/>
  <c r="C20" i="134"/>
  <c r="T19" i="134"/>
  <c r="S19" i="134"/>
  <c r="R19" i="134"/>
  <c r="Q19" i="134"/>
  <c r="P19" i="134"/>
  <c r="O19" i="134"/>
  <c r="N19" i="134"/>
  <c r="M19" i="134"/>
  <c r="L19" i="134"/>
  <c r="K19" i="134"/>
  <c r="J19" i="134"/>
  <c r="I19" i="134"/>
  <c r="H19" i="134"/>
  <c r="G19" i="134"/>
  <c r="F19" i="134"/>
  <c r="E19" i="134"/>
  <c r="D19" i="134"/>
  <c r="C19" i="134"/>
  <c r="T18" i="134"/>
  <c r="S18" i="134"/>
  <c r="R18" i="134"/>
  <c r="Q18" i="134"/>
  <c r="P18" i="134"/>
  <c r="O18" i="134"/>
  <c r="N18" i="134"/>
  <c r="M18" i="134"/>
  <c r="L18" i="134"/>
  <c r="K18" i="134"/>
  <c r="J18" i="134"/>
  <c r="I18" i="134"/>
  <c r="H18" i="134"/>
  <c r="G18" i="134"/>
  <c r="F18" i="134"/>
  <c r="E18" i="134"/>
  <c r="D18" i="134"/>
  <c r="C18" i="134"/>
  <c r="T17" i="134"/>
  <c r="S17" i="134"/>
  <c r="R17" i="134"/>
  <c r="Q17" i="134"/>
  <c r="P17" i="134"/>
  <c r="O17" i="134"/>
  <c r="N17" i="134"/>
  <c r="M17" i="134"/>
  <c r="L17" i="134"/>
  <c r="K17" i="134"/>
  <c r="J17" i="134"/>
  <c r="I17" i="134"/>
  <c r="H17" i="134"/>
  <c r="G17" i="134"/>
  <c r="F17" i="134"/>
  <c r="E17" i="134"/>
  <c r="D17" i="134"/>
  <c r="C17" i="134"/>
  <c r="T16" i="134"/>
  <c r="S16" i="134"/>
  <c r="R16" i="134"/>
  <c r="Q16" i="134"/>
  <c r="P16" i="134"/>
  <c r="O16" i="134"/>
  <c r="N16" i="134"/>
  <c r="M16" i="134"/>
  <c r="L16" i="134"/>
  <c r="K16" i="134"/>
  <c r="J16" i="134"/>
  <c r="I16" i="134"/>
  <c r="H16" i="134"/>
  <c r="G16" i="134"/>
  <c r="F16" i="134"/>
  <c r="E16" i="134"/>
  <c r="D16" i="134"/>
  <c r="C16" i="134"/>
  <c r="T15" i="134"/>
  <c r="S15" i="134"/>
  <c r="R15" i="134"/>
  <c r="Q15" i="134"/>
  <c r="P15" i="134"/>
  <c r="O15" i="134"/>
  <c r="N15" i="134"/>
  <c r="M15" i="134"/>
  <c r="L15" i="134"/>
  <c r="K15" i="134"/>
  <c r="J15" i="134"/>
  <c r="I15" i="134"/>
  <c r="H15" i="134"/>
  <c r="G15" i="134"/>
  <c r="F15" i="134"/>
  <c r="E15" i="134"/>
  <c r="D15" i="134"/>
  <c r="C15" i="134"/>
  <c r="T14" i="134"/>
  <c r="S14" i="134"/>
  <c r="R14" i="134"/>
  <c r="Q14" i="134"/>
  <c r="P14" i="134"/>
  <c r="O14" i="134"/>
  <c r="N14" i="134"/>
  <c r="M14" i="134"/>
  <c r="L14" i="134"/>
  <c r="K14" i="134"/>
  <c r="J14" i="134"/>
  <c r="I14" i="134"/>
  <c r="H14" i="134"/>
  <c r="G14" i="134"/>
  <c r="F14" i="134"/>
  <c r="E14" i="134"/>
  <c r="D14" i="134"/>
  <c r="C14" i="134"/>
  <c r="T13" i="134"/>
  <c r="S13" i="134"/>
  <c r="R13" i="134"/>
  <c r="Q13" i="134"/>
  <c r="P13" i="134"/>
  <c r="O13" i="134"/>
  <c r="N13" i="134"/>
  <c r="M13" i="134"/>
  <c r="L13" i="134"/>
  <c r="K13" i="134"/>
  <c r="J13" i="134"/>
  <c r="I13" i="134"/>
  <c r="H13" i="134"/>
  <c r="G13" i="134"/>
  <c r="F13" i="134"/>
  <c r="E13" i="134"/>
  <c r="D13" i="134"/>
  <c r="C13" i="134"/>
  <c r="T12" i="134"/>
  <c r="S12" i="134"/>
  <c r="R12" i="134"/>
  <c r="Q12" i="134"/>
  <c r="P12" i="134"/>
  <c r="O12" i="134"/>
  <c r="N12" i="134"/>
  <c r="M12" i="134"/>
  <c r="L12" i="134"/>
  <c r="K12" i="134"/>
  <c r="J12" i="134"/>
  <c r="I12" i="134"/>
  <c r="H12" i="134"/>
  <c r="G12" i="134"/>
  <c r="F12" i="134"/>
  <c r="E12" i="134"/>
  <c r="D12" i="134"/>
  <c r="C12" i="134"/>
  <c r="T11" i="134"/>
  <c r="S11" i="134"/>
  <c r="R11" i="134"/>
  <c r="Q11" i="134"/>
  <c r="P11" i="134"/>
  <c r="O11" i="134"/>
  <c r="N11" i="134"/>
  <c r="M11" i="134"/>
  <c r="L11" i="134"/>
  <c r="K11" i="134"/>
  <c r="J11" i="134"/>
  <c r="I11" i="134"/>
  <c r="H11" i="134"/>
  <c r="G11" i="134"/>
  <c r="F11" i="134"/>
  <c r="E11" i="134"/>
  <c r="D11" i="134"/>
  <c r="T10" i="134"/>
  <c r="S10" i="134"/>
  <c r="R10" i="134"/>
  <c r="Q10" i="134"/>
  <c r="P10" i="134"/>
  <c r="O10" i="134"/>
  <c r="N10" i="134"/>
  <c r="M10" i="134"/>
  <c r="L10" i="134"/>
  <c r="K10" i="134"/>
  <c r="J10" i="134"/>
  <c r="I10" i="134"/>
  <c r="H10" i="134"/>
  <c r="G10" i="134"/>
  <c r="F10" i="134"/>
  <c r="E10" i="134"/>
  <c r="D10" i="134"/>
  <c r="T24" i="133"/>
  <c r="S24" i="133"/>
  <c r="R24" i="133"/>
  <c r="Q24" i="133"/>
  <c r="P24" i="133"/>
  <c r="O24" i="133"/>
  <c r="N24" i="133"/>
  <c r="M24" i="133"/>
  <c r="L24" i="133"/>
  <c r="K24" i="133"/>
  <c r="J24" i="133"/>
  <c r="I24" i="133"/>
  <c r="H24" i="133"/>
  <c r="G24" i="133"/>
  <c r="F24" i="133"/>
  <c r="E24" i="133"/>
  <c r="D24" i="133"/>
  <c r="C24" i="133"/>
  <c r="T23" i="133"/>
  <c r="S23" i="133"/>
  <c r="R23" i="133"/>
  <c r="Q23" i="133"/>
  <c r="P23" i="133"/>
  <c r="O23" i="133"/>
  <c r="N23" i="133"/>
  <c r="M23" i="133"/>
  <c r="L23" i="133"/>
  <c r="K23" i="133"/>
  <c r="J23" i="133"/>
  <c r="I23" i="133"/>
  <c r="H23" i="133"/>
  <c r="G23" i="133"/>
  <c r="F23" i="133"/>
  <c r="E23" i="133"/>
  <c r="D23" i="133"/>
  <c r="C23" i="133"/>
  <c r="T22" i="133"/>
  <c r="S22" i="133"/>
  <c r="R22" i="133"/>
  <c r="Q22" i="133"/>
  <c r="P22" i="133"/>
  <c r="O22" i="133"/>
  <c r="N22" i="133"/>
  <c r="M22" i="133"/>
  <c r="L22" i="133"/>
  <c r="K22" i="133"/>
  <c r="J22" i="133"/>
  <c r="I22" i="133"/>
  <c r="H22" i="133"/>
  <c r="G22" i="133"/>
  <c r="F22" i="133"/>
  <c r="E22" i="133"/>
  <c r="D22" i="133"/>
  <c r="C22" i="133"/>
  <c r="T21" i="133"/>
  <c r="S21" i="133"/>
  <c r="R21" i="133"/>
  <c r="Q21" i="133"/>
  <c r="P21" i="133"/>
  <c r="O21" i="133"/>
  <c r="N21" i="133"/>
  <c r="M21" i="133"/>
  <c r="L21" i="133"/>
  <c r="K21" i="133"/>
  <c r="J21" i="133"/>
  <c r="I21" i="133"/>
  <c r="H21" i="133"/>
  <c r="G21" i="133"/>
  <c r="F21" i="133"/>
  <c r="E21" i="133"/>
  <c r="D21" i="133"/>
  <c r="C21" i="133"/>
  <c r="T20" i="133"/>
  <c r="S20" i="133"/>
  <c r="R20" i="133"/>
  <c r="Q20" i="133"/>
  <c r="P20" i="133"/>
  <c r="O20" i="133"/>
  <c r="N20" i="133"/>
  <c r="M20" i="133"/>
  <c r="L20" i="133"/>
  <c r="K20" i="133"/>
  <c r="J20" i="133"/>
  <c r="I20" i="133"/>
  <c r="H20" i="133"/>
  <c r="G20" i="133"/>
  <c r="F20" i="133"/>
  <c r="E20" i="133"/>
  <c r="D20" i="133"/>
  <c r="C20" i="133"/>
  <c r="T19" i="133"/>
  <c r="S19" i="133"/>
  <c r="R19" i="133"/>
  <c r="Q19" i="133"/>
  <c r="P19" i="133"/>
  <c r="O19" i="133"/>
  <c r="N19" i="133"/>
  <c r="M19" i="133"/>
  <c r="L19" i="133"/>
  <c r="K19" i="133"/>
  <c r="J19" i="133"/>
  <c r="I19" i="133"/>
  <c r="H19" i="133"/>
  <c r="G19" i="133"/>
  <c r="F19" i="133"/>
  <c r="E19" i="133"/>
  <c r="D19" i="133"/>
  <c r="C19" i="133"/>
  <c r="T18" i="133"/>
  <c r="S18" i="133"/>
  <c r="R18" i="133"/>
  <c r="Q18" i="133"/>
  <c r="P18" i="133"/>
  <c r="O18" i="133"/>
  <c r="N18" i="133"/>
  <c r="M18" i="133"/>
  <c r="L18" i="133"/>
  <c r="K18" i="133"/>
  <c r="J18" i="133"/>
  <c r="I18" i="133"/>
  <c r="H18" i="133"/>
  <c r="G18" i="133"/>
  <c r="F18" i="133"/>
  <c r="E18" i="133"/>
  <c r="D18" i="133"/>
  <c r="C18" i="133"/>
  <c r="T17" i="133"/>
  <c r="S17" i="133"/>
  <c r="R17" i="133"/>
  <c r="Q17" i="133"/>
  <c r="P17" i="133"/>
  <c r="O17" i="133"/>
  <c r="N17" i="133"/>
  <c r="M17" i="133"/>
  <c r="L17" i="133"/>
  <c r="K17" i="133"/>
  <c r="J17" i="133"/>
  <c r="I17" i="133"/>
  <c r="H17" i="133"/>
  <c r="G17" i="133"/>
  <c r="F17" i="133"/>
  <c r="E17" i="133"/>
  <c r="D17" i="133"/>
  <c r="C17" i="133"/>
  <c r="T16" i="133"/>
  <c r="S16" i="133"/>
  <c r="R16" i="133"/>
  <c r="Q16" i="133"/>
  <c r="P16" i="133"/>
  <c r="O16" i="133"/>
  <c r="N16" i="133"/>
  <c r="M16" i="133"/>
  <c r="L16" i="133"/>
  <c r="K16" i="133"/>
  <c r="J16" i="133"/>
  <c r="I16" i="133"/>
  <c r="H16" i="133"/>
  <c r="G16" i="133"/>
  <c r="F16" i="133"/>
  <c r="E16" i="133"/>
  <c r="D16" i="133"/>
  <c r="C16" i="133"/>
  <c r="T15" i="133"/>
  <c r="S15" i="133"/>
  <c r="R15" i="133"/>
  <c r="Q15" i="133"/>
  <c r="P15" i="133"/>
  <c r="O15" i="133"/>
  <c r="N15" i="133"/>
  <c r="M15" i="133"/>
  <c r="L15" i="133"/>
  <c r="K15" i="133"/>
  <c r="J15" i="133"/>
  <c r="I15" i="133"/>
  <c r="H15" i="133"/>
  <c r="G15" i="133"/>
  <c r="F15" i="133"/>
  <c r="E15" i="133"/>
  <c r="D15" i="133"/>
  <c r="C15" i="133"/>
  <c r="T14" i="133"/>
  <c r="S14" i="133"/>
  <c r="R14" i="133"/>
  <c r="Q14" i="133"/>
  <c r="P14" i="133"/>
  <c r="O14" i="133"/>
  <c r="N14" i="133"/>
  <c r="M14" i="133"/>
  <c r="L14" i="133"/>
  <c r="K14" i="133"/>
  <c r="J14" i="133"/>
  <c r="I14" i="133"/>
  <c r="H14" i="133"/>
  <c r="G14" i="133"/>
  <c r="F14" i="133"/>
  <c r="E14" i="133"/>
  <c r="D14" i="133"/>
  <c r="C14" i="133"/>
  <c r="T13" i="133"/>
  <c r="S13" i="133"/>
  <c r="R13" i="133"/>
  <c r="Q13" i="133"/>
  <c r="P13" i="133"/>
  <c r="O13" i="133"/>
  <c r="N13" i="133"/>
  <c r="M13" i="133"/>
  <c r="L13" i="133"/>
  <c r="K13" i="133"/>
  <c r="J13" i="133"/>
  <c r="I13" i="133"/>
  <c r="H13" i="133"/>
  <c r="G13" i="133"/>
  <c r="F13" i="133"/>
  <c r="E13" i="133"/>
  <c r="D13" i="133"/>
  <c r="C13" i="133"/>
  <c r="T12" i="133"/>
  <c r="S12" i="133"/>
  <c r="R12" i="133"/>
  <c r="Q12" i="133"/>
  <c r="P12" i="133"/>
  <c r="O12" i="133"/>
  <c r="N12" i="133"/>
  <c r="M12" i="133"/>
  <c r="L12" i="133"/>
  <c r="K12" i="133"/>
  <c r="J12" i="133"/>
  <c r="I12" i="133"/>
  <c r="H12" i="133"/>
  <c r="G12" i="133"/>
  <c r="F12" i="133"/>
  <c r="E12" i="133"/>
  <c r="D12" i="133"/>
  <c r="C12" i="133"/>
  <c r="T11" i="133"/>
  <c r="S11" i="133"/>
  <c r="R11" i="133"/>
  <c r="Q11" i="133"/>
  <c r="P11" i="133"/>
  <c r="O11" i="133"/>
  <c r="N11" i="133"/>
  <c r="M11" i="133"/>
  <c r="L11" i="133"/>
  <c r="K11" i="133"/>
  <c r="J11" i="133"/>
  <c r="I11" i="133"/>
  <c r="H11" i="133"/>
  <c r="G11" i="133"/>
  <c r="F11" i="133"/>
  <c r="E11" i="133"/>
  <c r="D11" i="133"/>
  <c r="C11" i="133"/>
  <c r="T10" i="133"/>
  <c r="S10" i="133"/>
  <c r="R10" i="133"/>
  <c r="Q10" i="133"/>
  <c r="P10" i="133"/>
  <c r="O10" i="133"/>
  <c r="N10" i="133"/>
  <c r="M10" i="133"/>
  <c r="L10" i="133"/>
  <c r="K10" i="133"/>
  <c r="J10" i="133"/>
  <c r="I10" i="133"/>
  <c r="H10" i="133"/>
  <c r="G10" i="133"/>
  <c r="F10" i="133"/>
  <c r="E10" i="133"/>
  <c r="D10" i="133"/>
  <c r="T9" i="133"/>
  <c r="S9" i="133"/>
  <c r="R9" i="133"/>
  <c r="Q9" i="133"/>
  <c r="P9" i="133"/>
  <c r="O9" i="133"/>
  <c r="N9" i="133"/>
  <c r="M9" i="133"/>
  <c r="L9" i="133"/>
  <c r="K9" i="133"/>
  <c r="J9" i="133"/>
  <c r="I9" i="133"/>
  <c r="H9" i="133"/>
  <c r="G9" i="133"/>
  <c r="F9" i="133"/>
  <c r="E9" i="133"/>
  <c r="D9" i="133"/>
  <c r="T24" i="123"/>
  <c r="S24" i="123"/>
  <c r="R24" i="123"/>
  <c r="Q24" i="123"/>
  <c r="P24" i="123"/>
  <c r="O24" i="123"/>
  <c r="N24" i="123"/>
  <c r="M24" i="123"/>
  <c r="L24" i="123"/>
  <c r="K24" i="123"/>
  <c r="J24" i="123"/>
  <c r="I24" i="123"/>
  <c r="H24" i="123"/>
  <c r="G24" i="123"/>
  <c r="F24" i="123"/>
  <c r="E24" i="123"/>
  <c r="D24" i="123"/>
  <c r="C24" i="123"/>
  <c r="T23" i="123"/>
  <c r="S23" i="123"/>
  <c r="R23" i="123"/>
  <c r="Q23" i="123"/>
  <c r="P23" i="123"/>
  <c r="O23" i="123"/>
  <c r="N23" i="123"/>
  <c r="M23" i="123"/>
  <c r="L23" i="123"/>
  <c r="K23" i="123"/>
  <c r="J23" i="123"/>
  <c r="I23" i="123"/>
  <c r="H23" i="123"/>
  <c r="G23" i="123"/>
  <c r="F23" i="123"/>
  <c r="E23" i="123"/>
  <c r="D23" i="123"/>
  <c r="C23" i="123"/>
  <c r="T22" i="123"/>
  <c r="S22" i="123"/>
  <c r="R22" i="123"/>
  <c r="Q22" i="123"/>
  <c r="P22" i="123"/>
  <c r="O22" i="123"/>
  <c r="N22" i="123"/>
  <c r="M22" i="123"/>
  <c r="L22" i="123"/>
  <c r="K22" i="123"/>
  <c r="J22" i="123"/>
  <c r="I22" i="123"/>
  <c r="H22" i="123"/>
  <c r="G22" i="123"/>
  <c r="F22" i="123"/>
  <c r="E22" i="123"/>
  <c r="D22" i="123"/>
  <c r="C22" i="123"/>
  <c r="T21" i="123"/>
  <c r="S21" i="123"/>
  <c r="R21" i="123"/>
  <c r="Q21" i="123"/>
  <c r="P21" i="123"/>
  <c r="O21" i="123"/>
  <c r="N21" i="123"/>
  <c r="M21" i="123"/>
  <c r="L21" i="123"/>
  <c r="K21" i="123"/>
  <c r="J21" i="123"/>
  <c r="I21" i="123"/>
  <c r="H21" i="123"/>
  <c r="G21" i="123"/>
  <c r="F21" i="123"/>
  <c r="E21" i="123"/>
  <c r="D21" i="123"/>
  <c r="C21" i="123"/>
  <c r="T20" i="123"/>
  <c r="S20" i="123"/>
  <c r="R20" i="123"/>
  <c r="Q20" i="123"/>
  <c r="P20" i="123"/>
  <c r="O20" i="123"/>
  <c r="N20" i="123"/>
  <c r="M20" i="123"/>
  <c r="L20" i="123"/>
  <c r="K20" i="123"/>
  <c r="J20" i="123"/>
  <c r="I20" i="123"/>
  <c r="H20" i="123"/>
  <c r="G20" i="123"/>
  <c r="F20" i="123"/>
  <c r="E20" i="123"/>
  <c r="D20" i="123"/>
  <c r="C20" i="123"/>
  <c r="T19" i="123"/>
  <c r="S19" i="123"/>
  <c r="R19" i="123"/>
  <c r="Q19" i="123"/>
  <c r="P19" i="123"/>
  <c r="O19" i="123"/>
  <c r="N19" i="123"/>
  <c r="M19" i="123"/>
  <c r="L19" i="123"/>
  <c r="K19" i="123"/>
  <c r="J19" i="123"/>
  <c r="I19" i="123"/>
  <c r="H19" i="123"/>
  <c r="G19" i="123"/>
  <c r="F19" i="123"/>
  <c r="E19" i="123"/>
  <c r="D19" i="123"/>
  <c r="C19" i="123"/>
  <c r="T18" i="123"/>
  <c r="S18" i="123"/>
  <c r="R18" i="123"/>
  <c r="Q18" i="123"/>
  <c r="P18" i="123"/>
  <c r="O18" i="123"/>
  <c r="N18" i="123"/>
  <c r="M18" i="123"/>
  <c r="L18" i="123"/>
  <c r="K18" i="123"/>
  <c r="J18" i="123"/>
  <c r="I18" i="123"/>
  <c r="H18" i="123"/>
  <c r="G18" i="123"/>
  <c r="F18" i="123"/>
  <c r="E18" i="123"/>
  <c r="D18" i="123"/>
  <c r="C18" i="123"/>
  <c r="T17" i="123"/>
  <c r="S17" i="123"/>
  <c r="R17" i="123"/>
  <c r="Q17" i="123"/>
  <c r="P17" i="123"/>
  <c r="O17" i="123"/>
  <c r="N17" i="123"/>
  <c r="M17" i="123"/>
  <c r="L17" i="123"/>
  <c r="K17" i="123"/>
  <c r="J17" i="123"/>
  <c r="I17" i="123"/>
  <c r="H17" i="123"/>
  <c r="G17" i="123"/>
  <c r="F17" i="123"/>
  <c r="E17" i="123"/>
  <c r="D17" i="123"/>
  <c r="C17" i="123"/>
  <c r="T16" i="123"/>
  <c r="S16" i="123"/>
  <c r="R16" i="123"/>
  <c r="Q16" i="123"/>
  <c r="P16" i="123"/>
  <c r="O16" i="123"/>
  <c r="N16" i="123"/>
  <c r="M16" i="123"/>
  <c r="L16" i="123"/>
  <c r="K16" i="123"/>
  <c r="J16" i="123"/>
  <c r="I16" i="123"/>
  <c r="H16" i="123"/>
  <c r="G16" i="123"/>
  <c r="F16" i="123"/>
  <c r="E16" i="123"/>
  <c r="D16" i="123"/>
  <c r="C16" i="123"/>
  <c r="T15" i="123"/>
  <c r="S15" i="123"/>
  <c r="R15" i="123"/>
  <c r="Q15" i="123"/>
  <c r="P15" i="123"/>
  <c r="O15" i="123"/>
  <c r="N15" i="123"/>
  <c r="M15" i="123"/>
  <c r="L15" i="123"/>
  <c r="K15" i="123"/>
  <c r="J15" i="123"/>
  <c r="I15" i="123"/>
  <c r="H15" i="123"/>
  <c r="G15" i="123"/>
  <c r="F15" i="123"/>
  <c r="E15" i="123"/>
  <c r="D15" i="123"/>
  <c r="C15" i="123"/>
  <c r="T14" i="123"/>
  <c r="S14" i="123"/>
  <c r="R14" i="123"/>
  <c r="Q14" i="123"/>
  <c r="P14" i="123"/>
  <c r="O14" i="123"/>
  <c r="N14" i="123"/>
  <c r="M14" i="123"/>
  <c r="L14" i="123"/>
  <c r="K14" i="123"/>
  <c r="J14" i="123"/>
  <c r="I14" i="123"/>
  <c r="H14" i="123"/>
  <c r="G14" i="123"/>
  <c r="F14" i="123"/>
  <c r="E14" i="123"/>
  <c r="D14" i="123"/>
  <c r="C14" i="123"/>
  <c r="T13" i="123"/>
  <c r="S13" i="123"/>
  <c r="R13" i="123"/>
  <c r="Q13" i="123"/>
  <c r="P13" i="123"/>
  <c r="O13" i="123"/>
  <c r="N13" i="123"/>
  <c r="M13" i="123"/>
  <c r="L13" i="123"/>
  <c r="K13" i="123"/>
  <c r="J13" i="123"/>
  <c r="I13" i="123"/>
  <c r="H13" i="123"/>
  <c r="G13" i="123"/>
  <c r="F13" i="123"/>
  <c r="E13" i="123"/>
  <c r="D13" i="123"/>
  <c r="C13" i="123"/>
  <c r="T12" i="123"/>
  <c r="S12" i="123"/>
  <c r="R12" i="123"/>
  <c r="Q12" i="123"/>
  <c r="P12" i="123"/>
  <c r="O12" i="123"/>
  <c r="N12" i="123"/>
  <c r="M12" i="123"/>
  <c r="L12" i="123"/>
  <c r="K12" i="123"/>
  <c r="J12" i="123"/>
  <c r="I12" i="123"/>
  <c r="H12" i="123"/>
  <c r="G12" i="123"/>
  <c r="F12" i="123"/>
  <c r="E12" i="123"/>
  <c r="D12" i="123"/>
  <c r="C12" i="123"/>
  <c r="T11" i="123"/>
  <c r="S11" i="123"/>
  <c r="S25" i="123" s="1"/>
  <c r="R11" i="123"/>
  <c r="R25" i="123" s="1"/>
  <c r="Q11" i="123"/>
  <c r="P11" i="123"/>
  <c r="O11" i="123"/>
  <c r="O25" i="123" s="1"/>
  <c r="N11" i="123"/>
  <c r="N25" i="123" s="1"/>
  <c r="M11" i="123"/>
  <c r="L11" i="123"/>
  <c r="K11" i="123"/>
  <c r="J11" i="123"/>
  <c r="J25" i="123" s="1"/>
  <c r="I11" i="123"/>
  <c r="H11" i="123"/>
  <c r="G11" i="123"/>
  <c r="G25" i="123" s="1"/>
  <c r="F11" i="123"/>
  <c r="F25" i="123" s="1"/>
  <c r="E11" i="123"/>
  <c r="D11" i="123"/>
  <c r="C11" i="123"/>
  <c r="C25" i="123" s="1"/>
  <c r="C26" i="123" s="1"/>
  <c r="T10" i="123"/>
  <c r="S10" i="123"/>
  <c r="R10" i="123"/>
  <c r="Q10" i="123"/>
  <c r="P10" i="123"/>
  <c r="O10" i="123"/>
  <c r="N10" i="123"/>
  <c r="M10" i="123"/>
  <c r="L10" i="123"/>
  <c r="K10" i="123"/>
  <c r="J10" i="123"/>
  <c r="I10" i="123"/>
  <c r="H10" i="123"/>
  <c r="G10" i="123"/>
  <c r="F10" i="123"/>
  <c r="E10" i="123"/>
  <c r="D10" i="123"/>
  <c r="T9" i="123"/>
  <c r="S9" i="123"/>
  <c r="R9" i="123"/>
  <c r="Q9" i="123"/>
  <c r="P9" i="123"/>
  <c r="O9" i="123"/>
  <c r="N9" i="123"/>
  <c r="M9" i="123"/>
  <c r="L9" i="123"/>
  <c r="K9" i="123"/>
  <c r="W9" i="123" s="1"/>
  <c r="J9" i="123"/>
  <c r="I9" i="123"/>
  <c r="H9" i="123"/>
  <c r="G9" i="123"/>
  <c r="F9" i="123"/>
  <c r="E9" i="123"/>
  <c r="D9" i="123"/>
  <c r="P28" i="183"/>
  <c r="O28" i="183"/>
  <c r="N28" i="183"/>
  <c r="M28" i="183"/>
  <c r="L28" i="183"/>
  <c r="K28" i="183"/>
  <c r="J28" i="183"/>
  <c r="I28" i="183"/>
  <c r="H28" i="183"/>
  <c r="G28" i="183"/>
  <c r="F28" i="183"/>
  <c r="E28" i="183"/>
  <c r="D28" i="183"/>
  <c r="C28" i="183"/>
  <c r="B28" i="183"/>
  <c r="P27" i="183"/>
  <c r="O27" i="183"/>
  <c r="N27" i="183"/>
  <c r="M27" i="183"/>
  <c r="L27" i="183"/>
  <c r="K27" i="183"/>
  <c r="J27" i="183"/>
  <c r="I27" i="183"/>
  <c r="H27" i="183"/>
  <c r="G27" i="183"/>
  <c r="F27" i="183"/>
  <c r="E27" i="183"/>
  <c r="D27" i="183"/>
  <c r="C27" i="183"/>
  <c r="B27" i="183"/>
  <c r="P26" i="183"/>
  <c r="O26" i="183"/>
  <c r="N26" i="183"/>
  <c r="M26" i="183"/>
  <c r="L26" i="183"/>
  <c r="K26" i="183"/>
  <c r="J26" i="183"/>
  <c r="I26" i="183"/>
  <c r="H26" i="183"/>
  <c r="G26" i="183"/>
  <c r="F26" i="183"/>
  <c r="E26" i="183"/>
  <c r="D26" i="183"/>
  <c r="C26" i="183"/>
  <c r="B26" i="183"/>
  <c r="P25" i="183"/>
  <c r="O25" i="183"/>
  <c r="N25" i="183"/>
  <c r="M25" i="183"/>
  <c r="L25" i="183"/>
  <c r="K25" i="183"/>
  <c r="J25" i="183"/>
  <c r="I25" i="183"/>
  <c r="H25" i="183"/>
  <c r="G25" i="183"/>
  <c r="F25" i="183"/>
  <c r="E25" i="183"/>
  <c r="D25" i="183"/>
  <c r="C25" i="183"/>
  <c r="B25" i="183"/>
  <c r="P24" i="183"/>
  <c r="O24" i="183"/>
  <c r="N24" i="183"/>
  <c r="M24" i="183"/>
  <c r="L24" i="183"/>
  <c r="K24" i="183"/>
  <c r="J24" i="183"/>
  <c r="I24" i="183"/>
  <c r="H24" i="183"/>
  <c r="G24" i="183"/>
  <c r="F24" i="183"/>
  <c r="E24" i="183"/>
  <c r="D24" i="183"/>
  <c r="C24" i="183"/>
  <c r="B24" i="183"/>
  <c r="P23" i="183"/>
  <c r="O23" i="183"/>
  <c r="N23" i="183"/>
  <c r="M23" i="183"/>
  <c r="L23" i="183"/>
  <c r="K23" i="183"/>
  <c r="J23" i="183"/>
  <c r="I23" i="183"/>
  <c r="H23" i="183"/>
  <c r="G23" i="183"/>
  <c r="F23" i="183"/>
  <c r="E23" i="183"/>
  <c r="D23" i="183"/>
  <c r="C23" i="183"/>
  <c r="B23" i="183"/>
  <c r="P22" i="183"/>
  <c r="O22" i="183"/>
  <c r="N22" i="183"/>
  <c r="M22" i="183"/>
  <c r="L22" i="183"/>
  <c r="K22" i="183"/>
  <c r="J22" i="183"/>
  <c r="I22" i="183"/>
  <c r="H22" i="183"/>
  <c r="G22" i="183"/>
  <c r="F22" i="183"/>
  <c r="E22" i="183"/>
  <c r="D22" i="183"/>
  <c r="C22" i="183"/>
  <c r="B22" i="183"/>
  <c r="P21" i="183"/>
  <c r="O21" i="183"/>
  <c r="N21" i="183"/>
  <c r="M21" i="183"/>
  <c r="L21" i="183"/>
  <c r="K21" i="183"/>
  <c r="J21" i="183"/>
  <c r="I21" i="183"/>
  <c r="H21" i="183"/>
  <c r="G21" i="183"/>
  <c r="F21" i="183"/>
  <c r="E21" i="183"/>
  <c r="D21" i="183"/>
  <c r="C21" i="183"/>
  <c r="B21" i="183"/>
  <c r="P20" i="183"/>
  <c r="O20" i="183"/>
  <c r="N20" i="183"/>
  <c r="M20" i="183"/>
  <c r="L20" i="183"/>
  <c r="K20" i="183"/>
  <c r="J20" i="183"/>
  <c r="I20" i="183"/>
  <c r="H20" i="183"/>
  <c r="G20" i="183"/>
  <c r="F20" i="183"/>
  <c r="E20" i="183"/>
  <c r="D20" i="183"/>
  <c r="C20" i="183"/>
  <c r="B20" i="183"/>
  <c r="P19" i="183"/>
  <c r="O19" i="183"/>
  <c r="N19" i="183"/>
  <c r="M19" i="183"/>
  <c r="L19" i="183"/>
  <c r="K19" i="183"/>
  <c r="J19" i="183"/>
  <c r="I19" i="183"/>
  <c r="H19" i="183"/>
  <c r="G19" i="183"/>
  <c r="F19" i="183"/>
  <c r="E19" i="183"/>
  <c r="D19" i="183"/>
  <c r="C19" i="183"/>
  <c r="B19" i="183"/>
  <c r="P18" i="183"/>
  <c r="O18" i="183"/>
  <c r="N18" i="183"/>
  <c r="M18" i="183"/>
  <c r="L18" i="183"/>
  <c r="K18" i="183"/>
  <c r="J18" i="183"/>
  <c r="I18" i="183"/>
  <c r="H18" i="183"/>
  <c r="G18" i="183"/>
  <c r="F18" i="183"/>
  <c r="E18" i="183"/>
  <c r="D18" i="183"/>
  <c r="C18" i="183"/>
  <c r="B18" i="183"/>
  <c r="P17" i="183"/>
  <c r="O17" i="183"/>
  <c r="N17" i="183"/>
  <c r="M17" i="183"/>
  <c r="L17" i="183"/>
  <c r="K17" i="183"/>
  <c r="J17" i="183"/>
  <c r="I17" i="183"/>
  <c r="H17" i="183"/>
  <c r="G17" i="183"/>
  <c r="F17" i="183"/>
  <c r="E17" i="183"/>
  <c r="D17" i="183"/>
  <c r="C17" i="183"/>
  <c r="B17" i="183"/>
  <c r="P16" i="183"/>
  <c r="O16" i="183"/>
  <c r="N16" i="183"/>
  <c r="M16" i="183"/>
  <c r="L16" i="183"/>
  <c r="K16" i="183"/>
  <c r="J16" i="183"/>
  <c r="I16" i="183"/>
  <c r="H16" i="183"/>
  <c r="G16" i="183"/>
  <c r="F16" i="183"/>
  <c r="E16" i="183"/>
  <c r="D16" i="183"/>
  <c r="C16" i="183"/>
  <c r="B16" i="183"/>
  <c r="P15" i="183"/>
  <c r="O15" i="183"/>
  <c r="N15" i="183"/>
  <c r="M15" i="183"/>
  <c r="L15" i="183"/>
  <c r="K15" i="183"/>
  <c r="J15" i="183"/>
  <c r="I15" i="183"/>
  <c r="H15" i="183"/>
  <c r="G15" i="183"/>
  <c r="F15" i="183"/>
  <c r="E15" i="183"/>
  <c r="D15" i="183"/>
  <c r="C15" i="183"/>
  <c r="B15" i="183"/>
  <c r="P14" i="183"/>
  <c r="O14" i="183"/>
  <c r="N14" i="183"/>
  <c r="M14" i="183"/>
  <c r="L14" i="183"/>
  <c r="K14" i="183"/>
  <c r="J14" i="183"/>
  <c r="I14" i="183"/>
  <c r="H14" i="183"/>
  <c r="G14" i="183"/>
  <c r="F14" i="183"/>
  <c r="E14" i="183"/>
  <c r="D14" i="183"/>
  <c r="C14" i="183"/>
  <c r="B14" i="183"/>
  <c r="P13" i="183"/>
  <c r="O13" i="183"/>
  <c r="N13" i="183"/>
  <c r="M13" i="183"/>
  <c r="L13" i="183"/>
  <c r="K13" i="183"/>
  <c r="J13" i="183"/>
  <c r="I13" i="183"/>
  <c r="H13" i="183"/>
  <c r="G13" i="183"/>
  <c r="F13" i="183"/>
  <c r="E13" i="183"/>
  <c r="D13" i="183"/>
  <c r="C13" i="183"/>
  <c r="B13" i="183"/>
  <c r="P12" i="183"/>
  <c r="O12" i="183"/>
  <c r="N12" i="183"/>
  <c r="M12" i="183"/>
  <c r="L12" i="183"/>
  <c r="K12" i="183"/>
  <c r="J12" i="183"/>
  <c r="I12" i="183"/>
  <c r="H12" i="183"/>
  <c r="G12" i="183"/>
  <c r="F12" i="183"/>
  <c r="E12" i="183"/>
  <c r="D12" i="183"/>
  <c r="C12" i="183"/>
  <c r="B12" i="183"/>
  <c r="P11" i="183"/>
  <c r="O11" i="183"/>
  <c r="N11" i="183"/>
  <c r="M11" i="183"/>
  <c r="L11" i="183"/>
  <c r="K11" i="183"/>
  <c r="J11" i="183"/>
  <c r="I11" i="183"/>
  <c r="H11" i="183"/>
  <c r="G11" i="183"/>
  <c r="F11" i="183"/>
  <c r="E11" i="183"/>
  <c r="D11" i="183"/>
  <c r="C11" i="183"/>
  <c r="B11" i="183"/>
  <c r="P10" i="183"/>
  <c r="O10" i="183"/>
  <c r="N10" i="183"/>
  <c r="M10" i="183"/>
  <c r="L10" i="183"/>
  <c r="K10" i="183"/>
  <c r="J10" i="183"/>
  <c r="I10" i="183"/>
  <c r="H10" i="183"/>
  <c r="G10" i="183"/>
  <c r="F10" i="183"/>
  <c r="E10" i="183"/>
  <c r="D10" i="183"/>
  <c r="C10" i="183"/>
  <c r="B10" i="183"/>
  <c r="P9" i="183"/>
  <c r="O9" i="183"/>
  <c r="N9" i="183"/>
  <c r="M9" i="183"/>
  <c r="L9" i="183"/>
  <c r="K9" i="183"/>
  <c r="J9" i="183"/>
  <c r="I9" i="183"/>
  <c r="H9" i="183"/>
  <c r="G9" i="183"/>
  <c r="F9" i="183"/>
  <c r="E9" i="183"/>
  <c r="D9" i="183"/>
  <c r="C9" i="183"/>
  <c r="B9" i="183"/>
  <c r="P8" i="183"/>
  <c r="O8" i="183"/>
  <c r="N8" i="183"/>
  <c r="M8" i="183"/>
  <c r="L8" i="183"/>
  <c r="K8" i="183"/>
  <c r="J8" i="183"/>
  <c r="I8" i="183"/>
  <c r="H8" i="183"/>
  <c r="G8" i="183"/>
  <c r="F8" i="183"/>
  <c r="E8" i="183"/>
  <c r="D8" i="183"/>
  <c r="C8" i="183"/>
  <c r="U10" i="123" l="1"/>
  <c r="U12" i="123"/>
  <c r="U14" i="123"/>
  <c r="U16" i="123"/>
  <c r="U22" i="123"/>
  <c r="U9" i="123"/>
  <c r="V12" i="123"/>
  <c r="V14" i="123"/>
  <c r="V16" i="123"/>
  <c r="V18" i="123"/>
  <c r="V20" i="123"/>
  <c r="F26" i="123"/>
  <c r="U18" i="123"/>
  <c r="U20" i="123"/>
  <c r="W17" i="123"/>
  <c r="W19" i="123"/>
  <c r="V10" i="123"/>
  <c r="W10" i="123"/>
  <c r="W16" i="123"/>
  <c r="W18" i="123"/>
  <c r="W20" i="123"/>
  <c r="W24" i="123"/>
  <c r="V24" i="123" s="1"/>
  <c r="U24" i="123" s="1"/>
  <c r="X24" i="123" s="1"/>
  <c r="W23" i="123" s="1"/>
  <c r="W22" i="123" s="1"/>
  <c r="V22" i="123" s="1"/>
  <c r="V21" i="123" s="1"/>
  <c r="U21" i="123" s="1"/>
  <c r="V19" i="123" s="1"/>
  <c r="U19" i="123" s="1"/>
  <c r="V17" i="123" s="1"/>
  <c r="U17" i="123" s="1"/>
  <c r="V15" i="123" s="1"/>
  <c r="U15" i="123" s="1"/>
  <c r="W14" i="123" s="1"/>
  <c r="V13" i="123" s="1"/>
  <c r="U13" i="123" s="1"/>
  <c r="W12" i="123" s="1"/>
  <c r="T25" i="123" s="1"/>
  <c r="Q25" i="123" s="1"/>
  <c r="P25" i="123" s="1"/>
  <c r="M25" i="123" s="1"/>
  <c r="L25" i="123" s="1"/>
  <c r="I25" i="123" s="1"/>
  <c r="E25" i="123" s="1"/>
  <c r="E26" i="123" s="1"/>
  <c r="R26" i="123"/>
  <c r="G26" i="123"/>
  <c r="S26" i="123"/>
  <c r="H25" i="123"/>
  <c r="H26" i="123" s="1"/>
  <c r="V11" i="123"/>
  <c r="V23" i="123"/>
  <c r="V9" i="123"/>
  <c r="X9" i="123" s="1"/>
  <c r="J26" i="123"/>
  <c r="K25" i="123"/>
  <c r="K26" i="123" s="1"/>
  <c r="W11" i="123"/>
  <c r="W13" i="123"/>
  <c r="W15" i="123"/>
  <c r="W21" i="123"/>
  <c r="N26" i="123"/>
  <c r="O26" i="123"/>
  <c r="U11" i="123"/>
  <c r="D25" i="123"/>
  <c r="D26" i="123" s="1"/>
  <c r="U23" i="123"/>
  <c r="A9" i="187"/>
  <c r="A12" i="187"/>
  <c r="A21" i="187"/>
  <c r="A28" i="187"/>
  <c r="A23" i="187"/>
  <c r="A15" i="187"/>
  <c r="A17" i="187"/>
  <c r="A24" i="187"/>
  <c r="A19" i="187"/>
  <c r="A10" i="187"/>
  <c r="A8" i="187"/>
  <c r="A18" i="187"/>
  <c r="A13" i="187"/>
  <c r="A11" i="187"/>
  <c r="A16" i="187"/>
  <c r="A27" i="187"/>
  <c r="A20" i="187"/>
  <c r="A22" i="187"/>
  <c r="A26" i="187"/>
  <c r="A25" i="187"/>
  <c r="A14" i="187"/>
  <c r="A8" i="193"/>
  <c r="A9" i="193"/>
  <c r="A7" i="193"/>
  <c r="A9" i="188"/>
  <c r="A10" i="188"/>
  <c r="A11" i="188"/>
  <c r="A7" i="184"/>
  <c r="A10" i="184"/>
  <c r="A8" i="184"/>
  <c r="A9" i="184"/>
  <c r="A20" i="183"/>
  <c r="A28" i="183"/>
  <c r="A14" i="183"/>
  <c r="A10" i="183"/>
  <c r="A22" i="183"/>
  <c r="A17" i="183"/>
  <c r="A23" i="183"/>
  <c r="A25" i="183"/>
  <c r="A21" i="183"/>
  <c r="A26" i="183"/>
  <c r="A18" i="183"/>
  <c r="A24" i="183"/>
  <c r="A16" i="183"/>
  <c r="A9" i="183"/>
  <c r="A11" i="183"/>
  <c r="A29" i="183"/>
  <c r="A12" i="183"/>
  <c r="A19" i="183"/>
  <c r="A27" i="183"/>
  <c r="A15" i="183"/>
  <c r="A13" i="183"/>
  <c r="A11" i="186"/>
  <c r="A9" i="186"/>
  <c r="A10" i="186"/>
  <c r="X16" i="123" l="1"/>
  <c r="X10" i="123"/>
  <c r="X20" i="123"/>
  <c r="X18" i="123"/>
  <c r="Q26" i="123"/>
  <c r="I26" i="123"/>
  <c r="X14" i="123"/>
  <c r="X21" i="123"/>
  <c r="X12" i="123"/>
  <c r="AA11" i="123" s="1"/>
  <c r="P26" i="123"/>
  <c r="X19" i="123"/>
  <c r="M26" i="123"/>
  <c r="T26" i="123"/>
  <c r="X13" i="123"/>
  <c r="L26" i="123"/>
  <c r="X23" i="123"/>
  <c r="W25" i="123"/>
  <c r="W26" i="123" s="1"/>
  <c r="X17" i="123"/>
  <c r="X15" i="123"/>
  <c r="V25" i="123"/>
  <c r="V26" i="123" s="1"/>
  <c r="X11" i="123"/>
  <c r="U25" i="123"/>
  <c r="U26" i="123" s="1"/>
  <c r="X22" i="123"/>
  <c r="AA13" i="123"/>
  <c r="C8" i="166"/>
  <c r="AA10" i="123" l="1"/>
  <c r="X25" i="123"/>
  <c r="X26" i="123" s="1"/>
  <c r="AA12" i="123" l="1"/>
  <c r="C6" i="166"/>
  <c r="C7" i="166" l="1"/>
  <c r="C9" i="166"/>
  <c r="AA14" i="123"/>
  <c r="H6" i="140" s="1"/>
  <c r="F6" i="140"/>
  <c r="G6" i="140"/>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2" description="Connection to the 'Table2' query in the workbook." type="5" refreshedVersion="8" background="1" saveData="1">
    <dbPr connection="Provider=Microsoft.Mashup.OleDb.1;Data Source=$Workbook$;Location=Table2;Extended Properties=&quot;&quot;" command="SELECT * FROM [Table2]"/>
  </connection>
  <connection id="2" xr16:uid="{00000000-0015-0000-FFFF-FFFF01000000}" keepAlive="1" name="Query - Table2 (2)" description="Connection to the 'Table2 (2)' query in the workbook." type="5" refreshedVersion="8" background="1" saveData="1">
    <dbPr connection="Provider=Microsoft.Mashup.OleDb.1;Data Source=$Workbook$;Location=&quot;Table2 (2)&quot;;Extended Properties=&quot;&quot;" command="SELECT * FROM [Table2 (2)]"/>
  </connection>
  <connection id="3" xr16:uid="{00000000-0015-0000-FFFF-FFFF02000000}"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4" xr16:uid="{00000000-0015-0000-FFFF-FFFF03000000}" name="WorksheetConnection_New Microsoft Excel Worksheet.xlsx!Table2" type="102" refreshedVersion="8" minRefreshableVersion="5">
    <extLst>
      <ext xmlns:x15="http://schemas.microsoft.com/office/spreadsheetml/2010/11/main" uri="{DE250136-89BD-433C-8126-D09CA5730AF9}">
        <x15:connection id="Table2">
          <x15:rangePr sourceName="_xlcn.WorksheetConnection_NewMicrosoftExcelWorksheet.xlsxTable21"/>
        </x15:connection>
      </ext>
    </extLst>
  </connection>
</connection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<sst xmlns="http://schemas.openxmlformats.org/spreadsheetml/2006/main" count="16224" uniqueCount="1385">
  <si>
    <t>B</t>
  </si>
  <si>
    <t>A</t>
  </si>
  <si>
    <t>C</t>
  </si>
  <si>
    <t>D</t>
  </si>
  <si>
    <t>HQ</t>
  </si>
  <si>
    <t>AL</t>
  </si>
  <si>
    <t>AUTH STR</t>
  </si>
  <si>
    <t>POSTED</t>
  </si>
  <si>
    <t>TOTAL</t>
  </si>
  <si>
    <t>Name</t>
  </si>
  <si>
    <t>Coy</t>
  </si>
  <si>
    <t>Med Cat</t>
  </si>
  <si>
    <t>Blood Gp</t>
  </si>
  <si>
    <t>Mob No</t>
  </si>
  <si>
    <t>Lnk</t>
  </si>
  <si>
    <t>SP</t>
  </si>
  <si>
    <t>SHAPE1</t>
  </si>
  <si>
    <t/>
  </si>
  <si>
    <t>Maharashtra</t>
  </si>
  <si>
    <t>Sep</t>
  </si>
  <si>
    <t>CL</t>
  </si>
  <si>
    <t>A+</t>
  </si>
  <si>
    <t>B+</t>
  </si>
  <si>
    <t>14620335M</t>
  </si>
  <si>
    <t>Hav</t>
  </si>
  <si>
    <t>P Gunasekaran</t>
  </si>
  <si>
    <t>P2(P)</t>
  </si>
  <si>
    <t>9080472429</t>
  </si>
  <si>
    <t>Tamilnadu</t>
  </si>
  <si>
    <t>14653364F</t>
  </si>
  <si>
    <t>M Kathiravan</t>
  </si>
  <si>
    <t>O+</t>
  </si>
  <si>
    <t>9950360750</t>
  </si>
  <si>
    <t>14666390F</t>
  </si>
  <si>
    <t>Nk</t>
  </si>
  <si>
    <t>Tapan Das</t>
  </si>
  <si>
    <t>7743937025</t>
  </si>
  <si>
    <t>Assam</t>
  </si>
  <si>
    <t>15437087K</t>
  </si>
  <si>
    <t>Tulsidas Narware</t>
  </si>
  <si>
    <t>9672089179</t>
  </si>
  <si>
    <t>MadhBa Pradesh</t>
  </si>
  <si>
    <t>Uttar Pradesh</t>
  </si>
  <si>
    <t>Kerala</t>
  </si>
  <si>
    <t>17027948A</t>
  </si>
  <si>
    <t>Krishan Badav</t>
  </si>
  <si>
    <t>7640804948</t>
  </si>
  <si>
    <t>2789930M</t>
  </si>
  <si>
    <t>Shaji M</t>
  </si>
  <si>
    <t>AB+</t>
  </si>
  <si>
    <t>9359863277</t>
  </si>
  <si>
    <t>2789933A</t>
  </si>
  <si>
    <t>K C Bisvas</t>
  </si>
  <si>
    <t>8180021963</t>
  </si>
  <si>
    <t>2791914N</t>
  </si>
  <si>
    <t>R C Samal</t>
  </si>
  <si>
    <t>9777545413</t>
  </si>
  <si>
    <t>Odisha</t>
  </si>
  <si>
    <t>2791960W</t>
  </si>
  <si>
    <t>Nikam JaBwant</t>
  </si>
  <si>
    <t>Pension Drill</t>
  </si>
  <si>
    <t>6283914937</t>
  </si>
  <si>
    <t>2792076W</t>
  </si>
  <si>
    <t>Garkar SanjaB</t>
  </si>
  <si>
    <t>9373819321</t>
  </si>
  <si>
    <t>2792305N</t>
  </si>
  <si>
    <t>Patil Dhannapa</t>
  </si>
  <si>
    <t>8408951204</t>
  </si>
  <si>
    <t>2792306B</t>
  </si>
  <si>
    <t>Patil Ramesh</t>
  </si>
  <si>
    <t>8951340759</t>
  </si>
  <si>
    <t>2792368B</t>
  </si>
  <si>
    <t>Dundappa Jindrali</t>
  </si>
  <si>
    <t>2792377A</t>
  </si>
  <si>
    <t>Patil Bajarang</t>
  </si>
  <si>
    <t>9717122947</t>
  </si>
  <si>
    <t>2792603M</t>
  </si>
  <si>
    <t>Umesh Patil</t>
  </si>
  <si>
    <t>2792626N</t>
  </si>
  <si>
    <t>Sonawane Kishor</t>
  </si>
  <si>
    <t>8208598349</t>
  </si>
  <si>
    <t>Karnataka</t>
  </si>
  <si>
    <t>2792694F</t>
  </si>
  <si>
    <t>Dharmendra DodiBa</t>
  </si>
  <si>
    <t>9932635610</t>
  </si>
  <si>
    <t>2792723L</t>
  </si>
  <si>
    <t>Surendra Kumar</t>
  </si>
  <si>
    <t>7767810310</t>
  </si>
  <si>
    <t>HarBana</t>
  </si>
  <si>
    <t>2792736H</t>
  </si>
  <si>
    <t>Kadam Dilip</t>
  </si>
  <si>
    <t>7573821423</t>
  </si>
  <si>
    <t>2792798H</t>
  </si>
  <si>
    <t>Mahantesh Tukkar</t>
  </si>
  <si>
    <t>A3(T-24)</t>
  </si>
  <si>
    <t>9972904475</t>
  </si>
  <si>
    <t>2792806W</t>
  </si>
  <si>
    <t>Talwar Prabhakar</t>
  </si>
  <si>
    <t>9552930125</t>
  </si>
  <si>
    <t>2792914A</t>
  </si>
  <si>
    <t>Walke Ashok</t>
  </si>
  <si>
    <t>9579083972</t>
  </si>
  <si>
    <t>2792924K</t>
  </si>
  <si>
    <t>Bharadwaj SanjaB</t>
  </si>
  <si>
    <t>8690450942</t>
  </si>
  <si>
    <t>2793000H</t>
  </si>
  <si>
    <t>Nagnath Kshirsagar</t>
  </si>
  <si>
    <t>9552228629</t>
  </si>
  <si>
    <t>2793084F</t>
  </si>
  <si>
    <t>Kashid Sunil</t>
  </si>
  <si>
    <t>9552676583</t>
  </si>
  <si>
    <t>2793112H</t>
  </si>
  <si>
    <t>Shelge Kiran</t>
  </si>
  <si>
    <t>9075640298</t>
  </si>
  <si>
    <t>2793160H</t>
  </si>
  <si>
    <t>Agre SanjaB</t>
  </si>
  <si>
    <t>9421299343</t>
  </si>
  <si>
    <t>Bihar</t>
  </si>
  <si>
    <t>2793291N</t>
  </si>
  <si>
    <t>Wabale Santosh</t>
  </si>
  <si>
    <t>7000073502</t>
  </si>
  <si>
    <t>2793316P</t>
  </si>
  <si>
    <t>Rohakale Barku</t>
  </si>
  <si>
    <t>9130185109</t>
  </si>
  <si>
    <t>2793345K</t>
  </si>
  <si>
    <t>Gurav Maruti</t>
  </si>
  <si>
    <t>9404422048</t>
  </si>
  <si>
    <t>2793774L</t>
  </si>
  <si>
    <t>Devendra Singh</t>
  </si>
  <si>
    <t>7355094456</t>
  </si>
  <si>
    <t>2793858B</t>
  </si>
  <si>
    <t>Pravin Mahadik</t>
  </si>
  <si>
    <t>7798051228</t>
  </si>
  <si>
    <t>S2(P)</t>
  </si>
  <si>
    <t>2793976M</t>
  </si>
  <si>
    <t>Patil Bharat</t>
  </si>
  <si>
    <t>8762789037</t>
  </si>
  <si>
    <t>2794063X</t>
  </si>
  <si>
    <t>Gaikwad Jalinder</t>
  </si>
  <si>
    <t>7709527212</t>
  </si>
  <si>
    <t>2794150L</t>
  </si>
  <si>
    <t>Chandrakant Gudulkar</t>
  </si>
  <si>
    <t>Course/Cadre</t>
  </si>
  <si>
    <t>B-</t>
  </si>
  <si>
    <t>8546841799</t>
  </si>
  <si>
    <t>2794183W</t>
  </si>
  <si>
    <t>Shinde Sharad</t>
  </si>
  <si>
    <t>9422615513</t>
  </si>
  <si>
    <t>2794222K</t>
  </si>
  <si>
    <t>Avadan Rukamana</t>
  </si>
  <si>
    <t>9512923600</t>
  </si>
  <si>
    <t>2794397M</t>
  </si>
  <si>
    <t>Bansode Mahindra</t>
  </si>
  <si>
    <t>7738856456</t>
  </si>
  <si>
    <t>2794449X</t>
  </si>
  <si>
    <t>Devare Amrut</t>
  </si>
  <si>
    <t>8275505504</t>
  </si>
  <si>
    <t>2794593M</t>
  </si>
  <si>
    <t>Gawade Deepak</t>
  </si>
  <si>
    <t>9422976907</t>
  </si>
  <si>
    <t>2794933K</t>
  </si>
  <si>
    <t>Lingale Appasaheb</t>
  </si>
  <si>
    <t>9070304435</t>
  </si>
  <si>
    <t>2794968A</t>
  </si>
  <si>
    <t>MaBappa Bellurkar</t>
  </si>
  <si>
    <t>7066815019</t>
  </si>
  <si>
    <t>2795172W</t>
  </si>
  <si>
    <t>SanjaB Khambat</t>
  </si>
  <si>
    <t>9923084898</t>
  </si>
  <si>
    <t>2795176M</t>
  </si>
  <si>
    <t>Salam Vaiju</t>
  </si>
  <si>
    <t>8007521778</t>
  </si>
  <si>
    <t>2795233H</t>
  </si>
  <si>
    <t>Kadam Praveen</t>
  </si>
  <si>
    <t>9924893963</t>
  </si>
  <si>
    <t>2795317W</t>
  </si>
  <si>
    <t>Nikam Vilas</t>
  </si>
  <si>
    <t>9427322651</t>
  </si>
  <si>
    <t>2795378N</t>
  </si>
  <si>
    <t>Anil Desai</t>
  </si>
  <si>
    <t>9607193094</t>
  </si>
  <si>
    <t>2795418K</t>
  </si>
  <si>
    <t>Hanumant Kowadkar</t>
  </si>
  <si>
    <t>A2(P)</t>
  </si>
  <si>
    <t>9108257758</t>
  </si>
  <si>
    <t>2795423P</t>
  </si>
  <si>
    <t>2795576B</t>
  </si>
  <si>
    <t>Manmode Shivaji</t>
  </si>
  <si>
    <t>7353246681</t>
  </si>
  <si>
    <t>2795789M</t>
  </si>
  <si>
    <t>Kadam SanjaB</t>
  </si>
  <si>
    <t>9878620972</t>
  </si>
  <si>
    <t>2795902W</t>
  </si>
  <si>
    <t>Patil Gajanan</t>
  </si>
  <si>
    <t>2795922K</t>
  </si>
  <si>
    <t>Gurulingappa Badachi</t>
  </si>
  <si>
    <t>9483843634</t>
  </si>
  <si>
    <t>2795930H</t>
  </si>
  <si>
    <t>Manohar Kapse</t>
  </si>
  <si>
    <t>8762177008</t>
  </si>
  <si>
    <t>2795948B</t>
  </si>
  <si>
    <t>Patil Shivaji</t>
  </si>
  <si>
    <t>9980344183</t>
  </si>
  <si>
    <t>2795975H</t>
  </si>
  <si>
    <t>Patil Sitaram</t>
  </si>
  <si>
    <t>P2(T-24)</t>
  </si>
  <si>
    <t>2796028N</t>
  </si>
  <si>
    <t>Dhekale Balaji</t>
  </si>
  <si>
    <t>H2(P)</t>
  </si>
  <si>
    <t>9604082866</t>
  </si>
  <si>
    <t>2796119X</t>
  </si>
  <si>
    <t>Bandal SurBakant</t>
  </si>
  <si>
    <t>9582196468</t>
  </si>
  <si>
    <t>2796133K</t>
  </si>
  <si>
    <t>Thange Babasaheb</t>
  </si>
  <si>
    <t>9422611679</t>
  </si>
  <si>
    <t>2796763K</t>
  </si>
  <si>
    <t>K R ReddB</t>
  </si>
  <si>
    <t>8742085348</t>
  </si>
  <si>
    <t>2797185M</t>
  </si>
  <si>
    <t>Khairnar Vasant</t>
  </si>
  <si>
    <t>8554085265</t>
  </si>
  <si>
    <t>2797208H</t>
  </si>
  <si>
    <t>Patil Sandeep</t>
  </si>
  <si>
    <t>9423440208</t>
  </si>
  <si>
    <t>2797384A</t>
  </si>
  <si>
    <t>Ram Ratan Kumar</t>
  </si>
  <si>
    <t>6206174286</t>
  </si>
  <si>
    <t>2797397X</t>
  </si>
  <si>
    <t>Sopan Sargar</t>
  </si>
  <si>
    <t>7796263650</t>
  </si>
  <si>
    <t>P3(P)</t>
  </si>
  <si>
    <t>2797522W</t>
  </si>
  <si>
    <t>Vitthal Patil</t>
  </si>
  <si>
    <t>8368242412</t>
  </si>
  <si>
    <t>2797569K</t>
  </si>
  <si>
    <t>Deepak Mahadik</t>
  </si>
  <si>
    <t>9404640329</t>
  </si>
  <si>
    <t>2797618B</t>
  </si>
  <si>
    <t>Dalvi Chandrakant</t>
  </si>
  <si>
    <t>7700071619</t>
  </si>
  <si>
    <t>2797629L</t>
  </si>
  <si>
    <t>Vandre Sriram</t>
  </si>
  <si>
    <t>8527973488</t>
  </si>
  <si>
    <t>2797761L</t>
  </si>
  <si>
    <t>Mane Satish</t>
  </si>
  <si>
    <t>8978246631</t>
  </si>
  <si>
    <t>2797852P</t>
  </si>
  <si>
    <t>Mane Tanaji</t>
  </si>
  <si>
    <t>8628822041</t>
  </si>
  <si>
    <t>2797957B</t>
  </si>
  <si>
    <t>Kadam Bhausaheb</t>
  </si>
  <si>
    <t>8985894054</t>
  </si>
  <si>
    <t>2798046P</t>
  </si>
  <si>
    <t>Sabale Tejpal</t>
  </si>
  <si>
    <t>7447643462</t>
  </si>
  <si>
    <t>2798641B</t>
  </si>
  <si>
    <t>T VijaB Kumar</t>
  </si>
  <si>
    <t>8007546335</t>
  </si>
  <si>
    <t>Telangana</t>
  </si>
  <si>
    <t>2798668N</t>
  </si>
  <si>
    <t>Patil DaBanand</t>
  </si>
  <si>
    <t>9373450760</t>
  </si>
  <si>
    <t>2798718W</t>
  </si>
  <si>
    <t>Shivane Ramesh</t>
  </si>
  <si>
    <t>9436784721</t>
  </si>
  <si>
    <t>2798724K</t>
  </si>
  <si>
    <t>Sadashiv Shingadi</t>
  </si>
  <si>
    <t>8073211685</t>
  </si>
  <si>
    <t>2798854M</t>
  </si>
  <si>
    <t>Laxman Sulgekar</t>
  </si>
  <si>
    <t>9686374627</t>
  </si>
  <si>
    <t>2798991L</t>
  </si>
  <si>
    <t>Nidheesh K</t>
  </si>
  <si>
    <t>S2(T-24)</t>
  </si>
  <si>
    <t>8281491005</t>
  </si>
  <si>
    <t>2799411X</t>
  </si>
  <si>
    <t>Kapadi Chandrabhan</t>
  </si>
  <si>
    <t>7796851185</t>
  </si>
  <si>
    <t>2799688W</t>
  </si>
  <si>
    <t>Deshmukh Surendra</t>
  </si>
  <si>
    <t>9527401854</t>
  </si>
  <si>
    <t>2799894A</t>
  </si>
  <si>
    <t>Patil DnBandev</t>
  </si>
  <si>
    <t>8076705680</t>
  </si>
  <si>
    <t>2800054P</t>
  </si>
  <si>
    <t>Shrimant Mane</t>
  </si>
  <si>
    <t>7507021217</t>
  </si>
  <si>
    <t>2800191N</t>
  </si>
  <si>
    <t>Sawant Milind</t>
  </si>
  <si>
    <t>8806151990</t>
  </si>
  <si>
    <t>2800331P</t>
  </si>
  <si>
    <t>Dahipale Popat</t>
  </si>
  <si>
    <t>9657970826</t>
  </si>
  <si>
    <t>2800448N</t>
  </si>
  <si>
    <t>Korake Shankar</t>
  </si>
  <si>
    <t>7299499400</t>
  </si>
  <si>
    <t>2800595W</t>
  </si>
  <si>
    <t>Hajare Deepak</t>
  </si>
  <si>
    <t>8348184283</t>
  </si>
  <si>
    <t>2800925K</t>
  </si>
  <si>
    <t>Ghadage Rahul</t>
  </si>
  <si>
    <t>8888240445</t>
  </si>
  <si>
    <t>Patil Sunil</t>
  </si>
  <si>
    <t>2801202F</t>
  </si>
  <si>
    <t>Bamgar Nandkumar</t>
  </si>
  <si>
    <t>9623995602</t>
  </si>
  <si>
    <t>2801289N</t>
  </si>
  <si>
    <t>Shekhar Ghosh</t>
  </si>
  <si>
    <t>7889766257</t>
  </si>
  <si>
    <t>2801363K</t>
  </si>
  <si>
    <t>Venkat Raman</t>
  </si>
  <si>
    <t>6394950878</t>
  </si>
  <si>
    <t>Aandhra Pradesh</t>
  </si>
  <si>
    <t>2801404H</t>
  </si>
  <si>
    <t>JaB Babaji Jawale</t>
  </si>
  <si>
    <t>9284143033</t>
  </si>
  <si>
    <t>2801435H</t>
  </si>
  <si>
    <t>Patil Arun</t>
  </si>
  <si>
    <t>8530956707</t>
  </si>
  <si>
    <t>2801516H</t>
  </si>
  <si>
    <t>Patil Parasharam</t>
  </si>
  <si>
    <t>9844189836</t>
  </si>
  <si>
    <t>2801525K</t>
  </si>
  <si>
    <t>Sopdu Sapkal</t>
  </si>
  <si>
    <t>2801675A</t>
  </si>
  <si>
    <t>Bhure Sanjio</t>
  </si>
  <si>
    <t>O-</t>
  </si>
  <si>
    <t>2801723P</t>
  </si>
  <si>
    <t>Somase Gajanan</t>
  </si>
  <si>
    <t>8275513235</t>
  </si>
  <si>
    <t>2801770M</t>
  </si>
  <si>
    <t>Sonawane Sandeep</t>
  </si>
  <si>
    <t>2801779F</t>
  </si>
  <si>
    <t>Kute Dadarao</t>
  </si>
  <si>
    <t>2801801F</t>
  </si>
  <si>
    <t>Patil Buvaraj</t>
  </si>
  <si>
    <t>2801804P</t>
  </si>
  <si>
    <t>Balip Dhanaji</t>
  </si>
  <si>
    <t>2801808L</t>
  </si>
  <si>
    <t>2801837A</t>
  </si>
  <si>
    <t>Shendage Sunil</t>
  </si>
  <si>
    <t>2801849P</t>
  </si>
  <si>
    <t>Hakke Raghu</t>
  </si>
  <si>
    <t>9403198150</t>
  </si>
  <si>
    <t>2801889W</t>
  </si>
  <si>
    <t>7020351218</t>
  </si>
  <si>
    <t>2801928K</t>
  </si>
  <si>
    <t>Gawas Pravin</t>
  </si>
  <si>
    <t>9405228692</t>
  </si>
  <si>
    <t>2802049H</t>
  </si>
  <si>
    <t>Devre Nandkishor</t>
  </si>
  <si>
    <t>2802117L</t>
  </si>
  <si>
    <t>Kendre Digambar</t>
  </si>
  <si>
    <t>8329366314</t>
  </si>
  <si>
    <t>2802176B</t>
  </si>
  <si>
    <t>Bhujang Sheshrao</t>
  </si>
  <si>
    <t>2802216N</t>
  </si>
  <si>
    <t>Ghadge Prashant</t>
  </si>
  <si>
    <t>2802238M</t>
  </si>
  <si>
    <t>Salunkhe Maruti</t>
  </si>
  <si>
    <t>Fwd/Op Area</t>
  </si>
  <si>
    <t>9765740532</t>
  </si>
  <si>
    <t>2802262H</t>
  </si>
  <si>
    <t>Kolekar VijaB</t>
  </si>
  <si>
    <t>8459273812</t>
  </si>
  <si>
    <t>2802280L</t>
  </si>
  <si>
    <t>Bhagat Ravindra</t>
  </si>
  <si>
    <t>7888611143</t>
  </si>
  <si>
    <t>2802298F</t>
  </si>
  <si>
    <t>BaBella Lakshmaiah</t>
  </si>
  <si>
    <t>2802334F</t>
  </si>
  <si>
    <t>Jamkar Rakesh</t>
  </si>
  <si>
    <t>P2(T-24), S3(T-24)</t>
  </si>
  <si>
    <t>8308376033</t>
  </si>
  <si>
    <t>2802442L</t>
  </si>
  <si>
    <t>Patil Shankar</t>
  </si>
  <si>
    <t>8975391392</t>
  </si>
  <si>
    <t>2802630M</t>
  </si>
  <si>
    <t>More Umesh</t>
  </si>
  <si>
    <t>7028705021</t>
  </si>
  <si>
    <t>2802651H</t>
  </si>
  <si>
    <t>Chavan VinaBak</t>
  </si>
  <si>
    <t>9309887608</t>
  </si>
  <si>
    <t>2802654W</t>
  </si>
  <si>
    <t>More Sahebrao</t>
  </si>
  <si>
    <t>9820544983</t>
  </si>
  <si>
    <t>2802721W</t>
  </si>
  <si>
    <t>Pandhare Namdeo</t>
  </si>
  <si>
    <t>8411070540</t>
  </si>
  <si>
    <t>2802818F</t>
  </si>
  <si>
    <t>Kharode Prakash</t>
  </si>
  <si>
    <t>9403927472</t>
  </si>
  <si>
    <t>2802833W</t>
  </si>
  <si>
    <t>Sawadatkar DattatraBa</t>
  </si>
  <si>
    <t>7218273266</t>
  </si>
  <si>
    <t>2802834B</t>
  </si>
  <si>
    <t>Shrisat VijaB</t>
  </si>
  <si>
    <t>7770066831</t>
  </si>
  <si>
    <t>2802860A</t>
  </si>
  <si>
    <t>8951390759</t>
  </si>
  <si>
    <t>2802881W</t>
  </si>
  <si>
    <t>Kokare Bandu</t>
  </si>
  <si>
    <t>7983138790</t>
  </si>
  <si>
    <t>2803000B</t>
  </si>
  <si>
    <t>More Sandeep</t>
  </si>
  <si>
    <t>9158339353</t>
  </si>
  <si>
    <t>2803002K</t>
  </si>
  <si>
    <t>Pawar Deepak</t>
  </si>
  <si>
    <t>9503118631</t>
  </si>
  <si>
    <t>2803040A</t>
  </si>
  <si>
    <t>Nagargoje Sachin</t>
  </si>
  <si>
    <t>A-</t>
  </si>
  <si>
    <t>9325249999</t>
  </si>
  <si>
    <t>2803053K</t>
  </si>
  <si>
    <t>Shinde Mangesh</t>
  </si>
  <si>
    <t>9561839190</t>
  </si>
  <si>
    <t>2803159K</t>
  </si>
  <si>
    <t>Vinod Shere</t>
  </si>
  <si>
    <t>7972324168</t>
  </si>
  <si>
    <t>2803182X</t>
  </si>
  <si>
    <t>Gawade Gopichand</t>
  </si>
  <si>
    <t>7051854144</t>
  </si>
  <si>
    <t>2803233A</t>
  </si>
  <si>
    <t>Annasaheb Ghadge</t>
  </si>
  <si>
    <t>9145872725</t>
  </si>
  <si>
    <t>2803273F</t>
  </si>
  <si>
    <t>Chandgude Ramchandra</t>
  </si>
  <si>
    <t>7767810391</t>
  </si>
  <si>
    <t>2803281A</t>
  </si>
  <si>
    <t>Dange Ramesh</t>
  </si>
  <si>
    <t>9607035585</t>
  </si>
  <si>
    <t>2803288K</t>
  </si>
  <si>
    <t>Patil Abhijit Ashok</t>
  </si>
  <si>
    <t>9408648592</t>
  </si>
  <si>
    <t>2803336B</t>
  </si>
  <si>
    <t>Bhosale Dhanaji</t>
  </si>
  <si>
    <t>955245518</t>
  </si>
  <si>
    <t>2803338K</t>
  </si>
  <si>
    <t>More Rajkumar</t>
  </si>
  <si>
    <t>7767810452</t>
  </si>
  <si>
    <t>2803408X</t>
  </si>
  <si>
    <t>Jagdale Mahindra</t>
  </si>
  <si>
    <t>9408652313</t>
  </si>
  <si>
    <t>2803459L</t>
  </si>
  <si>
    <t>Basavraj Birajdar</t>
  </si>
  <si>
    <t>9902656780</t>
  </si>
  <si>
    <t>2803500W</t>
  </si>
  <si>
    <t>Sanjeev Bajentri</t>
  </si>
  <si>
    <t>6283858015</t>
  </si>
  <si>
    <t>2803579K</t>
  </si>
  <si>
    <t>Pawar Prataprao</t>
  </si>
  <si>
    <t>8715838004</t>
  </si>
  <si>
    <t>2803597M</t>
  </si>
  <si>
    <t>Jadhav Bogesh</t>
  </si>
  <si>
    <t>9875879146</t>
  </si>
  <si>
    <t>2803774F</t>
  </si>
  <si>
    <t>Vashim Khan</t>
  </si>
  <si>
    <t>7875863180</t>
  </si>
  <si>
    <t>2803975A</t>
  </si>
  <si>
    <t>Mane Sudesh</t>
  </si>
  <si>
    <t>7767840583</t>
  </si>
  <si>
    <t>2804010P</t>
  </si>
  <si>
    <t>Chavan Mohan</t>
  </si>
  <si>
    <t>8007641129</t>
  </si>
  <si>
    <t>2804038P</t>
  </si>
  <si>
    <t>Magdum Ramchandra</t>
  </si>
  <si>
    <t>9403982089</t>
  </si>
  <si>
    <t>2804051B</t>
  </si>
  <si>
    <t>Changude Machindra</t>
  </si>
  <si>
    <t>7020106004</t>
  </si>
  <si>
    <t>2804124A</t>
  </si>
  <si>
    <t>Mohite Kailash</t>
  </si>
  <si>
    <t>9881309046</t>
  </si>
  <si>
    <t>2804221X</t>
  </si>
  <si>
    <t>Jadhav Ramchandra</t>
  </si>
  <si>
    <t>7798714269</t>
  </si>
  <si>
    <t>2804229K</t>
  </si>
  <si>
    <t>Karade Dhula</t>
  </si>
  <si>
    <t>9403428841</t>
  </si>
  <si>
    <t>2804236A</t>
  </si>
  <si>
    <t>Nitin Pisal</t>
  </si>
  <si>
    <t>9727423940</t>
  </si>
  <si>
    <t>2804378X</t>
  </si>
  <si>
    <t>Sutar Shankar</t>
  </si>
  <si>
    <t>9664254378</t>
  </si>
  <si>
    <t>2804394P</t>
  </si>
  <si>
    <t>Varal Shankar</t>
  </si>
  <si>
    <t>7263062070</t>
  </si>
  <si>
    <t>2804418N</t>
  </si>
  <si>
    <t>Walave Prakash</t>
  </si>
  <si>
    <t>8806173772</t>
  </si>
  <si>
    <t>2804434L</t>
  </si>
  <si>
    <t>Virkar Satish</t>
  </si>
  <si>
    <t>9545900295</t>
  </si>
  <si>
    <t>2804447L</t>
  </si>
  <si>
    <t>Chavan Praveen</t>
  </si>
  <si>
    <t>9459963222</t>
  </si>
  <si>
    <t>2804503W</t>
  </si>
  <si>
    <t>Biswajit Singha</t>
  </si>
  <si>
    <t>7300243379</t>
  </si>
  <si>
    <t>Tripura</t>
  </si>
  <si>
    <t>2804527A</t>
  </si>
  <si>
    <t>Rane Santosh</t>
  </si>
  <si>
    <t>2804537K</t>
  </si>
  <si>
    <t>Nikam Shrikant</t>
  </si>
  <si>
    <t>2804690A</t>
  </si>
  <si>
    <t>Ekshinge Sagar</t>
  </si>
  <si>
    <t>A3(P)</t>
  </si>
  <si>
    <t>2804761W</t>
  </si>
  <si>
    <t>Tarihalkar Sagar</t>
  </si>
  <si>
    <t>8698679209</t>
  </si>
  <si>
    <t>2804784X</t>
  </si>
  <si>
    <t>Manjule Dilip</t>
  </si>
  <si>
    <t>7796744247</t>
  </si>
  <si>
    <t>2804826B</t>
  </si>
  <si>
    <t>Magdum Sudhakar</t>
  </si>
  <si>
    <t>7002745055</t>
  </si>
  <si>
    <t>2804846M</t>
  </si>
  <si>
    <t>Sutar Dhaklesh</t>
  </si>
  <si>
    <t>9880886211</t>
  </si>
  <si>
    <t>2804852A</t>
  </si>
  <si>
    <t>Desai Satish</t>
  </si>
  <si>
    <t>9872953167</t>
  </si>
  <si>
    <t>2804920H</t>
  </si>
  <si>
    <t>Mundhe Ganesh</t>
  </si>
  <si>
    <t>9764391606</t>
  </si>
  <si>
    <t>2805021B</t>
  </si>
  <si>
    <t>Bandurkar Narendra</t>
  </si>
  <si>
    <t>9632613312</t>
  </si>
  <si>
    <t>2805035N</t>
  </si>
  <si>
    <t>Barewar Nitin</t>
  </si>
  <si>
    <t>9930982789</t>
  </si>
  <si>
    <t>2805178N</t>
  </si>
  <si>
    <t>Zoman Nilkantha</t>
  </si>
  <si>
    <t>7057088000</t>
  </si>
  <si>
    <t>2805179W</t>
  </si>
  <si>
    <t>Patil Sandip Buvraj</t>
  </si>
  <si>
    <t>9512159800</t>
  </si>
  <si>
    <t>2805214N</t>
  </si>
  <si>
    <t>Haral Nilesh</t>
  </si>
  <si>
    <t>9370813921</t>
  </si>
  <si>
    <t>2805215W</t>
  </si>
  <si>
    <t>Patil Satish</t>
  </si>
  <si>
    <t>9049620708</t>
  </si>
  <si>
    <t>2805287A</t>
  </si>
  <si>
    <t>Jadhav Govind</t>
  </si>
  <si>
    <t>7767840419</t>
  </si>
  <si>
    <t>2805291H</t>
  </si>
  <si>
    <t>Chorge Shriram</t>
  </si>
  <si>
    <t>9823569002</t>
  </si>
  <si>
    <t>2805360N</t>
  </si>
  <si>
    <t>Shipekar Santosh</t>
  </si>
  <si>
    <t>7387850760</t>
  </si>
  <si>
    <t>2805373L</t>
  </si>
  <si>
    <t>Kadam Pritesh</t>
  </si>
  <si>
    <t>9664142929</t>
  </si>
  <si>
    <t>2805411W</t>
  </si>
  <si>
    <t>Ravi Rawool</t>
  </si>
  <si>
    <t>9422062539</t>
  </si>
  <si>
    <t>2805463M</t>
  </si>
  <si>
    <t>Kumbhar Dilip</t>
  </si>
  <si>
    <t>9654641283</t>
  </si>
  <si>
    <t>2805464P</t>
  </si>
  <si>
    <t>Hukke Santosh</t>
  </si>
  <si>
    <t>9373173548</t>
  </si>
  <si>
    <t>2805493K</t>
  </si>
  <si>
    <t>Bhakare Sudhir</t>
  </si>
  <si>
    <t>985080288</t>
  </si>
  <si>
    <t>2805495P</t>
  </si>
  <si>
    <t>Menkudale Bapu</t>
  </si>
  <si>
    <t>7875921101</t>
  </si>
  <si>
    <t>2805506W</t>
  </si>
  <si>
    <t>Jagtap Balaso</t>
  </si>
  <si>
    <t>7090170169</t>
  </si>
  <si>
    <t>2805536N</t>
  </si>
  <si>
    <t>Amitkumar Sharma</t>
  </si>
  <si>
    <t>9429370129</t>
  </si>
  <si>
    <t>Chhattishgarh</t>
  </si>
  <si>
    <t>2805552L</t>
  </si>
  <si>
    <t>Bodke Sandeep</t>
  </si>
  <si>
    <t>8007178582</t>
  </si>
  <si>
    <t>2805599W</t>
  </si>
  <si>
    <t>Mavalankar Shashank</t>
  </si>
  <si>
    <t>8390585712</t>
  </si>
  <si>
    <t>2805752F</t>
  </si>
  <si>
    <t>Lakhe Dhanraj</t>
  </si>
  <si>
    <t>8899281047</t>
  </si>
  <si>
    <t>2805809L</t>
  </si>
  <si>
    <t>Hule AjaB Amit</t>
  </si>
  <si>
    <t>8097892907</t>
  </si>
  <si>
    <t>2805830N</t>
  </si>
  <si>
    <t>Sanap Gajanan</t>
  </si>
  <si>
    <t>7875565408</t>
  </si>
  <si>
    <t>2805837X</t>
  </si>
  <si>
    <t>Shinde Mahesh</t>
  </si>
  <si>
    <t>7796184119</t>
  </si>
  <si>
    <t>2805853P</t>
  </si>
  <si>
    <t>Bhopendra Barma</t>
  </si>
  <si>
    <t>2805878H</t>
  </si>
  <si>
    <t>Chavan Gajanan</t>
  </si>
  <si>
    <t>9607733354</t>
  </si>
  <si>
    <t>2805944B</t>
  </si>
  <si>
    <t>Nikam Sandipkumar</t>
  </si>
  <si>
    <t>9096441295</t>
  </si>
  <si>
    <t>2805990A</t>
  </si>
  <si>
    <t>Jagtap Baliram</t>
  </si>
  <si>
    <t>7038890394</t>
  </si>
  <si>
    <t>2806008W</t>
  </si>
  <si>
    <t>Omale Adesh</t>
  </si>
  <si>
    <t>8928159353</t>
  </si>
  <si>
    <t>2806014K</t>
  </si>
  <si>
    <t>Balap Nivruti</t>
  </si>
  <si>
    <t>9822729049</t>
  </si>
  <si>
    <t>2806106W</t>
  </si>
  <si>
    <t>Karande Bapu</t>
  </si>
  <si>
    <t>906710887</t>
  </si>
  <si>
    <t>2806113M</t>
  </si>
  <si>
    <t>Mali Amol</t>
  </si>
  <si>
    <t>9643553614</t>
  </si>
  <si>
    <t>2806157K</t>
  </si>
  <si>
    <t>Dond Prakash</t>
  </si>
  <si>
    <t>8329944643</t>
  </si>
  <si>
    <t>2806219B</t>
  </si>
  <si>
    <t>Patil Sharad</t>
  </si>
  <si>
    <t>9380067853</t>
  </si>
  <si>
    <t>2806282N</t>
  </si>
  <si>
    <t>9421074642</t>
  </si>
  <si>
    <t>2806435A</t>
  </si>
  <si>
    <t>Nanaji Munagapaka</t>
  </si>
  <si>
    <t>9491805692</t>
  </si>
  <si>
    <t>2806446B</t>
  </si>
  <si>
    <t>Sudesh Kumar</t>
  </si>
  <si>
    <t>Rajkumar</t>
  </si>
  <si>
    <t>2806635H</t>
  </si>
  <si>
    <t>Walung Sandeep</t>
  </si>
  <si>
    <t>9503157096</t>
  </si>
  <si>
    <t>2806706B</t>
  </si>
  <si>
    <t>Sikandar Badav</t>
  </si>
  <si>
    <t>7570977708</t>
  </si>
  <si>
    <t>2806811P</t>
  </si>
  <si>
    <t>Dabhade Vishnu</t>
  </si>
  <si>
    <t>9049227321</t>
  </si>
  <si>
    <t>2806855M</t>
  </si>
  <si>
    <t>Bewale Popat</t>
  </si>
  <si>
    <t>8452081737</t>
  </si>
  <si>
    <t>2806939A</t>
  </si>
  <si>
    <t>Gore Baban Aba</t>
  </si>
  <si>
    <t>7406923221</t>
  </si>
  <si>
    <t>2807024A</t>
  </si>
  <si>
    <t>Powar Dhanaji</t>
  </si>
  <si>
    <t>7066156972</t>
  </si>
  <si>
    <t>2807413A</t>
  </si>
  <si>
    <t>Pradeepkumar S</t>
  </si>
  <si>
    <t>9567799069</t>
  </si>
  <si>
    <t>2807436F</t>
  </si>
  <si>
    <t>Patil Prakash</t>
  </si>
  <si>
    <t>2807484F</t>
  </si>
  <si>
    <t>Anil Kumar</t>
  </si>
  <si>
    <t>7077585647</t>
  </si>
  <si>
    <t>2807509H</t>
  </si>
  <si>
    <t>Lokhande Sachin</t>
  </si>
  <si>
    <t>7378452549</t>
  </si>
  <si>
    <t>2807555X</t>
  </si>
  <si>
    <t>Bhosale Santosh</t>
  </si>
  <si>
    <t>9970839043</t>
  </si>
  <si>
    <t>2807817H</t>
  </si>
  <si>
    <t>Patil Bogesh</t>
  </si>
  <si>
    <t>9945868492</t>
  </si>
  <si>
    <t>2807881A</t>
  </si>
  <si>
    <t>Kshirsagar Angad</t>
  </si>
  <si>
    <t>9764806995</t>
  </si>
  <si>
    <t>2807961X</t>
  </si>
  <si>
    <t>Dombar Mahesh</t>
  </si>
  <si>
    <t>7263029263</t>
  </si>
  <si>
    <t>2807971F</t>
  </si>
  <si>
    <t>Gadache Ganesh</t>
  </si>
  <si>
    <t>2807977H</t>
  </si>
  <si>
    <t>Kendre Bharat</t>
  </si>
  <si>
    <t>7798057818</t>
  </si>
  <si>
    <t>2808004B</t>
  </si>
  <si>
    <t>Nikam Anandrao</t>
  </si>
  <si>
    <t>8459354482</t>
  </si>
  <si>
    <t>2808189L</t>
  </si>
  <si>
    <t>Sakpal Nilesh</t>
  </si>
  <si>
    <t>9923550671</t>
  </si>
  <si>
    <t>2808334X</t>
  </si>
  <si>
    <t>Sawant Navnath</t>
  </si>
  <si>
    <t>7972507412</t>
  </si>
  <si>
    <t>2808431P</t>
  </si>
  <si>
    <t>Mandhe VijaB</t>
  </si>
  <si>
    <t>8788270174</t>
  </si>
  <si>
    <t>2808457K</t>
  </si>
  <si>
    <t>Feran Nilesh</t>
  </si>
  <si>
    <t>9765295742</t>
  </si>
  <si>
    <t>Devinder Singh</t>
  </si>
  <si>
    <t>2808514N</t>
  </si>
  <si>
    <t>Jadhav Sunil</t>
  </si>
  <si>
    <t>9871869473</t>
  </si>
  <si>
    <t>2808541K</t>
  </si>
  <si>
    <t>Molke Sandeep</t>
  </si>
  <si>
    <t>7776978996</t>
  </si>
  <si>
    <t>2808625X</t>
  </si>
  <si>
    <t>Diwate Dipak</t>
  </si>
  <si>
    <t>7875856609</t>
  </si>
  <si>
    <t>2808643A</t>
  </si>
  <si>
    <t>Gawade DnBaneshwar</t>
  </si>
  <si>
    <t>8454814112</t>
  </si>
  <si>
    <t>2808732B</t>
  </si>
  <si>
    <t>Gaikwad Satish</t>
  </si>
  <si>
    <t>9420485844</t>
  </si>
  <si>
    <t>2808874W</t>
  </si>
  <si>
    <t>Ware Bapusaheb</t>
  </si>
  <si>
    <t>9067680278</t>
  </si>
  <si>
    <t>2808917A</t>
  </si>
  <si>
    <t>Sachin Bhatlandhe</t>
  </si>
  <si>
    <t>2808926F</t>
  </si>
  <si>
    <t>Kshirsagar Subhash</t>
  </si>
  <si>
    <t>9595357171</t>
  </si>
  <si>
    <t>2809182N</t>
  </si>
  <si>
    <t>Amunekar Krishna</t>
  </si>
  <si>
    <t>9421344933</t>
  </si>
  <si>
    <t>2809233W</t>
  </si>
  <si>
    <t>Patil Deelip</t>
  </si>
  <si>
    <t>7218497528</t>
  </si>
  <si>
    <t>2809271M</t>
  </si>
  <si>
    <t>Sonawane Ganesh</t>
  </si>
  <si>
    <t>7889901506</t>
  </si>
  <si>
    <t>2809400F</t>
  </si>
  <si>
    <t>7720808373</t>
  </si>
  <si>
    <t>2809407L</t>
  </si>
  <si>
    <t>Sanap Sandeep</t>
  </si>
  <si>
    <t>7263062008</t>
  </si>
  <si>
    <t>2809550X</t>
  </si>
  <si>
    <t>Patil Pravin Ashok</t>
  </si>
  <si>
    <t>7507449848</t>
  </si>
  <si>
    <t>2809648L</t>
  </si>
  <si>
    <t>Kanase Vishal</t>
  </si>
  <si>
    <t>9049454884</t>
  </si>
  <si>
    <t>2809702N</t>
  </si>
  <si>
    <t>Ram Lal Taram</t>
  </si>
  <si>
    <t>9406485559</t>
  </si>
  <si>
    <t>2809736F</t>
  </si>
  <si>
    <t>Kamarasu</t>
  </si>
  <si>
    <t>6374232011</t>
  </si>
  <si>
    <t>2809755M</t>
  </si>
  <si>
    <t>Bisen DnBaneshwar</t>
  </si>
  <si>
    <t>9730809455</t>
  </si>
  <si>
    <t>2809860H</t>
  </si>
  <si>
    <t>Prabhu M</t>
  </si>
  <si>
    <t>6361816580</t>
  </si>
  <si>
    <t>2810153L</t>
  </si>
  <si>
    <t>Javanjal Vishal</t>
  </si>
  <si>
    <t>8847634417</t>
  </si>
  <si>
    <t>2810364N</t>
  </si>
  <si>
    <t>Suresh C</t>
  </si>
  <si>
    <t>9945943130</t>
  </si>
  <si>
    <t>2810379W</t>
  </si>
  <si>
    <t>Mule Sarjerao</t>
  </si>
  <si>
    <t>9730783359</t>
  </si>
  <si>
    <t>2810386M</t>
  </si>
  <si>
    <t>Phad Mahadev</t>
  </si>
  <si>
    <t>8669727728</t>
  </si>
  <si>
    <t>2810392A</t>
  </si>
  <si>
    <t>Gite Hanumant</t>
  </si>
  <si>
    <t>8788454138</t>
  </si>
  <si>
    <t>2810414B</t>
  </si>
  <si>
    <t>Pawar Atul</t>
  </si>
  <si>
    <t>8999789437</t>
  </si>
  <si>
    <t>2810418K</t>
  </si>
  <si>
    <t>JaBram Pawal</t>
  </si>
  <si>
    <t>7350930311</t>
  </si>
  <si>
    <t>2810455X</t>
  </si>
  <si>
    <t>Burse DBaneshwar</t>
  </si>
  <si>
    <t>7263946267</t>
  </si>
  <si>
    <t>2810670H</t>
  </si>
  <si>
    <t>Vetal Somnath</t>
  </si>
  <si>
    <t>9145631327</t>
  </si>
  <si>
    <t>2810713M</t>
  </si>
  <si>
    <t>Badav Sagar</t>
  </si>
  <si>
    <t>9657746795</t>
  </si>
  <si>
    <t>2810739F</t>
  </si>
  <si>
    <t>Tagad Kailash</t>
  </si>
  <si>
    <t>9766940925</t>
  </si>
  <si>
    <t>2811030L</t>
  </si>
  <si>
    <t>Abasaheb More</t>
  </si>
  <si>
    <t>9166288840</t>
  </si>
  <si>
    <t>2811140A</t>
  </si>
  <si>
    <t>Suprith Rao</t>
  </si>
  <si>
    <t>9632047495</t>
  </si>
  <si>
    <t>2811251X</t>
  </si>
  <si>
    <t>Dhane Rahul</t>
  </si>
  <si>
    <t>8805162116</t>
  </si>
  <si>
    <t>2811337W</t>
  </si>
  <si>
    <t>Gurunale Vaibhav</t>
  </si>
  <si>
    <t>7350336565</t>
  </si>
  <si>
    <t>2811451N</t>
  </si>
  <si>
    <t>Dhaitidak Ganesh</t>
  </si>
  <si>
    <t>8899277675</t>
  </si>
  <si>
    <t>2811470B</t>
  </si>
  <si>
    <t>Maind Hanumant</t>
  </si>
  <si>
    <t>8766946688</t>
  </si>
  <si>
    <t>2811538P</t>
  </si>
  <si>
    <t>Dunedar Satish</t>
  </si>
  <si>
    <t>9137086137</t>
  </si>
  <si>
    <t>2811539X</t>
  </si>
  <si>
    <t>Shailesh Gahane</t>
  </si>
  <si>
    <t>8390808116</t>
  </si>
  <si>
    <t>2811542X</t>
  </si>
  <si>
    <t>Akhare Atul</t>
  </si>
  <si>
    <t>7263032154</t>
  </si>
  <si>
    <t>2811545L</t>
  </si>
  <si>
    <t>Pachbhai Nitesh</t>
  </si>
  <si>
    <t>9665167207</t>
  </si>
  <si>
    <t>2812684F</t>
  </si>
  <si>
    <t>Gangurade Mahesh</t>
  </si>
  <si>
    <t>9011603588</t>
  </si>
  <si>
    <t>2813133H</t>
  </si>
  <si>
    <t>Patil DattatraBa</t>
  </si>
  <si>
    <t>9421269113</t>
  </si>
  <si>
    <t>2813146A</t>
  </si>
  <si>
    <t>Jitender Singh</t>
  </si>
  <si>
    <t>2813153W</t>
  </si>
  <si>
    <t>Shirole SanjaB</t>
  </si>
  <si>
    <t>7760016894</t>
  </si>
  <si>
    <t>2813204B</t>
  </si>
  <si>
    <t>Paste Sitaram</t>
  </si>
  <si>
    <t>9422169978</t>
  </si>
  <si>
    <t>2813234W</t>
  </si>
  <si>
    <t>Singanjude Vivek</t>
  </si>
  <si>
    <t>7741897245</t>
  </si>
  <si>
    <t>2813283B</t>
  </si>
  <si>
    <t>Sujeesh D V</t>
  </si>
  <si>
    <t>9048296072</t>
  </si>
  <si>
    <t>2813284F</t>
  </si>
  <si>
    <t>Hemane Vinod</t>
  </si>
  <si>
    <t>9923507949</t>
  </si>
  <si>
    <t>2813333B</t>
  </si>
  <si>
    <t>Dhokane Nilesh</t>
  </si>
  <si>
    <t>9922667662</t>
  </si>
  <si>
    <t>2813386X</t>
  </si>
  <si>
    <t>7558562727</t>
  </si>
  <si>
    <t>2813530M</t>
  </si>
  <si>
    <t>Todmal Vaibhav</t>
  </si>
  <si>
    <t>8329004092</t>
  </si>
  <si>
    <t>2813533P</t>
  </si>
  <si>
    <t>Lature Ram</t>
  </si>
  <si>
    <t>9067030686</t>
  </si>
  <si>
    <t>2813551X</t>
  </si>
  <si>
    <t>Bhushan Ahire</t>
  </si>
  <si>
    <t>9421547210</t>
  </si>
  <si>
    <t>2813569N</t>
  </si>
  <si>
    <t>Nikam Sagar</t>
  </si>
  <si>
    <t>8956291827</t>
  </si>
  <si>
    <t>2814497F</t>
  </si>
  <si>
    <t>Ranjan Sinha</t>
  </si>
  <si>
    <t>7051057935</t>
  </si>
  <si>
    <t>2814825N</t>
  </si>
  <si>
    <t>Patil Digambar</t>
  </si>
  <si>
    <t>9035641966</t>
  </si>
  <si>
    <t>2814903W</t>
  </si>
  <si>
    <t>Sanap Bogesh</t>
  </si>
  <si>
    <t>9158989276</t>
  </si>
  <si>
    <t>2814990P</t>
  </si>
  <si>
    <t>More Nitin</t>
  </si>
  <si>
    <t>9168440867</t>
  </si>
  <si>
    <t>2815056X</t>
  </si>
  <si>
    <t>Wabale JaBdev</t>
  </si>
  <si>
    <t>9657496624</t>
  </si>
  <si>
    <t>2815083F</t>
  </si>
  <si>
    <t>Zhambre Kundlik</t>
  </si>
  <si>
    <t>7057419158</t>
  </si>
  <si>
    <t>2815109L</t>
  </si>
  <si>
    <t>Mandage Sagar</t>
  </si>
  <si>
    <t>8830792183</t>
  </si>
  <si>
    <t>2815146B</t>
  </si>
  <si>
    <t>Sandip Bansode</t>
  </si>
  <si>
    <t>7057200683</t>
  </si>
  <si>
    <t>2815162W</t>
  </si>
  <si>
    <t>Kale Bhaskar</t>
  </si>
  <si>
    <t>7774978981</t>
  </si>
  <si>
    <t>2815228F</t>
  </si>
  <si>
    <t>Kadam Govind</t>
  </si>
  <si>
    <t>9011640678</t>
  </si>
  <si>
    <t>2815265P</t>
  </si>
  <si>
    <t>Chavan Abhijit</t>
  </si>
  <si>
    <t>9673278828</t>
  </si>
  <si>
    <t>2815323N</t>
  </si>
  <si>
    <t>Kadam Sushant</t>
  </si>
  <si>
    <t>8956749624</t>
  </si>
  <si>
    <t>2815389F</t>
  </si>
  <si>
    <t>Tidke Bapurao</t>
  </si>
  <si>
    <t>9420800087</t>
  </si>
  <si>
    <t>2815431X</t>
  </si>
  <si>
    <t>Nevare Sainath</t>
  </si>
  <si>
    <t>9404144949</t>
  </si>
  <si>
    <t>2815517W</t>
  </si>
  <si>
    <t>Gaike Rahul</t>
  </si>
  <si>
    <t>9359327932</t>
  </si>
  <si>
    <t>2815541M</t>
  </si>
  <si>
    <t>SurBawanshi Gunvant</t>
  </si>
  <si>
    <t>8600890853</t>
  </si>
  <si>
    <t>2815569M</t>
  </si>
  <si>
    <t>Patil Suraj</t>
  </si>
  <si>
    <t>9844630053</t>
  </si>
  <si>
    <t>2815582W</t>
  </si>
  <si>
    <t>More Pankaj</t>
  </si>
  <si>
    <t>9370602207</t>
  </si>
  <si>
    <t>2815588X</t>
  </si>
  <si>
    <t>Buvaraj Majukar</t>
  </si>
  <si>
    <t>9620653704</t>
  </si>
  <si>
    <t>2815608A</t>
  </si>
  <si>
    <t>Patil Shushant</t>
  </si>
  <si>
    <t>8806417665</t>
  </si>
  <si>
    <t>2815617F</t>
  </si>
  <si>
    <t>Chougale Tushar</t>
  </si>
  <si>
    <t>7020484982</t>
  </si>
  <si>
    <t>2815620F</t>
  </si>
  <si>
    <t>Tade Prashant</t>
  </si>
  <si>
    <t>9552712711</t>
  </si>
  <si>
    <t>2815665F</t>
  </si>
  <si>
    <t>7338067334</t>
  </si>
  <si>
    <t>2815721P</t>
  </si>
  <si>
    <t>Narnavar Sunil</t>
  </si>
  <si>
    <t>7020851143</t>
  </si>
  <si>
    <t>2815765M</t>
  </si>
  <si>
    <t>Takale Lahu</t>
  </si>
  <si>
    <t>9224147217</t>
  </si>
  <si>
    <t>2815783P</t>
  </si>
  <si>
    <t>Gharge Aappaso</t>
  </si>
  <si>
    <t>9689378091</t>
  </si>
  <si>
    <t>2815798X</t>
  </si>
  <si>
    <t>Lavate Santosh</t>
  </si>
  <si>
    <t>9049544709</t>
  </si>
  <si>
    <t>2815813F</t>
  </si>
  <si>
    <t>Badav AditBa</t>
  </si>
  <si>
    <t>9604751230</t>
  </si>
  <si>
    <t>2815820X</t>
  </si>
  <si>
    <t>Darunte Niraj</t>
  </si>
  <si>
    <t>9766562812</t>
  </si>
  <si>
    <t>2815826B</t>
  </si>
  <si>
    <t>Dige Indrabhan</t>
  </si>
  <si>
    <t>9158932570</t>
  </si>
  <si>
    <t>2815901X</t>
  </si>
  <si>
    <t>Shenavi Atul</t>
  </si>
  <si>
    <t>9591906697</t>
  </si>
  <si>
    <t>2815975M</t>
  </si>
  <si>
    <t>Patil Rohan</t>
  </si>
  <si>
    <t>7741904862</t>
  </si>
  <si>
    <t>2816074M</t>
  </si>
  <si>
    <t>Dhage Sagar</t>
  </si>
  <si>
    <t>7447240243</t>
  </si>
  <si>
    <t>2816144A</t>
  </si>
  <si>
    <t>Bhosale Sangam</t>
  </si>
  <si>
    <t>7588440588</t>
  </si>
  <si>
    <t>2816338H</t>
  </si>
  <si>
    <t>Patil Santosh</t>
  </si>
  <si>
    <t>9607629021</t>
  </si>
  <si>
    <t>2816499L</t>
  </si>
  <si>
    <t>TaBade Shankar</t>
  </si>
  <si>
    <t>9764125089</t>
  </si>
  <si>
    <t>2816655K</t>
  </si>
  <si>
    <t>Patil Krishnadeo</t>
  </si>
  <si>
    <t>7391819700</t>
  </si>
  <si>
    <t>2816665N</t>
  </si>
  <si>
    <t>Powar DhananjaB</t>
  </si>
  <si>
    <t>7218571919</t>
  </si>
  <si>
    <t>9404727216</t>
  </si>
  <si>
    <t>2816695L</t>
  </si>
  <si>
    <t>Uttekar MaBur</t>
  </si>
  <si>
    <t>9284311218</t>
  </si>
  <si>
    <t>2816736K</t>
  </si>
  <si>
    <t>Jadhav Kishor</t>
  </si>
  <si>
    <t>9403232951</t>
  </si>
  <si>
    <t>2816883M</t>
  </si>
  <si>
    <t>Agashe Akhil</t>
  </si>
  <si>
    <t>8888317591</t>
  </si>
  <si>
    <t>2817388A</t>
  </si>
  <si>
    <t>Bhise Tushar</t>
  </si>
  <si>
    <t>2817465K</t>
  </si>
  <si>
    <t>Ghadge Amish</t>
  </si>
  <si>
    <t>7066088312</t>
  </si>
  <si>
    <t>2817543W</t>
  </si>
  <si>
    <t>Patil Nikhil</t>
  </si>
  <si>
    <t>9503246557</t>
  </si>
  <si>
    <t>2817584A</t>
  </si>
  <si>
    <t>Patil Kedar</t>
  </si>
  <si>
    <t>8830076653</t>
  </si>
  <si>
    <t>2817594K</t>
  </si>
  <si>
    <t>Varpe Parasharam</t>
  </si>
  <si>
    <t>9096231873</t>
  </si>
  <si>
    <t>2817667L</t>
  </si>
  <si>
    <t>Badav Sunil</t>
  </si>
  <si>
    <t>9168375738</t>
  </si>
  <si>
    <t>2817670L</t>
  </si>
  <si>
    <t>Shinde Amol</t>
  </si>
  <si>
    <t>9545089083</t>
  </si>
  <si>
    <t>2817676M</t>
  </si>
  <si>
    <t>Patil Pravin Pandurang</t>
  </si>
  <si>
    <t>9890810574</t>
  </si>
  <si>
    <t>2817882W</t>
  </si>
  <si>
    <t>Rawool Pratik</t>
  </si>
  <si>
    <t>7588661385</t>
  </si>
  <si>
    <t>2817949K</t>
  </si>
  <si>
    <t>Gite Gangaram</t>
  </si>
  <si>
    <t>8888514143</t>
  </si>
  <si>
    <t>2818032B</t>
  </si>
  <si>
    <t>Nagare Pravin</t>
  </si>
  <si>
    <t>7057596464</t>
  </si>
  <si>
    <t>2818049M</t>
  </si>
  <si>
    <t>Patil Kirtikumar</t>
  </si>
  <si>
    <t>9373119387</t>
  </si>
  <si>
    <t>2818064F</t>
  </si>
  <si>
    <t>Zanjurne Harshad</t>
  </si>
  <si>
    <t>7719849985</t>
  </si>
  <si>
    <t>2818072A</t>
  </si>
  <si>
    <t>Kodape Ashish</t>
  </si>
  <si>
    <t>7652945113</t>
  </si>
  <si>
    <t>2818107L</t>
  </si>
  <si>
    <t>Patil Vipul</t>
  </si>
  <si>
    <t>7030640788</t>
  </si>
  <si>
    <t>2818244K</t>
  </si>
  <si>
    <t>Nirmal AkshaB</t>
  </si>
  <si>
    <t>A3(T-12)</t>
  </si>
  <si>
    <t>8968580963</t>
  </si>
  <si>
    <t>2818247X</t>
  </si>
  <si>
    <t>Bhadane ShBamkant</t>
  </si>
  <si>
    <t>7619392346</t>
  </si>
  <si>
    <t>2818361P</t>
  </si>
  <si>
    <t>Shirsath Pradip</t>
  </si>
  <si>
    <t>9172103959</t>
  </si>
  <si>
    <t>2818507X</t>
  </si>
  <si>
    <t>Sanawane Vinod</t>
  </si>
  <si>
    <t>9049280609</t>
  </si>
  <si>
    <t>2818548F</t>
  </si>
  <si>
    <t>Jagtap Manoj</t>
  </si>
  <si>
    <t>7397921396</t>
  </si>
  <si>
    <t>2818679M</t>
  </si>
  <si>
    <t>Ghadage AjinkBa</t>
  </si>
  <si>
    <t>8692893425</t>
  </si>
  <si>
    <t>2818730F</t>
  </si>
  <si>
    <t>Bhiungade Vivek</t>
  </si>
  <si>
    <t>9075076045</t>
  </si>
  <si>
    <t>2819023K</t>
  </si>
  <si>
    <t>Jadhav Pratik</t>
  </si>
  <si>
    <t>9130517212</t>
  </si>
  <si>
    <t>2819075A</t>
  </si>
  <si>
    <t>Bhagat Atishkumar</t>
  </si>
  <si>
    <t>9764108303</t>
  </si>
  <si>
    <t>2819369N</t>
  </si>
  <si>
    <t>Humbe Somnath</t>
  </si>
  <si>
    <t>7767843146</t>
  </si>
  <si>
    <t>2819413M</t>
  </si>
  <si>
    <t>JaBesh Patil</t>
  </si>
  <si>
    <t>7020595874</t>
  </si>
  <si>
    <t>2819576A</t>
  </si>
  <si>
    <t>MaBur Patil</t>
  </si>
  <si>
    <t>8605332375</t>
  </si>
  <si>
    <t>2819588P</t>
  </si>
  <si>
    <t>Thorat Gajanan</t>
  </si>
  <si>
    <t>7776023868</t>
  </si>
  <si>
    <t>2819739H</t>
  </si>
  <si>
    <t>Patole AkshaB</t>
  </si>
  <si>
    <t>7767840484</t>
  </si>
  <si>
    <t>2819959M</t>
  </si>
  <si>
    <t>Raut Kiran</t>
  </si>
  <si>
    <t>7020446005</t>
  </si>
  <si>
    <t>2819975K</t>
  </si>
  <si>
    <t>M K MaurBa</t>
  </si>
  <si>
    <t>7828155380</t>
  </si>
  <si>
    <t>2820162A</t>
  </si>
  <si>
    <t>Chetule Nikhil</t>
  </si>
  <si>
    <t>8551944273</t>
  </si>
  <si>
    <t>2820267K</t>
  </si>
  <si>
    <t>BhoBar Rashtrapal</t>
  </si>
  <si>
    <t>2820542B</t>
  </si>
  <si>
    <t>Raskar Vikas</t>
  </si>
  <si>
    <t>9527113797</t>
  </si>
  <si>
    <t>2820605W</t>
  </si>
  <si>
    <t>Munde AkshaB</t>
  </si>
  <si>
    <t>7875517057</t>
  </si>
  <si>
    <t>2820695H</t>
  </si>
  <si>
    <t>Salunkhe Ramchandra</t>
  </si>
  <si>
    <t>9975036663</t>
  </si>
  <si>
    <t>7431871W</t>
  </si>
  <si>
    <t>Ashoka V</t>
  </si>
  <si>
    <t>9611036811</t>
  </si>
  <si>
    <t>9515267H</t>
  </si>
  <si>
    <t>Sumit Kumar</t>
  </si>
  <si>
    <t>7006636545</t>
  </si>
  <si>
    <t>9926643B</t>
  </si>
  <si>
    <t>Gopal Das</t>
  </si>
  <si>
    <t>9469480773</t>
  </si>
  <si>
    <t>Jammu &amp; Kashmir</t>
  </si>
  <si>
    <t>IC-60121L</t>
  </si>
  <si>
    <t>Col</t>
  </si>
  <si>
    <t>Vikrant Shinde</t>
  </si>
  <si>
    <t>IC-62783M</t>
  </si>
  <si>
    <t>Lt Col</t>
  </si>
  <si>
    <t>P S Navalgund</t>
  </si>
  <si>
    <t>IC-63562M</t>
  </si>
  <si>
    <t>JKV Mudliar</t>
  </si>
  <si>
    <t>IC-67090B</t>
  </si>
  <si>
    <t>Chinche Akash</t>
  </si>
  <si>
    <t>IC-68590H</t>
  </si>
  <si>
    <t>Maj</t>
  </si>
  <si>
    <t>Parvej Ikabal</t>
  </si>
  <si>
    <t>IC-70403X</t>
  </si>
  <si>
    <t>Amit Mane</t>
  </si>
  <si>
    <t>IC-71857X</t>
  </si>
  <si>
    <t>Sachin Honawad</t>
  </si>
  <si>
    <t>9402100013</t>
  </si>
  <si>
    <t>IC-76313M</t>
  </si>
  <si>
    <t>Himanshu Saluja</t>
  </si>
  <si>
    <t>IC-77473B</t>
  </si>
  <si>
    <t>Siddarth Bhatia</t>
  </si>
  <si>
    <t>IC-77800B</t>
  </si>
  <si>
    <t>Abhinav Rai</t>
  </si>
  <si>
    <t>IC-78371P</t>
  </si>
  <si>
    <t>Sushant Nanda</t>
  </si>
  <si>
    <t>IC-79157B</t>
  </si>
  <si>
    <t>Capt</t>
  </si>
  <si>
    <t>Sarvesh Singh Badav</t>
  </si>
  <si>
    <t>IC-81497A</t>
  </si>
  <si>
    <t>IC-82945N</t>
  </si>
  <si>
    <t>Tushar Mane</t>
  </si>
  <si>
    <t>IC-838071B</t>
  </si>
  <si>
    <t>Lt</t>
  </si>
  <si>
    <t>Ashwat Angadi</t>
  </si>
  <si>
    <t>Sub Maj</t>
  </si>
  <si>
    <t>JC-459725L</t>
  </si>
  <si>
    <t>Sapate Anil</t>
  </si>
  <si>
    <t>JC-460074M</t>
  </si>
  <si>
    <t>Sub</t>
  </si>
  <si>
    <t>Barge Chandrakant</t>
  </si>
  <si>
    <t>E2(P)</t>
  </si>
  <si>
    <t>7767849070</t>
  </si>
  <si>
    <t>JC-460403X</t>
  </si>
  <si>
    <t>Rajesh Kumar Rai</t>
  </si>
  <si>
    <t>JC-460439W</t>
  </si>
  <si>
    <t>Rawool Rajaram</t>
  </si>
  <si>
    <t>9404756482</t>
  </si>
  <si>
    <t>JC-460514P</t>
  </si>
  <si>
    <t>Bajirao Shinde</t>
  </si>
  <si>
    <t>7834060869</t>
  </si>
  <si>
    <t>JC-460528P</t>
  </si>
  <si>
    <t>Jagtap Avadhut</t>
  </si>
  <si>
    <t>9409648542</t>
  </si>
  <si>
    <t>JC-460639M</t>
  </si>
  <si>
    <t>Bhosale Tanaji</t>
  </si>
  <si>
    <t>7769881491</t>
  </si>
  <si>
    <t>JC-460643F</t>
  </si>
  <si>
    <t>D B Dhangare</t>
  </si>
  <si>
    <t>JC-460644X</t>
  </si>
  <si>
    <t>Takale Raju</t>
  </si>
  <si>
    <t>8208403374</t>
  </si>
  <si>
    <t>JC-460669K</t>
  </si>
  <si>
    <t>Mengwade Macchindra</t>
  </si>
  <si>
    <t>9420064250</t>
  </si>
  <si>
    <t>JC-460693A</t>
  </si>
  <si>
    <t>Vitthal Devkari</t>
  </si>
  <si>
    <t>9482108693</t>
  </si>
  <si>
    <t>JC-460720B</t>
  </si>
  <si>
    <t>VijaB Mohite</t>
  </si>
  <si>
    <t>9596426273</t>
  </si>
  <si>
    <t>JC-460744H</t>
  </si>
  <si>
    <t>Kokare Chhagan</t>
  </si>
  <si>
    <t>8618698149</t>
  </si>
  <si>
    <t>JC-460756X</t>
  </si>
  <si>
    <t>Ghorpade Avidas</t>
  </si>
  <si>
    <t>7875021364</t>
  </si>
  <si>
    <t>JC-460769P</t>
  </si>
  <si>
    <t>Parbhane SanjaB</t>
  </si>
  <si>
    <t>8830127627</t>
  </si>
  <si>
    <t>JC-460789H</t>
  </si>
  <si>
    <t>Ashok Jadhav</t>
  </si>
  <si>
    <t>9607771373</t>
  </si>
  <si>
    <t>JC-460876W</t>
  </si>
  <si>
    <t>Gawade SurBaba</t>
  </si>
  <si>
    <t>7767849012</t>
  </si>
  <si>
    <t>JC-460877K</t>
  </si>
  <si>
    <t>Waskar SanjaB</t>
  </si>
  <si>
    <t>8275153020</t>
  </si>
  <si>
    <t>JC-460977K</t>
  </si>
  <si>
    <t>Virender Singh</t>
  </si>
  <si>
    <t>7507764671</t>
  </si>
  <si>
    <t>JC-461031K</t>
  </si>
  <si>
    <t>Tanaji Kamti</t>
  </si>
  <si>
    <t>9168813809</t>
  </si>
  <si>
    <t>JC-461037L</t>
  </si>
  <si>
    <t>Mahesh Punajiche</t>
  </si>
  <si>
    <t>9902012276</t>
  </si>
  <si>
    <t>JC-461097A</t>
  </si>
  <si>
    <t>Lakhe Prakash</t>
  </si>
  <si>
    <t>7507157673</t>
  </si>
  <si>
    <t>JC-461123W</t>
  </si>
  <si>
    <t>Kurade Ajitkumar</t>
  </si>
  <si>
    <t>JC-461131P</t>
  </si>
  <si>
    <t>Bhosale Sharad</t>
  </si>
  <si>
    <t>9767454880</t>
  </si>
  <si>
    <t>JC-461132X</t>
  </si>
  <si>
    <t>Kadam Sambhaji</t>
  </si>
  <si>
    <t>8600062216</t>
  </si>
  <si>
    <t>JC-461133A</t>
  </si>
  <si>
    <t>Gadhave Kailash</t>
  </si>
  <si>
    <t>9650594870</t>
  </si>
  <si>
    <t>JC-461278L</t>
  </si>
  <si>
    <t>Gurmej Singh</t>
  </si>
  <si>
    <t>7767840664</t>
  </si>
  <si>
    <t>JC-461355P</t>
  </si>
  <si>
    <t>Dalbir Singh</t>
  </si>
  <si>
    <t>JC-461370K</t>
  </si>
  <si>
    <t>8178691948</t>
  </si>
  <si>
    <t>JC-461481F</t>
  </si>
  <si>
    <t>Sawant Babaji</t>
  </si>
  <si>
    <t>7767840861</t>
  </si>
  <si>
    <t>JC-461501K</t>
  </si>
  <si>
    <t>Dhage Rajendra</t>
  </si>
  <si>
    <t>8999229392</t>
  </si>
  <si>
    <t>JC-461504X</t>
  </si>
  <si>
    <t>Shingade Uttam</t>
  </si>
  <si>
    <t>8379091615</t>
  </si>
  <si>
    <t>JC-461575B</t>
  </si>
  <si>
    <t>Bandalkar Tanaji</t>
  </si>
  <si>
    <t>8007202675</t>
  </si>
  <si>
    <t>JC-461604H</t>
  </si>
  <si>
    <t>Rane Sandip</t>
  </si>
  <si>
    <t>8806125443</t>
  </si>
  <si>
    <t>JC-461677P</t>
  </si>
  <si>
    <t>Bagal Prakash</t>
  </si>
  <si>
    <t>9354792032</t>
  </si>
  <si>
    <t>JC-461678X</t>
  </si>
  <si>
    <t>Ghorpade Pradeep</t>
  </si>
  <si>
    <t>JC-461712N</t>
  </si>
  <si>
    <t>Shinde Sampat</t>
  </si>
  <si>
    <t>9711536056</t>
  </si>
  <si>
    <t>JC-461808P</t>
  </si>
  <si>
    <t>Patil Sudhakar</t>
  </si>
  <si>
    <t>8879120829</t>
  </si>
  <si>
    <t>JC-461910X</t>
  </si>
  <si>
    <t>Bhosale Krishnadeo</t>
  </si>
  <si>
    <t>7767841362</t>
  </si>
  <si>
    <t>JC-461913A</t>
  </si>
  <si>
    <t>Narvekar Anant</t>
  </si>
  <si>
    <t>JC-461971P</t>
  </si>
  <si>
    <t>VijaB Naik</t>
  </si>
  <si>
    <t>7798044062</t>
  </si>
  <si>
    <t>JC-461995B</t>
  </si>
  <si>
    <t>Avhad DattatraB</t>
  </si>
  <si>
    <t>9689017541</t>
  </si>
  <si>
    <t>JC-462011H</t>
  </si>
  <si>
    <t>Surve Sahadev</t>
  </si>
  <si>
    <t>9765330280</t>
  </si>
  <si>
    <t>JC-776445M</t>
  </si>
  <si>
    <t>Rajguru Bogesh</t>
  </si>
  <si>
    <t>7020411430</t>
  </si>
  <si>
    <t>JC-804939P</t>
  </si>
  <si>
    <t>SS-48202B</t>
  </si>
  <si>
    <t>Karthik PoojarB</t>
  </si>
  <si>
    <t>SS-48521L</t>
  </si>
  <si>
    <t>Manoj S</t>
  </si>
  <si>
    <t>SS-50429L</t>
  </si>
  <si>
    <t>Kevin Thomas</t>
  </si>
  <si>
    <t>Sikh Leave</t>
  </si>
  <si>
    <t>Temp Duty</t>
  </si>
  <si>
    <t>Local Att</t>
  </si>
  <si>
    <t>Att Duty</t>
  </si>
  <si>
    <t xml:space="preserve">MH </t>
  </si>
  <si>
    <t>AWL/OSL</t>
  </si>
  <si>
    <t>Other Out</t>
  </si>
  <si>
    <t>Total Absent</t>
  </si>
  <si>
    <t>Total Present</t>
  </si>
  <si>
    <t>Nb/Sub</t>
  </si>
  <si>
    <t>Lhav</t>
  </si>
  <si>
    <t>Clk</t>
  </si>
  <si>
    <t>OR</t>
  </si>
  <si>
    <t>ERE</t>
  </si>
  <si>
    <t>JCO</t>
  </si>
  <si>
    <t>RT JCO</t>
  </si>
  <si>
    <t>GRAND</t>
  </si>
  <si>
    <t>Jco/Clk</t>
  </si>
  <si>
    <t>OR/Clk</t>
  </si>
  <si>
    <t>JCO/ERE</t>
  </si>
  <si>
    <t>OR/ERE</t>
  </si>
  <si>
    <t>Gurav MH alu</t>
  </si>
  <si>
    <t>Kare Aba ShaNkar</t>
  </si>
  <si>
    <t>Dhole ShivshaNkar</t>
  </si>
  <si>
    <t>OFFR</t>
  </si>
  <si>
    <t>In Unit</t>
  </si>
  <si>
    <t>DOB</t>
  </si>
  <si>
    <t>DOE</t>
  </si>
  <si>
    <t>PIN</t>
  </si>
  <si>
    <t>LMC</t>
  </si>
  <si>
    <t>AL BAL</t>
  </si>
  <si>
    <t>CL BAL</t>
  </si>
  <si>
    <t>Posting Out</t>
  </si>
  <si>
    <t>Bde/Div</t>
  </si>
  <si>
    <t>Location</t>
  </si>
  <si>
    <t>Rank</t>
  </si>
  <si>
    <t>Remarks</t>
  </si>
  <si>
    <t>Sr No</t>
  </si>
  <si>
    <t>Army NO</t>
  </si>
  <si>
    <t>Age</t>
  </si>
  <si>
    <t>Ser</t>
  </si>
  <si>
    <t>STATE</t>
  </si>
  <si>
    <t>Bal Lve</t>
  </si>
  <si>
    <t>Martial Stuts</t>
  </si>
  <si>
    <t>DATE:</t>
  </si>
  <si>
    <t>DAIY PARADE STATE OF XYZ BN AS ON :</t>
  </si>
  <si>
    <t>(blank)</t>
  </si>
  <si>
    <t>Coy wise</t>
  </si>
  <si>
    <t>(All)</t>
  </si>
  <si>
    <t>SER NO</t>
  </si>
  <si>
    <t>DAIY PARADE STATE OF XYZ BN AS ON : D COY</t>
  </si>
  <si>
    <t>COY</t>
  </si>
  <si>
    <t>DAILY PARADE STATE OF XYZ BN AS ON : HQ COY</t>
  </si>
  <si>
    <t>DAIY PARADE STATE OF XYZ BN AS ON : SP COY</t>
  </si>
  <si>
    <t>ON LEAVE</t>
  </si>
  <si>
    <t>TOTAL STR</t>
  </si>
  <si>
    <t>%</t>
  </si>
  <si>
    <t>LEAVE DUE</t>
  </si>
  <si>
    <t>LEAVE%</t>
  </si>
  <si>
    <t>LEAVE</t>
  </si>
  <si>
    <t>LVE In Date</t>
  </si>
  <si>
    <t>LVEOut Date</t>
  </si>
  <si>
    <t>BN TEAM</t>
  </si>
  <si>
    <t>HOCKEY</t>
  </si>
  <si>
    <t>TEAM WISE</t>
  </si>
  <si>
    <t>MERRIED</t>
  </si>
  <si>
    <t>NON MARRIED</t>
  </si>
  <si>
    <t>AWL</t>
  </si>
  <si>
    <t>CAT WISE</t>
  </si>
  <si>
    <t>BDE DIV WISE</t>
  </si>
  <si>
    <t>OP AREA FROM</t>
  </si>
  <si>
    <t>OP AREA TO</t>
  </si>
  <si>
    <t>ALLOWNCE</t>
  </si>
  <si>
    <t>BDE/DIV OUT</t>
  </si>
  <si>
    <t>BDE/DIV DUE</t>
  </si>
  <si>
    <t>LEAVE %</t>
  </si>
  <si>
    <t>A COY LEAVE %</t>
  </si>
  <si>
    <t>B COY LEAVE %</t>
  </si>
  <si>
    <t>C COY LEAVE %</t>
  </si>
  <si>
    <t>D COY LEAVE %</t>
  </si>
  <si>
    <t>HQ COY LEAVE %</t>
  </si>
  <si>
    <t>SP COY LEAVE %</t>
  </si>
  <si>
    <t>ARMY NO</t>
  </si>
  <si>
    <t>RANK</t>
  </si>
  <si>
    <t>TD</t>
  </si>
  <si>
    <t>NAME</t>
  </si>
  <si>
    <t>NOMINAL ROLL OF HQ TEAM</t>
  </si>
  <si>
    <t xml:space="preserve">     NOMINAL ROLL OF A COY</t>
  </si>
  <si>
    <t>NOMINAL ROLL OF C COY</t>
  </si>
  <si>
    <t>NOMINAL ROLL OF D COY</t>
  </si>
  <si>
    <t>NOMINAL ROLL OF SP COY</t>
  </si>
  <si>
    <t>NOMINAL ROLL OF B COY</t>
  </si>
  <si>
    <t>LOCATION</t>
  </si>
  <si>
    <t>MH</t>
  </si>
  <si>
    <t>MED CAT</t>
  </si>
  <si>
    <t>NOMINAL ROLL OF MH PERSONS</t>
  </si>
  <si>
    <t>NOMINAL ROLL RANK WISE</t>
  </si>
  <si>
    <t>MARTIAL STATUS</t>
  </si>
  <si>
    <t>PERSONS IN BDE/DIV</t>
  </si>
  <si>
    <t>GAME</t>
  </si>
  <si>
    <t>FOOTBALL</t>
  </si>
  <si>
    <t>BASKETBALL</t>
  </si>
  <si>
    <t>BOXING</t>
  </si>
  <si>
    <t>NOMINAL RO  OF BN TEAM</t>
  </si>
  <si>
    <t>NOMINAL ROLL OF AWL PERSONS</t>
  </si>
  <si>
    <t>NOMINAL ROLL OF POSTING OUT</t>
  </si>
  <si>
    <t>OUT DATE</t>
  </si>
  <si>
    <t>DUE DATE</t>
  </si>
  <si>
    <t>MONTH</t>
  </si>
  <si>
    <t>DATE OF BIRTH</t>
  </si>
  <si>
    <t>BIRTHDAY</t>
  </si>
  <si>
    <t>BN BDAY LIST</t>
  </si>
  <si>
    <t>HAPPY BDAY</t>
  </si>
  <si>
    <t>REMARK</t>
  </si>
  <si>
    <t>BN BDAY LIST OF INDL</t>
  </si>
  <si>
    <t>NK</t>
  </si>
  <si>
    <t>DAILY PARADE STATE OF XYZ BN AS ON : B COY</t>
  </si>
  <si>
    <t>DAILY PARADE STATE OF XYZ BN AS ON : C COY</t>
  </si>
  <si>
    <t>DAILY PARADE STATE OF XYZ BN AS ON : A COY</t>
  </si>
  <si>
    <t>123456789k</t>
  </si>
  <si>
    <t>sep</t>
  </si>
  <si>
    <t>harsh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</si>
</sst>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14809]d\ mmmm\ yyyy;@"/>
    <numFmt numFmtId="165" formatCode="[$-F400]h:mm:ss\ AM/PM"/>
    <numFmt numFmtId="166" formatCode="[$-F800]dddd\,\ mmmm\ dd\,\ yyyy"/>
    <numFmt numFmtId="167" formatCode="[$-10409]hh:mm\ AM/PM;@"/>
  </numFmts>
  <fonts count="39" x14ac:knownFonts="1">
    <font>
      <sz val="11"/>
      <color theme="1"/>
      <name val="Calibri"/>
      <family val="2"/>
      <scheme val="minor"/>
    </font>
    <font>
      <b/>
      <sz val="12"/>
      <color theme="1"/>
      <name val="Arial"/>
      <family val="2"/>
    </font>
    <font>
      <sz val="12"/>
      <color theme="1"/>
      <name val="Arial"/>
      <family val="2"/>
    </font>
    <font>
      <b/>
      <sz val="11"/>
      <color theme="1"/>
      <name val="Arial Black"/>
      <family val="2"/>
    </font>
    <font>
      <b/>
      <u/>
      <sz val="22"/>
      <color theme="1"/>
      <name val="Arial Black"/>
      <family val="2"/>
    </font>
    <font>
      <b/>
      <sz val="12"/>
      <color theme="1"/>
      <name val="Arial Black"/>
      <family val="2"/>
    </font>
    <font>
      <sz val="10"/>
      <color indexed="8"/>
      <name val="Arial"/>
      <family val="2"/>
    </font>
    <font>
      <sz val="11"/>
      <color indexed="8"/>
      <name val="Arial"/>
      <family val="2"/>
    </font>
    <font>
      <sz val="11"/>
      <color theme="1"/>
      <name val="Arial"/>
      <family val="2"/>
    </font>
    <font>
      <b/>
      <sz val="11"/>
      <color theme="1"/>
      <name val="Arial"/>
      <family val="2"/>
    </font>
    <font>
      <sz val="11"/>
      <color rgb="FF000000"/>
      <name val="Arial"/>
      <family val="2"/>
    </font>
    <font>
      <b/>
      <u/>
      <sz val="26"/>
      <color theme="1"/>
      <name val="Arial"/>
      <family val="2"/>
    </font>
    <font>
      <b/>
      <u/>
      <sz val="32"/>
      <color theme="1"/>
      <name val="Arial Black"/>
      <family val="2"/>
    </font>
    <font>
      <b/>
      <sz val="11"/>
      <color theme="1"/>
      <name val="Calibri"/>
      <family val="2"/>
      <scheme val="minor"/>
    </font>
    <font>
      <sz val="48"/>
      <color theme="0"/>
      <name val="Algerian"/>
      <family val="5"/>
    </font>
    <font>
      <sz val="48"/>
      <color theme="0"/>
      <name val="Calibri"/>
      <family val="2"/>
      <scheme val="minor"/>
    </font>
    <font>
      <sz val="8"/>
      <name val="Calibri"/>
      <family val="2"/>
      <scheme val="minor"/>
    </font>
    <font>
      <b/>
      <sz val="239"/>
      <color rgb="FFFF0000"/>
      <name val="Cascadia Code SemiBold"/>
      <family val="3"/>
    </font>
    <font>
      <b/>
      <sz val="72"/>
      <color theme="1"/>
      <name val="Calibri"/>
      <family val="2"/>
      <scheme val="minor"/>
    </font>
    <font>
      <b/>
      <sz val="60"/>
      <color rgb="FFFF0000"/>
      <name val="Cooper Black"/>
      <family val="1"/>
    </font>
    <font>
      <b/>
      <sz val="210"/>
      <color theme="0"/>
      <name val="Perpetua Titling MT"/>
      <family val="1"/>
    </font>
    <font>
      <sz val="72"/>
      <color theme="0"/>
      <name val="Perpetua Titling MT"/>
      <family val="1"/>
    </font>
    <font>
      <b/>
      <sz val="100"/>
      <color theme="0"/>
      <name val="Perpetua Titling MT"/>
      <family val="1"/>
    </font>
    <font>
      <b/>
      <sz val="200"/>
      <color theme="0"/>
      <name val="Perpetua Titling MT"/>
      <family val="1"/>
    </font>
    <font>
      <b/>
      <sz val="200"/>
      <color theme="0"/>
      <name val="Perpetua"/>
      <family val="1"/>
    </font>
    <font>
      <sz val="18"/>
      <color theme="1"/>
      <name val="Calibri"/>
      <family val="2"/>
      <scheme val="minor"/>
    </font>
    <font>
      <b/>
      <sz val="220"/>
      <color theme="0"/>
      <name val="Perpetua"/>
      <family val="1"/>
    </font>
    <font>
      <b/>
      <sz val="200"/>
      <color theme="1"/>
      <name val="Perpetua Titling MT"/>
      <family val="1"/>
    </font>
    <font>
      <sz val="220"/>
      <color theme="0"/>
      <name val="Perpetua"/>
      <family val="1"/>
    </font>
    <font>
      <b/>
      <sz val="170"/>
      <color theme="0"/>
      <name val="Perpetua Titling MT"/>
      <family val="1"/>
    </font>
    <font>
      <b/>
      <sz val="170"/>
      <color rgb="FFFF0000"/>
      <name val="Perpetua Titling MT"/>
      <family val="1"/>
    </font>
    <font>
      <b/>
      <sz val="100"/>
      <color rgb="FFFF0000"/>
      <name val="Perpetua Titling MT"/>
      <family val="1"/>
    </font>
    <font>
      <b/>
      <sz val="220"/>
      <color rgb="FFFF0000"/>
      <name val="Perpetua"/>
      <family val="1"/>
    </font>
    <font>
      <b/>
      <sz val="200"/>
      <color theme="0"/>
      <name val="Stencil"/>
      <family val="5"/>
    </font>
    <font>
      <b/>
      <sz val="100"/>
      <color theme="0"/>
      <name val="Stencil"/>
      <family val="5"/>
    </font>
    <font>
      <sz val="200"/>
      <color theme="0"/>
      <name val="Stencil"/>
      <family val="5"/>
    </font>
    <font>
      <b/>
      <u/>
      <sz val="11"/>
      <color theme="1"/>
      <name val="Calibri"/>
      <family val="2"/>
      <scheme val="minor"/>
    </font>
    <font>
      <sz val="11"/>
      <color theme="1"/>
      <name val="Arial"/>
    </font>
    <font>
      <sz val="11"/>
      <color rgb="FF000000"/>
      <name val="Arial"/>
    </font>
  </fonts>
  <fills count="19">
    <fill>
      <patternFill patternType="none"/>
    </fill>
    <fill>
      <patternFill patternType="gray125"/>
    </fill>
    <fill>
      <patternFill patternType="solid">
        <fgColor rgb="FFFFFF00"/>
        <bgColor indexed="64"/>
      </patternFill>
    </fill>
    <fill>
      <patternFill patternType="solid">
        <fgColor theme="0" tint="-0.14999847407452621"/>
        <bgColor theme="0" tint="-0.14999847407452621"/>
      </patternFill>
    </fill>
    <fill>
      <patternFill patternType="solid">
        <fgColor rgb="FF00B0F0"/>
        <bgColor indexed="64"/>
      </patternFill>
    </fill>
    <fill>
      <patternFill patternType="solid">
        <fgColor rgb="FF92D050"/>
        <bgColor indexed="64"/>
      </patternFill>
    </fill>
    <fill>
      <patternFill patternType="solid">
        <fgColor theme="4" tint="0.79998168889431442"/>
        <bgColor indexed="64"/>
      </patternFill>
    </fill>
    <fill>
      <patternFill patternType="solid">
        <fgColor rgb="FF33FF33"/>
        <bgColor indexed="64"/>
      </patternFill>
    </fill>
    <fill>
      <patternFill patternType="solid">
        <fgColor theme="4" tint="0.59999389629810485"/>
        <bgColor indexed="64"/>
      </patternFill>
    </fill>
    <fill>
      <patternFill patternType="solid">
        <fgColor rgb="FF17F40C"/>
        <bgColor indexed="64"/>
      </patternFill>
    </fill>
    <fill>
      <patternFill patternType="solid">
        <fgColor rgb="FFFF0000"/>
        <bgColor indexed="64"/>
      </patternFill>
    </fill>
    <fill>
      <patternFill patternType="solid">
        <fgColor theme="7"/>
        <bgColor indexed="64"/>
      </patternFill>
    </fill>
    <fill>
      <patternFill patternType="solid">
        <fgColor rgb="FFCC9899"/>
        <bgColor indexed="64"/>
      </patternFill>
    </fill>
    <fill>
      <patternFill patternType="solid">
        <fgColor theme="2" tint="-0.249977111117893"/>
        <bgColor indexed="64"/>
      </patternFill>
    </fill>
    <fill>
      <patternFill patternType="solid">
        <fgColor theme="9" tint="0.39997558519241921"/>
        <bgColor indexed="64"/>
      </patternFill>
    </fill>
    <fill>
      <patternFill patternType="solid">
        <fgColor rgb="FF002060"/>
        <bgColor indexed="64"/>
      </patternFill>
    </fill>
    <fill>
      <patternFill patternType="solid">
        <fgColor rgb="FF0070C0"/>
        <bgColor indexed="64"/>
      </patternFill>
    </fill>
    <fill>
      <patternFill patternType="solid">
        <fgColor theme="9" tint="0.79998168889431442"/>
        <bgColor indexed="64"/>
      </patternFill>
    </fill>
    <fill>
      <patternFill patternType="solid">
        <fgColor theme="4" tint="0.39997558519241921"/>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bottom style="thin">
        <color indexed="64"/>
      </bottom>
      <diagonal/>
    </border>
  </borders>
  <cellStyleXfs count="2">
    <xf numFmtId="0" fontId="0" fillId="0" borderId="0"/>
    <xf numFmtId="0" fontId="6" fillId="0" borderId="0"/>
  </cellStyleXfs>
  <cellXfs count="135">
    <xf numFmtId="0" fontId="0" fillId="0" borderId="0" xfId="0"/>
    <xf numFmtId="0" fontId="2" fillId="0" borderId="1" xfId="0" applyFont="1" applyBorder="1" applyAlignment="1">
      <alignment horizontal="center"/>
    </xf>
    <xf numFmtId="0" fontId="1" fillId="0" borderId="1" xfId="0" applyFont="1" applyBorder="1" applyAlignment="1">
      <alignment horizontal="center"/>
    </xf>
    <xf numFmtId="0" fontId="5" fillId="0" borderId="1" xfId="0" applyFont="1" applyBorder="1" applyAlignment="1">
      <alignment vertical="center"/>
    </xf>
    <xf numFmtId="0" fontId="5" fillId="0" borderId="1" xfId="0" applyFont="1" applyBorder="1" applyAlignment="1">
      <alignment horizontal="center"/>
    </xf>
    <xf numFmtId="0" fontId="5" fillId="0" borderId="1" xfId="0" applyFont="1" applyBorder="1"/>
    <xf numFmtId="0" fontId="5" fillId="0" borderId="2" xfId="0" applyFont="1" applyBorder="1" applyAlignment="1">
      <alignment horizontal="center" vertical="center"/>
    </xf>
    <xf numFmtId="0" fontId="5" fillId="0" borderId="1" xfId="0" applyFont="1" applyBorder="1" applyAlignment="1">
      <alignment horizontal="center" vertical="center"/>
    </xf>
    <xf numFmtId="0" fontId="3" fillId="0" borderId="1" xfId="0" applyFont="1" applyBorder="1"/>
    <xf numFmtId="0" fontId="3" fillId="0" borderId="1" xfId="0" applyFont="1" applyBorder="1" applyAlignment="1">
      <alignment horizontal="center"/>
    </xf>
    <xf numFmtId="0" fontId="8" fillId="0" borderId="1" xfId="0" applyFont="1" applyBorder="1" applyAlignment="1">
      <alignment horizontal="center"/>
    </xf>
    <xf numFmtId="0" fontId="8" fillId="0" borderId="0" xfId="0" applyFont="1" applyAlignment="1">
      <alignment horizontal="center"/>
    </xf>
    <xf numFmtId="0" fontId="8" fillId="0" borderId="0" xfId="0" applyFont="1"/>
    <xf numFmtId="0" fontId="10" fillId="3" borderId="1" xfId="0" applyFont="1" applyFill="1" applyBorder="1" applyAlignment="1">
      <alignment horizontal="center" vertical="center" wrapText="1"/>
    </xf>
    <xf numFmtId="0" fontId="10" fillId="0" borderId="1" xfId="0" applyFont="1" applyBorder="1" applyAlignment="1">
      <alignment horizontal="center" vertical="center" wrapText="1"/>
    </xf>
    <xf numFmtId="14" fontId="7" fillId="0" borderId="1" xfId="1" applyNumberFormat="1" applyFont="1" applyBorder="1" applyAlignment="1">
      <alignment horizontal="center" wrapText="1"/>
    </xf>
    <xf numFmtId="14" fontId="7" fillId="3" borderId="1" xfId="1" applyNumberFormat="1" applyFont="1" applyFill="1" applyBorder="1" applyAlignment="1">
      <alignment horizontal="center" wrapText="1"/>
    </xf>
    <xf numFmtId="0" fontId="4" fillId="2" borderId="0" xfId="0" applyFont="1" applyFill="1"/>
    <xf numFmtId="0" fontId="11" fillId="0" borderId="0" xfId="0" applyFont="1"/>
    <xf numFmtId="0" fontId="0" fillId="0" borderId="0" xfId="0" pivotButton="1"/>
    <xf numFmtId="0" fontId="9" fillId="0" borderId="1" xfId="0" applyFont="1" applyBorder="1" applyAlignment="1">
      <alignment horizontal="center"/>
    </xf>
    <xf numFmtId="0" fontId="0" fillId="0" borderId="0" xfId="0" applyAlignment="1">
      <alignment horizontal="center"/>
    </xf>
    <xf numFmtId="0" fontId="0" fillId="0" borderId="1" xfId="0" applyBorder="1" applyAlignment="1">
      <alignment horizontal="center"/>
    </xf>
    <xf numFmtId="0" fontId="0" fillId="0" borderId="1" xfId="0" applyBorder="1"/>
    <xf numFmtId="0" fontId="10" fillId="0" borderId="0" xfId="0" applyFont="1" applyAlignment="1">
      <alignment horizontal="center" vertical="center" wrapText="1"/>
    </xf>
    <xf numFmtId="2" fontId="8" fillId="0" borderId="0" xfId="0" applyNumberFormat="1" applyFont="1" applyAlignment="1">
      <alignment horizontal="center"/>
    </xf>
    <xf numFmtId="0" fontId="10" fillId="3" borderId="0" xfId="0" applyFont="1" applyFill="1" applyAlignment="1">
      <alignment horizontal="center" vertical="center" wrapText="1"/>
    </xf>
    <xf numFmtId="164" fontId="8" fillId="0" borderId="0" xfId="0" applyNumberFormat="1" applyFont="1" applyAlignment="1">
      <alignment horizontal="center"/>
    </xf>
    <xf numFmtId="1" fontId="8" fillId="0" borderId="1" xfId="0" applyNumberFormat="1" applyFont="1" applyBorder="1" applyAlignment="1">
      <alignment horizontal="center"/>
    </xf>
    <xf numFmtId="0" fontId="10" fillId="3" borderId="1" xfId="0" applyFont="1" applyFill="1" applyBorder="1" applyAlignment="1">
      <alignment horizontal="left" vertical="center" wrapText="1"/>
    </xf>
    <xf numFmtId="0" fontId="8" fillId="0" borderId="1" xfId="0" applyFont="1" applyBorder="1" applyAlignment="1">
      <alignment horizontal="left"/>
    </xf>
    <xf numFmtId="0" fontId="10" fillId="0" borderId="1" xfId="0" applyFont="1" applyBorder="1" applyAlignment="1">
      <alignment horizontal="left" vertical="center" wrapText="1"/>
    </xf>
    <xf numFmtId="0" fontId="10" fillId="0" borderId="5" xfId="0" applyFont="1" applyBorder="1" applyAlignment="1">
      <alignment horizontal="center" vertical="center" wrapText="1"/>
    </xf>
    <xf numFmtId="0" fontId="10" fillId="3" borderId="5" xfId="0" applyFont="1" applyFill="1" applyBorder="1" applyAlignment="1">
      <alignment horizontal="center" vertical="center" wrapText="1"/>
    </xf>
    <xf numFmtId="0" fontId="7" fillId="0" borderId="1" xfId="1" applyFont="1" applyBorder="1" applyAlignment="1">
      <alignment horizontal="center"/>
    </xf>
    <xf numFmtId="0" fontId="7" fillId="3" borderId="1" xfId="1" applyFont="1" applyFill="1" applyBorder="1" applyAlignment="1">
      <alignment horizontal="center"/>
    </xf>
    <xf numFmtId="0" fontId="5" fillId="2" borderId="1" xfId="0" applyFont="1" applyFill="1" applyBorder="1" applyAlignment="1">
      <alignment horizontal="center"/>
    </xf>
    <xf numFmtId="0" fontId="3" fillId="5" borderId="1" xfId="0" applyFont="1" applyFill="1" applyBorder="1" applyAlignment="1">
      <alignment horizontal="center"/>
    </xf>
    <xf numFmtId="0" fontId="5" fillId="5" borderId="1" xfId="0" applyFont="1" applyFill="1" applyBorder="1" applyAlignment="1">
      <alignment horizontal="center"/>
    </xf>
    <xf numFmtId="0" fontId="1" fillId="6" borderId="1" xfId="0" applyFont="1" applyFill="1" applyBorder="1" applyAlignment="1">
      <alignment horizontal="center"/>
    </xf>
    <xf numFmtId="0" fontId="2" fillId="6" borderId="1" xfId="0" applyFont="1" applyFill="1" applyBorder="1" applyAlignment="1">
      <alignment horizontal="center"/>
    </xf>
    <xf numFmtId="0" fontId="3" fillId="7" borderId="1" xfId="0" applyFont="1" applyFill="1" applyBorder="1" applyAlignment="1">
      <alignment horizontal="center"/>
    </xf>
    <xf numFmtId="0" fontId="5" fillId="7" borderId="1" xfId="0" applyFont="1" applyFill="1" applyBorder="1" applyAlignment="1">
      <alignment horizontal="center"/>
    </xf>
    <xf numFmtId="0" fontId="1" fillId="8" borderId="1" xfId="0" applyFont="1" applyFill="1" applyBorder="1" applyAlignment="1">
      <alignment horizontal="center"/>
    </xf>
    <xf numFmtId="0" fontId="2" fillId="8" borderId="1" xfId="0" applyFont="1" applyFill="1" applyBorder="1" applyAlignment="1">
      <alignment horizontal="center"/>
    </xf>
    <xf numFmtId="0" fontId="3" fillId="9" borderId="1" xfId="0" applyFont="1" applyFill="1" applyBorder="1" applyAlignment="1">
      <alignment horizontal="center"/>
    </xf>
    <xf numFmtId="0" fontId="5" fillId="9" borderId="1" xfId="0" applyFont="1" applyFill="1" applyBorder="1" applyAlignment="1">
      <alignment horizontal="center"/>
    </xf>
    <xf numFmtId="0" fontId="5" fillId="8" borderId="1" xfId="0" applyFont="1" applyFill="1" applyBorder="1" applyAlignment="1">
      <alignment horizontal="center"/>
    </xf>
    <xf numFmtId="0" fontId="4" fillId="11" borderId="0" xfId="0" applyFont="1" applyFill="1"/>
    <xf numFmtId="0" fontId="13" fillId="0" borderId="1" xfId="0" applyFont="1" applyBorder="1"/>
    <xf numFmtId="1" fontId="0" fillId="0" borderId="1" xfId="0" applyNumberFormat="1" applyBorder="1"/>
    <xf numFmtId="14" fontId="0" fillId="0" borderId="0" xfId="0" applyNumberFormat="1"/>
    <xf numFmtId="0" fontId="0" fillId="14" borderId="0" xfId="0" applyFill="1"/>
    <xf numFmtId="0" fontId="0" fillId="14" borderId="1" xfId="0" applyFill="1" applyBorder="1" applyAlignment="1">
      <alignment horizontal="center"/>
    </xf>
    <xf numFmtId="0" fontId="0" fillId="14" borderId="1" xfId="0" applyFill="1" applyBorder="1"/>
    <xf numFmtId="0" fontId="13" fillId="14" borderId="1" xfId="0" applyFont="1" applyFill="1" applyBorder="1"/>
    <xf numFmtId="1" fontId="13" fillId="14" borderId="1" xfId="0" applyNumberFormat="1" applyFont="1" applyFill="1" applyBorder="1"/>
    <xf numFmtId="166" fontId="18" fillId="0" borderId="0" xfId="0" applyNumberFormat="1" applyFont="1" applyAlignment="1">
      <alignment vertical="center"/>
    </xf>
    <xf numFmtId="166" fontId="19" fillId="0" borderId="0" xfId="0" applyNumberFormat="1" applyFont="1" applyAlignment="1">
      <alignment vertical="center"/>
    </xf>
    <xf numFmtId="166" fontId="17" fillId="0" borderId="0" xfId="0" applyNumberFormat="1" applyFont="1" applyAlignment="1">
      <alignment vertical="center"/>
    </xf>
    <xf numFmtId="165" fontId="21" fillId="0" borderId="0" xfId="0" applyNumberFormat="1" applyFont="1" applyAlignment="1">
      <alignment vertical="center"/>
    </xf>
    <xf numFmtId="165" fontId="22" fillId="0" borderId="0" xfId="0" applyNumberFormat="1" applyFont="1" applyAlignment="1">
      <alignment vertical="center"/>
    </xf>
    <xf numFmtId="166" fontId="25" fillId="0" borderId="0" xfId="0" applyNumberFormat="1" applyFont="1"/>
    <xf numFmtId="165" fontId="27" fillId="0" borderId="0" xfId="0" applyNumberFormat="1" applyFont="1" applyAlignment="1">
      <alignment vertical="center"/>
    </xf>
    <xf numFmtId="165" fontId="34" fillId="0" borderId="0" xfId="0" applyNumberFormat="1" applyFont="1" applyAlignment="1">
      <alignment vertical="center"/>
    </xf>
    <xf numFmtId="0" fontId="14" fillId="0" borderId="0" xfId="0" applyFont="1"/>
    <xf numFmtId="0" fontId="15" fillId="0" borderId="0" xfId="0" applyFont="1"/>
    <xf numFmtId="14" fontId="7" fillId="0" borderId="1" xfId="1" applyNumberFormat="1" applyFont="1" applyBorder="1" applyAlignment="1">
      <alignment horizontal="center"/>
    </xf>
    <xf numFmtId="0" fontId="13" fillId="0" borderId="0" xfId="0" applyFont="1"/>
    <xf numFmtId="0" fontId="0" fillId="0" borderId="8" xfId="0" applyBorder="1"/>
    <xf numFmtId="0" fontId="0" fillId="0" borderId="7" xfId="0" applyBorder="1"/>
    <xf numFmtId="0" fontId="0" fillId="0" borderId="9" xfId="0" applyBorder="1"/>
    <xf numFmtId="0" fontId="13" fillId="10" borderId="0" xfId="0" applyFont="1" applyFill="1"/>
    <xf numFmtId="0" fontId="13" fillId="10" borderId="0" xfId="0" applyFont="1" applyFill="1" applyAlignment="1">
      <alignment horizontal="center"/>
    </xf>
    <xf numFmtId="0" fontId="13" fillId="10" borderId="1" xfId="0" applyFont="1" applyFill="1" applyBorder="1" applyAlignment="1">
      <alignment horizontal="center"/>
    </xf>
    <xf numFmtId="0" fontId="13" fillId="10" borderId="1" xfId="0" applyFont="1" applyFill="1" applyBorder="1"/>
    <xf numFmtId="0" fontId="0" fillId="10" borderId="1" xfId="0" applyFill="1" applyBorder="1"/>
    <xf numFmtId="0" fontId="0" fillId="10" borderId="1" xfId="0" applyFill="1" applyBorder="1" applyAlignment="1">
      <alignment horizontal="center"/>
    </xf>
    <xf numFmtId="14" fontId="0" fillId="0" borderId="1" xfId="0" applyNumberFormat="1" applyBorder="1"/>
    <xf numFmtId="14" fontId="0" fillId="0" borderId="0" xfId="0" applyNumberFormat="1" applyAlignment="1">
      <alignment horizontal="center"/>
    </xf>
    <xf numFmtId="0" fontId="0" fillId="10" borderId="0" xfId="0" applyFill="1"/>
    <xf numFmtId="14" fontId="0" fillId="10" borderId="0" xfId="0" applyNumberFormat="1" applyFill="1" applyAlignment="1">
      <alignment horizontal="center"/>
    </xf>
    <xf numFmtId="0" fontId="0" fillId="2" borderId="1" xfId="0" applyFill="1" applyBorder="1"/>
    <xf numFmtId="14" fontId="0" fillId="2" borderId="1" xfId="0" applyNumberFormat="1" applyFill="1" applyBorder="1"/>
    <xf numFmtId="0" fontId="0" fillId="0" borderId="6" xfId="0" applyBorder="1"/>
    <xf numFmtId="0" fontId="38" fillId="0" borderId="5" xfId="0" applyFont="1" applyBorder="1" applyAlignment="1">
      <alignment horizontal="center" vertical="center" wrapText="1"/>
    </xf>
    <xf numFmtId="0" fontId="37" fillId="0" borderId="6" xfId="0" applyFont="1" applyBorder="1" applyAlignment="1">
      <alignment horizontal="center"/>
    </xf>
    <xf numFmtId="2" fontId="37" fillId="0" borderId="6" xfId="0" applyNumberFormat="1" applyFont="1" applyBorder="1" applyAlignment="1">
      <alignment horizontal="center"/>
    </xf>
    <xf numFmtId="164" fontId="37" fillId="0" borderId="6" xfId="0" applyNumberFormat="1" applyFont="1" applyBorder="1" applyAlignment="1">
      <alignment horizontal="center"/>
    </xf>
    <xf numFmtId="164" fontId="38" fillId="3" borderId="6" xfId="0" applyNumberFormat="1" applyFont="1" applyFill="1" applyBorder="1" applyAlignment="1">
      <alignment horizontal="center" vertical="center" wrapText="1"/>
    </xf>
    <xf numFmtId="0" fontId="36" fillId="0" borderId="10" xfId="0" applyFont="1" applyBorder="1" applyAlignment="1">
      <alignment horizontal="center"/>
    </xf>
    <xf numFmtId="0" fontId="0" fillId="0" borderId="10" xfId="0" applyBorder="1" applyAlignment="1">
      <alignment horizontal="center"/>
    </xf>
    <xf numFmtId="166" fontId="33" fillId="16" borderId="0" xfId="0" applyNumberFormat="1" applyFont="1" applyFill="1" applyAlignment="1">
      <alignment horizontal="center" vertical="center"/>
    </xf>
    <xf numFmtId="165" fontId="21" fillId="0" borderId="0" xfId="0" applyNumberFormat="1" applyFont="1" applyAlignment="1">
      <alignment horizontal="center" vertical="center"/>
    </xf>
    <xf numFmtId="165" fontId="35" fillId="4" borderId="0" xfId="0" applyNumberFormat="1" applyFont="1" applyFill="1" applyAlignment="1">
      <alignment horizontal="center" vertical="center"/>
    </xf>
    <xf numFmtId="166" fontId="30" fillId="0" borderId="0" xfId="0" applyNumberFormat="1" applyFont="1" applyAlignment="1">
      <alignment horizontal="center" vertical="center"/>
    </xf>
    <xf numFmtId="165" fontId="31" fillId="0" borderId="0" xfId="0" applyNumberFormat="1" applyFont="1" applyAlignment="1">
      <alignment horizontal="center" vertical="center"/>
    </xf>
    <xf numFmtId="165" fontId="32" fillId="0" borderId="0" xfId="0" applyNumberFormat="1" applyFont="1" applyAlignment="1">
      <alignment horizontal="center" vertical="center"/>
    </xf>
    <xf numFmtId="166" fontId="29" fillId="15" borderId="0" xfId="0" applyNumberFormat="1" applyFont="1" applyFill="1" applyAlignment="1">
      <alignment horizontal="center" vertical="center"/>
    </xf>
    <xf numFmtId="165" fontId="23" fillId="15" borderId="0" xfId="0" applyNumberFormat="1" applyFont="1" applyFill="1" applyAlignment="1">
      <alignment horizontal="center" vertical="center"/>
    </xf>
    <xf numFmtId="165" fontId="22" fillId="0" borderId="0" xfId="0" applyNumberFormat="1" applyFont="1" applyAlignment="1">
      <alignment horizontal="center" vertical="center"/>
    </xf>
    <xf numFmtId="166" fontId="26" fillId="15" borderId="0" xfId="0" applyNumberFormat="1" applyFont="1" applyFill="1" applyAlignment="1">
      <alignment horizontal="center" vertical="center"/>
    </xf>
    <xf numFmtId="165" fontId="28" fillId="15" borderId="0" xfId="0" applyNumberFormat="1" applyFont="1" applyFill="1" applyAlignment="1">
      <alignment horizontal="center" vertical="center"/>
    </xf>
    <xf numFmtId="166" fontId="24" fillId="15" borderId="0" xfId="0" applyNumberFormat="1" applyFont="1" applyFill="1" applyAlignment="1">
      <alignment horizontal="left" vertical="center"/>
    </xf>
    <xf numFmtId="166" fontId="23" fillId="15" borderId="0" xfId="0" applyNumberFormat="1" applyFont="1" applyFill="1" applyAlignment="1">
      <alignment horizontal="center" vertical="center"/>
    </xf>
    <xf numFmtId="167" fontId="20" fillId="15" borderId="0" xfId="0" applyNumberFormat="1" applyFont="1" applyFill="1" applyAlignment="1">
      <alignment horizontal="center" vertical="center"/>
    </xf>
    <xf numFmtId="14" fontId="23" fillId="15" borderId="0" xfId="0" applyNumberFormat="1" applyFont="1" applyFill="1" applyAlignment="1">
      <alignment horizontal="center" vertical="center"/>
    </xf>
    <xf numFmtId="0" fontId="12" fillId="10" borderId="0" xfId="0" applyFont="1" applyFill="1" applyAlignment="1">
      <alignment horizontal="center"/>
    </xf>
    <xf numFmtId="0" fontId="4" fillId="2" borderId="0" xfId="0" applyFont="1" applyFill="1" applyAlignment="1">
      <alignment horizontal="center"/>
    </xf>
    <xf numFmtId="14" fontId="4" fillId="2" borderId="0" xfId="0" applyNumberFormat="1" applyFont="1" applyFill="1" applyAlignment="1">
      <alignment horizontal="center"/>
    </xf>
    <xf numFmtId="0" fontId="5" fillId="0" borderId="1" xfId="0" applyFont="1" applyBorder="1" applyAlignment="1">
      <alignment horizontal="center" vertical="center"/>
    </xf>
    <xf numFmtId="0" fontId="3" fillId="0" borderId="2"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5" fillId="0" borderId="1" xfId="0" applyFont="1" applyBorder="1" applyAlignment="1">
      <alignment horizontal="center"/>
    </xf>
    <xf numFmtId="0" fontId="5" fillId="0" borderId="2" xfId="0" applyFont="1" applyBorder="1" applyAlignment="1">
      <alignment horizontal="center"/>
    </xf>
    <xf numFmtId="0" fontId="5" fillId="0" borderId="3" xfId="0" applyFont="1" applyBorder="1" applyAlignment="1">
      <alignment horizontal="center"/>
    </xf>
    <xf numFmtId="0" fontId="5" fillId="0" borderId="4" xfId="0" applyFont="1" applyBorder="1" applyAlignment="1">
      <alignment horizontal="center"/>
    </xf>
    <xf numFmtId="0" fontId="36" fillId="14" borderId="1" xfId="0" applyFont="1" applyFill="1" applyBorder="1" applyAlignment="1">
      <alignment horizontal="center"/>
    </xf>
    <xf numFmtId="0" fontId="0" fillId="14" borderId="1" xfId="0" applyFill="1" applyBorder="1" applyAlignment="1">
      <alignment horizontal="center"/>
    </xf>
    <xf numFmtId="0" fontId="12" fillId="4" borderId="0" xfId="0" applyFont="1" applyFill="1" applyAlignment="1">
      <alignment horizontal="center"/>
    </xf>
    <xf numFmtId="0" fontId="12" fillId="7" borderId="0" xfId="0" applyFont="1" applyFill="1" applyAlignment="1">
      <alignment horizontal="center"/>
    </xf>
    <xf numFmtId="0" fontId="12" fillId="2" borderId="0" xfId="0" applyFont="1" applyFill="1" applyAlignment="1">
      <alignment horizontal="center"/>
    </xf>
    <xf numFmtId="0" fontId="4" fillId="11" borderId="0" xfId="0" applyFont="1" applyFill="1" applyAlignment="1">
      <alignment horizontal="center"/>
    </xf>
    <xf numFmtId="14" fontId="4" fillId="11" borderId="0" xfId="0" applyNumberFormat="1" applyFont="1" applyFill="1" applyAlignment="1">
      <alignment horizontal="center"/>
    </xf>
    <xf numFmtId="0" fontId="12" fillId="12" borderId="0" xfId="0" applyFont="1" applyFill="1" applyAlignment="1">
      <alignment horizontal="center"/>
    </xf>
    <xf numFmtId="0" fontId="12" fillId="13" borderId="0" xfId="0" applyFont="1" applyFill="1" applyAlignment="1">
      <alignment horizontal="center"/>
    </xf>
    <xf numFmtId="167" fontId="17" fillId="2" borderId="0" xfId="0" applyNumberFormat="1" applyFont="1" applyFill="1" applyAlignment="1">
      <alignment horizontal="center" vertical="center"/>
    </xf>
    <xf numFmtId="166" fontId="17" fillId="2" borderId="0" xfId="0" applyNumberFormat="1" applyFont="1" applyFill="1" applyAlignment="1">
      <alignment horizontal="center" vertical="center"/>
    </xf>
    <xf numFmtId="0" fontId="36" fillId="0" borderId="0" xfId="0" applyFont="1" applyAlignment="1">
      <alignment horizontal="center"/>
    </xf>
    <xf numFmtId="0" fontId="0" fillId="0" borderId="0" xfId="0" applyAlignment="1">
      <alignment horizontal="center"/>
    </xf>
    <xf numFmtId="0" fontId="0" fillId="17" borderId="0" xfId="0" applyFill="1" applyAlignment="1">
      <alignment horizontal="center" vertical="center"/>
    </xf>
    <xf numFmtId="0" fontId="0" fillId="18" borderId="0" xfId="0" applyFill="1" applyAlignment="1">
      <alignment horizontal="center" vertical="center"/>
    </xf>
    <xf numFmtId="0" fontId="36" fillId="14" borderId="2" xfId="0" applyFont="1" applyFill="1" applyBorder="1" applyAlignment="1">
      <alignment horizontal="center"/>
    </xf>
    <xf numFmtId="0" fontId="36" fillId="14" borderId="4" xfId="0" applyFont="1" applyFill="1" applyBorder="1" applyAlignment="1">
      <alignment horizontal="center"/>
    </xf>
  </cellXfs>
  <cellStyles count="2">
    <cellStyle name="Normal" xfId="0" builtinId="0"/>
    <cellStyle name="Normal_BN NOMINALL" xfId="1" xr:uid="{00000000-0005-0000-0000-000001000000}"/>
  </cellStyles>
  <dxfs count="7971">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font>
        <b val="0"/>
        <i val="0"/>
        <strike val="0"/>
        <condense val="0"/>
        <extend val="0"/>
        <outline val="0"/>
        <shadow val="0"/>
        <u val="none"/>
        <vertAlign val="baseline"/>
        <sz val="11"/>
        <color theme="1"/>
        <name val="Arial"/>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theme="1"/>
        <name val="Arial"/>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theme="1"/>
        <name val="Arial"/>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theme="1"/>
        <name val="Arial"/>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theme="1"/>
        <name val="Arial"/>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theme="1"/>
        <name val="Arial"/>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theme="1"/>
        <name val="Arial"/>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theme="1"/>
        <name val="Arial"/>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theme="1"/>
        <name val="Arial"/>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theme="1"/>
        <name val="Arial"/>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theme="1"/>
        <name val="Arial"/>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Arial"/>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Arial"/>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Arial"/>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theme="1"/>
        <name val="Arial"/>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theme="1"/>
        <name val="Arial"/>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Arial"/>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theme="1"/>
        <name val="Arial"/>
        <scheme val="none"/>
      </font>
      <alignment horizontal="center" vertical="bottom" textRotation="0" wrapText="0" indent="0" justifyLastLine="0" shrinkToFit="0" readingOrder="0"/>
    </dxf>
    <dxf>
      <font>
        <b val="0"/>
        <i val="0"/>
        <strike val="0"/>
        <condense val="0"/>
        <extend val="0"/>
        <outline val="0"/>
        <shadow val="0"/>
        <u val="none"/>
        <vertAlign val="baseline"/>
        <sz val="11"/>
        <color rgb="FF000000"/>
        <name val="Arial"/>
        <scheme val="none"/>
      </font>
      <numFmt numFmtId="164" formatCode="[$-14809]d\ mmmm\ yyyy;@"/>
      <fill>
        <patternFill patternType="solid">
          <fgColor theme="0" tint="-0.14999847407452621"/>
          <bgColor theme="0" tint="-0.1499984740745262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Arial"/>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Arial"/>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Arial"/>
        <scheme val="none"/>
      </font>
      <numFmt numFmtId="164" formatCode="[$-14809]d\ mmmm\ yyyy;@"/>
      <alignment horizontal="center" vertical="bottom" textRotation="0" wrapText="0" indent="0" justifyLastLine="0" shrinkToFit="0" readingOrder="0"/>
    </dxf>
    <dxf>
      <font>
        <b val="0"/>
        <i val="0"/>
        <strike val="0"/>
        <condense val="0"/>
        <extend val="0"/>
        <outline val="0"/>
        <shadow val="0"/>
        <u val="none"/>
        <vertAlign val="baseline"/>
        <sz val="11"/>
        <color theme="1"/>
        <name val="Arial"/>
        <scheme val="none"/>
      </font>
      <numFmt numFmtId="164" formatCode="[$-14809]d\ mmmm\ yyyy;@"/>
      <alignment horizontal="center" vertical="bottom" textRotation="0" wrapText="0" indent="0" justifyLastLine="0" shrinkToFit="0" readingOrder="0"/>
    </dxf>
    <dxf>
      <font>
        <b val="0"/>
        <i val="0"/>
        <strike val="0"/>
        <condense val="0"/>
        <extend val="0"/>
        <outline val="0"/>
        <shadow val="0"/>
        <u val="none"/>
        <vertAlign val="baseline"/>
        <sz val="11"/>
        <color theme="1"/>
        <name val="Arial"/>
        <scheme val="none"/>
      </font>
      <numFmt numFmtId="164" formatCode="[$-14809]d\ mmmm\ yyyy;@"/>
      <alignment horizontal="center" vertical="bottom" textRotation="0" wrapText="0" indent="0" justifyLastLine="0" shrinkToFit="0" readingOrder="0"/>
    </dxf>
    <dxf>
      <font>
        <b val="0"/>
        <i val="0"/>
        <strike val="0"/>
        <condense val="0"/>
        <extend val="0"/>
        <outline val="0"/>
        <shadow val="0"/>
        <u val="none"/>
        <vertAlign val="baseline"/>
        <sz val="11"/>
        <color theme="1"/>
        <name val="Arial"/>
        <scheme val="none"/>
      </font>
      <numFmt numFmtId="164" formatCode="[$-14809]d\ mmmm\ yyyy;@"/>
      <alignment horizontal="center" vertical="bottom" textRotation="0" wrapText="0" indent="0" justifyLastLine="0" shrinkToFit="0" readingOrder="0"/>
    </dxf>
    <dxf>
      <font>
        <b val="0"/>
        <i val="0"/>
        <strike val="0"/>
        <condense val="0"/>
        <extend val="0"/>
        <outline val="0"/>
        <shadow val="0"/>
        <u val="none"/>
        <vertAlign val="baseline"/>
        <sz val="11"/>
        <color theme="1"/>
        <name val="Arial"/>
        <scheme val="none"/>
      </font>
      <numFmt numFmtId="164" formatCode="[$-14809]d\ mmmm\ yyyy;@"/>
      <alignment horizontal="center" vertical="bottom" textRotation="0" wrapText="0" indent="0" justifyLastLine="0" shrinkToFit="0" readingOrder="0"/>
    </dxf>
    <dxf>
      <font>
        <b val="0"/>
        <i val="0"/>
        <strike val="0"/>
        <condense val="0"/>
        <extend val="0"/>
        <outline val="0"/>
        <shadow val="0"/>
        <u val="none"/>
        <vertAlign val="baseline"/>
        <sz val="11"/>
        <color theme="1"/>
        <name val="Arial"/>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Arial"/>
        <scheme val="none"/>
      </font>
      <numFmt numFmtId="2" formatCode="0.00"/>
      <alignment horizontal="center" vertical="bottom" textRotation="0" wrapText="0" indent="0" justifyLastLine="0" shrinkToFit="0" readingOrder="0"/>
    </dxf>
    <dxf>
      <font>
        <b val="0"/>
        <i val="0"/>
        <strike val="0"/>
        <condense val="0"/>
        <extend val="0"/>
        <outline val="0"/>
        <shadow val="0"/>
        <u val="none"/>
        <vertAlign val="baseline"/>
        <sz val="11"/>
        <color theme="1"/>
        <name val="Arial"/>
        <scheme val="none"/>
      </font>
      <alignment horizontal="center" vertical="bottom" textRotation="0" wrapText="0" indent="0" justifyLastLine="0" shrinkToFit="0" readingOrder="0"/>
    </dxf>
    <dxf>
      <font>
        <b val="0"/>
        <i val="0"/>
        <strike val="0"/>
        <condense val="0"/>
        <extend val="0"/>
        <outline val="0"/>
        <shadow val="0"/>
        <u val="none"/>
        <vertAlign val="baseline"/>
        <sz val="11"/>
        <color rgb="FF000000"/>
        <name val="Arial"/>
        <scheme val="none"/>
      </font>
      <alignment horizontal="center" vertical="center" textRotation="0" wrapText="1"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1"/>
        <color rgb="FF000000"/>
        <name val="Arial"/>
        <scheme val="none"/>
      </font>
      <alignment horizontal="center" vertical="center" textRotation="0" wrapText="1"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1"/>
        <color rgb="FF000000"/>
        <name val="Arial"/>
        <scheme val="none"/>
      </font>
      <alignment horizontal="center" vertical="center" textRotation="0" wrapText="1"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1"/>
        <color rgb="FF000000"/>
        <name val="Arial"/>
        <scheme val="none"/>
      </font>
      <alignment horizontal="center" vertical="center" textRotation="0" wrapText="1"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1"/>
        <color theme="1"/>
        <name val="Arial"/>
        <scheme val="none"/>
      </font>
      <alignment horizontal="center" vertical="bottom" textRotation="0" wrapText="0" indent="0" justifyLastLine="0" shrinkToFit="0" readingOrder="0"/>
    </dxf>
    <dxf>
      <border outline="0">
        <top style="thin">
          <color indexed="64"/>
        </top>
      </border>
    </dxf>
    <dxf>
      <font>
        <b val="0"/>
        <i val="0"/>
        <strike val="0"/>
        <condense val="0"/>
        <extend val="0"/>
        <outline val="0"/>
        <shadow val="0"/>
        <u val="none"/>
        <vertAlign val="baseline"/>
        <sz val="11"/>
        <color theme="1"/>
        <name val="Arial"/>
        <scheme val="none"/>
      </font>
      <alignment horizontal="center" vertical="bottom"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1"/>
        <name val="Arial"/>
        <scheme val="none"/>
      </font>
      <alignment horizontal="center" vertical="bottom" textRotation="0" wrapText="0" indent="0" justifyLastLine="0" shrinkToFit="0" readingOrder="0"/>
      <border diagonalUp="0" diagonalDown="0" outline="0">
        <left style="thin">
          <color indexed="64"/>
        </left>
        <right style="thin">
          <color indexed="64"/>
        </right>
        <top/>
        <bottom/>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alignment horizontal="cent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9" tint="0.39997558519241921"/>
        </patternFill>
      </fill>
    </dxf>
    <dxf>
      <fill>
        <patternFill>
          <bgColor theme="9" tint="0.39997558519241921"/>
        </patternFill>
      </fill>
    </dxf>
    <dxf>
      <fill>
        <patternFill>
          <bgColor theme="9" tint="0.39997558519241921"/>
        </patternFill>
      </fill>
    </dxf>
    <dxf>
      <fill>
        <patternFill>
          <bgColor theme="9" tint="0.39997558519241921"/>
        </patternFill>
      </fill>
    </dxf>
    <dxf>
      <fill>
        <patternFill>
          <bgColor theme="9" tint="0.39997558519241921"/>
        </patternFill>
      </fill>
    </dxf>
    <dxf>
      <fill>
        <patternFill>
          <bgColor theme="9" tint="0.39997558519241921"/>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fill>
        <patternFill>
          <bgColor theme="9" tint="0.39997558519241921"/>
        </patternFill>
      </fill>
    </dxf>
    <dxf>
      <fill>
        <patternFill>
          <bgColor theme="9" tint="0.39997558519241921"/>
        </patternFill>
      </fill>
    </dxf>
    <dxf>
      <fill>
        <patternFill>
          <bgColor theme="9" tint="0.39997558519241921"/>
        </patternFill>
      </fill>
    </dxf>
    <dxf>
      <fill>
        <patternFill>
          <bgColor theme="9" tint="0.39997558519241921"/>
        </patternFill>
      </fill>
    </dxf>
    <dxf>
      <fill>
        <patternFill>
          <bgColor theme="9" tint="0.39997558519241921"/>
        </patternFill>
      </fill>
    </dxf>
    <dxf>
      <fill>
        <patternFill>
          <bgColor theme="9" tint="0.39997558519241921"/>
        </patternFill>
      </fill>
    </dxf>
    <dxf>
      <fill>
        <patternFill>
          <bgColor theme="9" tint="0.3999755851924192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s>
  <tableStyles count="0" defaultTableStyle="TableStyleMedium2" defaultPivotStyle="PivotStyleLight16"/>
  <colors>
    <mruColors>
      <color rgb="FFCC9899"/>
      <color rgb="FF33FF33"/>
      <color rgb="FFC422BC"/>
      <color rgb="FF17F40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customXml" Target="../customXml/item1.xml"/><Relationship Id="rId68" Type="http://schemas.openxmlformats.org/officeDocument/2006/relationships/customXml" Target="../customXml/item6.xml"/><Relationship Id="rId16" Type="http://schemas.openxmlformats.org/officeDocument/2006/relationships/worksheet" Target="worksheets/sheet1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1.xml"/><Relationship Id="rId58" Type="http://schemas.openxmlformats.org/officeDocument/2006/relationships/styles" Target="styles.xml"/><Relationship Id="rId66" Type="http://schemas.openxmlformats.org/officeDocument/2006/relationships/customXml" Target="../customXml/item4.xml"/><Relationship Id="rId74" Type="http://schemas.openxmlformats.org/officeDocument/2006/relationships/customXml" Target="../customXml/item12.xml"/><Relationship Id="rId79" Type="http://schemas.openxmlformats.org/officeDocument/2006/relationships/customXml" Target="../customXml/item17.xml"/><Relationship Id="rId5" Type="http://schemas.openxmlformats.org/officeDocument/2006/relationships/worksheet" Target="worksheets/sheet5.xml"/><Relationship Id="rId61" Type="http://schemas.openxmlformats.org/officeDocument/2006/relationships/powerPivotData" Target="model/item.data"/><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theme" Target="theme/theme1.xml"/><Relationship Id="rId64" Type="http://schemas.openxmlformats.org/officeDocument/2006/relationships/customXml" Target="../customXml/item2.xml"/><Relationship Id="rId69" Type="http://schemas.openxmlformats.org/officeDocument/2006/relationships/customXml" Target="../customXml/item7.xml"/><Relationship Id="rId77" Type="http://schemas.openxmlformats.org/officeDocument/2006/relationships/customXml" Target="../customXml/item15.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customXml" Target="../customXml/item10.xml"/><Relationship Id="rId80"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 Id="rId67" Type="http://schemas.openxmlformats.org/officeDocument/2006/relationships/customXml" Target="../customXml/item5.xml"/><Relationship Id="rId20" Type="http://schemas.openxmlformats.org/officeDocument/2006/relationships/worksheet" Target="worksheets/sheet20.xml"/><Relationship Id="rId41" Type="http://schemas.openxmlformats.org/officeDocument/2006/relationships/worksheet" Target="worksheets/sheet41.xml"/><Relationship Id="rId54" Type="http://schemas.microsoft.com/office/2007/relationships/slicerCache" Target="slicerCaches/slicerCache1.xml"/><Relationship Id="rId62" Type="http://schemas.openxmlformats.org/officeDocument/2006/relationships/calcChain" Target="calcChain.xml"/><Relationship Id="rId70" Type="http://schemas.openxmlformats.org/officeDocument/2006/relationships/customXml" Target="../customXml/item8.xml"/><Relationship Id="rId75" Type="http://schemas.openxmlformats.org/officeDocument/2006/relationships/customXml" Target="../customXml/item13.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connections" Target="connection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sheetMetadata" Target="metadata.xml"/><Relationship Id="rId65" Type="http://schemas.openxmlformats.org/officeDocument/2006/relationships/customXml" Target="../customXml/item3.xml"/><Relationship Id="rId73" Type="http://schemas.openxmlformats.org/officeDocument/2006/relationships/customXml" Target="../customXml/item11.xml"/><Relationship Id="rId78" Type="http://schemas.openxmlformats.org/officeDocument/2006/relationships/customXml" Target="../customXml/item16.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microsoft.com/office/2007/relationships/slicerCache" Target="slicerCaches/slicerCache2.xml"/><Relationship Id="rId76" Type="http://schemas.openxmlformats.org/officeDocument/2006/relationships/customXml" Target="../customXml/item14.xml"/><Relationship Id="rId7" Type="http://schemas.openxmlformats.org/officeDocument/2006/relationships/worksheet" Target="worksheets/sheet7.xml"/><Relationship Id="rId71" Type="http://schemas.openxmlformats.org/officeDocument/2006/relationships/customXml" Target="../customXml/item9.xml"/><Relationship Id="rId2" Type="http://schemas.openxmlformats.org/officeDocument/2006/relationships/worksheet" Target="worksheets/sheet2.xml"/><Relationship Id="rId29" Type="http://schemas.openxmlformats.org/officeDocument/2006/relationships/worksheet" Target="worksheets/sheet29.xml"/></Relationships>
</file>

<file path=xl/drawings/_rels/drawing1.xml.rels><?xml version="1.0" encoding="UTF-8" standalone="yes"?>
<Relationships xmlns="http://schemas.openxmlformats.org/package/2006/relationships"><Relationship Id="rId8" Type="http://schemas.microsoft.com/office/2011/relationships/webextension" Target="../webextensions/webextension1.xml"/><Relationship Id="rId3" Type="http://schemas.openxmlformats.org/officeDocument/2006/relationships/hyperlink" Target="#'BDE DIV 2'!A1"/><Relationship Id="rId7" Type="http://schemas.openxmlformats.org/officeDocument/2006/relationships/hyperlink" Target="#MAIN!A1"/><Relationship Id="rId2" Type="http://schemas.openxmlformats.org/officeDocument/2006/relationships/hyperlink" Target="#'COY LEAVE %'!A1"/><Relationship Id="rId1" Type="http://schemas.openxmlformats.org/officeDocument/2006/relationships/image" Target="../media/image1.jpg"/><Relationship Id="rId6" Type="http://schemas.openxmlformats.org/officeDocument/2006/relationships/hyperlink" Target="#'MH PERSONS'!A1"/><Relationship Id="rId5" Type="http://schemas.openxmlformats.org/officeDocument/2006/relationships/hyperlink" Target="#'MAIN PARADE STATE'!A1"/><Relationship Id="rId4" Type="http://schemas.openxmlformats.org/officeDocument/2006/relationships/hyperlink" Target="#'AWL PERSONALS'!A1"/><Relationship Id="rId9" Type="http://schemas.openxmlformats.org/officeDocument/2006/relationships/image" Target="../media/image2.png"/></Relationships>
</file>

<file path=xl/drawings/_rels/drawing2.xml.rels><?xml version="1.0" encoding="UTF-8" standalone="yes"?>
<Relationships xmlns="http://schemas.openxmlformats.org/package/2006/relationships"><Relationship Id="rId1" Type="http://schemas.openxmlformats.org/officeDocument/2006/relationships/hyperlink" Target="#'CO DASHBOARD'!A1"/></Relationships>
</file>

<file path=xl/drawings/_rels/drawing3.xml.rels><?xml version="1.0" encoding="UTF-8" standalone="yes"?>
<Relationships xmlns="http://schemas.openxmlformats.org/package/2006/relationships"><Relationship Id="rId3" Type="http://schemas.openxmlformats.org/officeDocument/2006/relationships/hyperlink" Target="#HEAD!A1"/><Relationship Id="rId2" Type="http://schemas.openxmlformats.org/officeDocument/2006/relationships/hyperlink" Target="#'MAIN DB'!A1"/><Relationship Id="rId1" Type="http://schemas.openxmlformats.org/officeDocument/2006/relationships/image" Target="../media/image3.png"/><Relationship Id="rId5" Type="http://schemas.openxmlformats.org/officeDocument/2006/relationships/hyperlink" Target="#'HQ %'!A1"/><Relationship Id="rId4" Type="http://schemas.openxmlformats.org/officeDocument/2006/relationships/hyperlink" Target="#'HQ COY PARADE'!A1"/></Relationships>
</file>

<file path=xl/drawings/_rels/drawing4.xml.rels><?xml version="1.0" encoding="UTF-8" standalone="yes"?>
<Relationships xmlns="http://schemas.openxmlformats.org/package/2006/relationships"><Relationship Id="rId3" Type="http://schemas.openxmlformats.org/officeDocument/2006/relationships/hyperlink" Target="#'MAIN DB'!A1"/><Relationship Id="rId2" Type="http://schemas.openxmlformats.org/officeDocument/2006/relationships/image" Target="../media/image5.jpeg"/><Relationship Id="rId1" Type="http://schemas.openxmlformats.org/officeDocument/2006/relationships/image" Target="../media/image4.png"/><Relationship Id="rId6" Type="http://schemas.openxmlformats.org/officeDocument/2006/relationships/hyperlink" Target="#'SP %'!A1"/><Relationship Id="rId5" Type="http://schemas.openxmlformats.org/officeDocument/2006/relationships/hyperlink" Target="#'SP COY PARADE'!A1"/><Relationship Id="rId4" Type="http://schemas.openxmlformats.org/officeDocument/2006/relationships/hyperlink" Target="#SUPPOT!A1"/></Relationships>
</file>

<file path=xl/drawings/_rels/drawing5.xml.rels><?xml version="1.0" encoding="UTF-8" standalone="yes"?>
<Relationships xmlns="http://schemas.openxmlformats.org/package/2006/relationships"><Relationship Id="rId3" Type="http://schemas.openxmlformats.org/officeDocument/2006/relationships/hyperlink" Target="#DELTA!A1"/><Relationship Id="rId2" Type="http://schemas.openxmlformats.org/officeDocument/2006/relationships/hyperlink" Target="#'MAIN DB'!A1"/><Relationship Id="rId1" Type="http://schemas.openxmlformats.org/officeDocument/2006/relationships/image" Target="../media/image6.png"/><Relationship Id="rId5" Type="http://schemas.openxmlformats.org/officeDocument/2006/relationships/hyperlink" Target="#'D COY %'!A1"/><Relationship Id="rId4" Type="http://schemas.openxmlformats.org/officeDocument/2006/relationships/hyperlink" Target="#'D COY PARADE'!A1"/></Relationships>
</file>

<file path=xl/drawings/_rels/drawing6.xml.rels><?xml version="1.0" encoding="UTF-8" standalone="yes"?>
<Relationships xmlns="http://schemas.openxmlformats.org/package/2006/relationships"><Relationship Id="rId3" Type="http://schemas.openxmlformats.org/officeDocument/2006/relationships/hyperlink" Target="#CHARLI!A1"/><Relationship Id="rId2" Type="http://schemas.openxmlformats.org/officeDocument/2006/relationships/hyperlink" Target="#'MAIN DB'!A1"/><Relationship Id="rId1" Type="http://schemas.openxmlformats.org/officeDocument/2006/relationships/image" Target="../media/image7.jpg"/><Relationship Id="rId5" Type="http://schemas.openxmlformats.org/officeDocument/2006/relationships/hyperlink" Target="#'C COY %'!A1"/><Relationship Id="rId4" Type="http://schemas.openxmlformats.org/officeDocument/2006/relationships/hyperlink" Target="#'C COY PARADE'!A1"/></Relationships>
</file>

<file path=xl/drawings/_rels/drawing7.xml.rels><?xml version="1.0" encoding="UTF-8" standalone="yes"?>
<Relationships xmlns="http://schemas.openxmlformats.org/package/2006/relationships"><Relationship Id="rId3" Type="http://schemas.openxmlformats.org/officeDocument/2006/relationships/hyperlink" Target="#BRAO!A1"/><Relationship Id="rId2" Type="http://schemas.openxmlformats.org/officeDocument/2006/relationships/hyperlink" Target="#'MAIN DB'!A1"/><Relationship Id="rId1" Type="http://schemas.openxmlformats.org/officeDocument/2006/relationships/image" Target="../media/image8.png"/><Relationship Id="rId5" Type="http://schemas.openxmlformats.org/officeDocument/2006/relationships/hyperlink" Target="#'B TEAM LEAVE %'!A1"/><Relationship Id="rId4" Type="http://schemas.openxmlformats.org/officeDocument/2006/relationships/hyperlink" Target="#'B COY PARADE'!A1"/></Relationships>
</file>

<file path=xl/drawings/_rels/drawing8.xml.rels><?xml version="1.0" encoding="UTF-8" standalone="yes"?>
<Relationships xmlns="http://schemas.openxmlformats.org/package/2006/relationships"><Relationship Id="rId3" Type="http://schemas.openxmlformats.org/officeDocument/2006/relationships/hyperlink" Target="#ALPHA!A1"/><Relationship Id="rId2" Type="http://schemas.openxmlformats.org/officeDocument/2006/relationships/hyperlink" Target="#'MAIN DB'!A1"/><Relationship Id="rId1" Type="http://schemas.openxmlformats.org/officeDocument/2006/relationships/image" Target="../media/image9.jpg"/><Relationship Id="rId5" Type="http://schemas.openxmlformats.org/officeDocument/2006/relationships/hyperlink" Target="#'A TEAM LEAVE %'!A1"/><Relationship Id="rId4" Type="http://schemas.openxmlformats.org/officeDocument/2006/relationships/hyperlink" Target="#'A COY PARADE'!A1"/></Relationships>
</file>

<file path=xl/drawings/_rels/drawing9.xml.rels><?xml version="1.0" encoding="UTF-8" standalone="yes"?>
<Relationships xmlns="http://schemas.openxmlformats.org/package/2006/relationships"><Relationship Id="rId3" Type="http://schemas.openxmlformats.org/officeDocument/2006/relationships/hyperlink" Target="#'COY LEAVE %'!A1"/><Relationship Id="rId2" Type="http://schemas.openxmlformats.org/officeDocument/2006/relationships/hyperlink" Target="#'BDE DIV 2'!A1"/><Relationship Id="rId1" Type="http://schemas.openxmlformats.org/officeDocument/2006/relationships/image" Target="../media/image6.png"/><Relationship Id="rId6" Type="http://schemas.openxmlformats.org/officeDocument/2006/relationships/hyperlink" Target="#'MAIN PARADE STATE'!A1"/><Relationship Id="rId5" Type="http://schemas.openxmlformats.org/officeDocument/2006/relationships/hyperlink" Target="#MAIN!A1"/><Relationship Id="rId4" Type="http://schemas.openxmlformats.org/officeDocument/2006/relationships/hyperlink" Target="#'NEW BN TEAMS'!A1"/></Relationships>
</file>

<file path=xl/drawings/_rels/drawing10.xml.rels><?xml version="1.0" encoding="UTF-8" standalone="yes"?>
<Relationships xmlns="http://schemas.openxmlformats.org/package/2006/relationships"><Relationship Id="rId1" Type="http://schemas.openxmlformats.org/officeDocument/2006/relationships/hyperlink" Target="#'MAIN DB'!A1"/></Relationships>
</file>

<file path=xl/drawings/_rels/drawing11.xml.rels><?xml version="1.0" encoding="UTF-8" standalone="yes"?>
<Relationships xmlns="http://schemas.openxmlformats.org/package/2006/relationships"><Relationship Id="rId1" Type="http://schemas.openxmlformats.org/officeDocument/2006/relationships/hyperlink" Target="#'MAIN DB'!A1"/></Relationships>
</file>

<file path=xl/drawings/_rels/drawing12.xml.rels><?xml version="1.0" encoding="UTF-8" standalone="yes"?>
<Relationships xmlns="http://schemas.openxmlformats.org/package/2006/relationships"><Relationship Id="rId2" Type="http://schemas.openxmlformats.org/officeDocument/2006/relationships/hyperlink" Target="#'CO DASHBOARD'!A1"/><Relationship Id="rId1" Type="http://schemas.openxmlformats.org/officeDocument/2006/relationships/hyperlink" Target="#SA!A1"/></Relationships>
</file>

<file path=xl/drawings/_rels/drawing13.xml.rels><?xml version="1.0" encoding="UTF-8" standalone="yes"?>
<Relationships xmlns="http://schemas.openxmlformats.org/package/2006/relationships"><Relationship Id="rId1" Type="http://schemas.openxmlformats.org/officeDocument/2006/relationships/hyperlink" Target="#'A COY'!A1"/></Relationships>
</file>

<file path=xl/drawings/_rels/drawing14.xml.rels><?xml version="1.0" encoding="UTF-8" standalone="yes"?>
<Relationships xmlns="http://schemas.openxmlformats.org/package/2006/relationships"><Relationship Id="rId1" Type="http://schemas.openxmlformats.org/officeDocument/2006/relationships/hyperlink" Target="#'A COY'!A1"/></Relationships>
</file>

<file path=xl/drawings/_rels/drawing15.xml.rels><?xml version="1.0" encoding="UTF-8" standalone="yes"?>
<Relationships xmlns="http://schemas.openxmlformats.org/package/2006/relationships"><Relationship Id="rId1" Type="http://schemas.openxmlformats.org/officeDocument/2006/relationships/hyperlink" Target="#'A COY'!A1"/></Relationships>
</file>

<file path=xl/drawings/_rels/drawing16.xml.rels><?xml version="1.0" encoding="UTF-8" standalone="yes"?>
<Relationships xmlns="http://schemas.openxmlformats.org/package/2006/relationships"><Relationship Id="rId1" Type="http://schemas.openxmlformats.org/officeDocument/2006/relationships/hyperlink" Target="#'B COY'!A1"/></Relationships>
</file>

<file path=xl/drawings/_rels/drawing17.xml.rels><?xml version="1.0" encoding="UTF-8" standalone="yes"?>
<Relationships xmlns="http://schemas.openxmlformats.org/package/2006/relationships"><Relationship Id="rId1" Type="http://schemas.openxmlformats.org/officeDocument/2006/relationships/hyperlink" Target="#'B COY'!A1"/></Relationships>
</file>

<file path=xl/drawings/_rels/drawing18.xml.rels><?xml version="1.0" encoding="UTF-8" standalone="yes"?>
<Relationships xmlns="http://schemas.openxmlformats.org/package/2006/relationships"><Relationship Id="rId1" Type="http://schemas.openxmlformats.org/officeDocument/2006/relationships/hyperlink" Target="#'B COY'!A1"/></Relationships>
</file>

<file path=xl/drawings/_rels/drawing19.xml.rels><?xml version="1.0" encoding="UTF-8" standalone="yes"?>
<Relationships xmlns="http://schemas.openxmlformats.org/package/2006/relationships"><Relationship Id="rId1" Type="http://schemas.openxmlformats.org/officeDocument/2006/relationships/hyperlink" Target="#'C COY'!A1"/></Relationships>
</file>

<file path=xl/drawings/_rels/drawing20.xml.rels><?xml version="1.0" encoding="UTF-8" standalone="yes"?>
<Relationships xmlns="http://schemas.openxmlformats.org/package/2006/relationships"><Relationship Id="rId1" Type="http://schemas.openxmlformats.org/officeDocument/2006/relationships/hyperlink" Target="#'C COY'!A1"/></Relationships>
</file>

<file path=xl/drawings/_rels/drawing21.xml.rels><?xml version="1.0" encoding="UTF-8" standalone="yes"?>
<Relationships xmlns="http://schemas.openxmlformats.org/package/2006/relationships"><Relationship Id="rId1" Type="http://schemas.openxmlformats.org/officeDocument/2006/relationships/hyperlink" Target="#'C COY'!A1"/></Relationships>
</file>

<file path=xl/drawings/_rels/drawing22.xml.rels><?xml version="1.0" encoding="UTF-8" standalone="yes"?>
<Relationships xmlns="http://schemas.openxmlformats.org/package/2006/relationships"><Relationship Id="rId1" Type="http://schemas.openxmlformats.org/officeDocument/2006/relationships/hyperlink" Target="#'D COY'!A1"/></Relationships>
</file>

<file path=xl/drawings/_rels/drawing23.xml.rels><?xml version="1.0" encoding="UTF-8" standalone="yes"?>
<Relationships xmlns="http://schemas.openxmlformats.org/package/2006/relationships"><Relationship Id="rId1" Type="http://schemas.openxmlformats.org/officeDocument/2006/relationships/hyperlink" Target="#'D COY'!A1"/></Relationships>
</file>

<file path=xl/drawings/_rels/drawing24.xml.rels><?xml version="1.0" encoding="UTF-8" standalone="yes"?>
<Relationships xmlns="http://schemas.openxmlformats.org/package/2006/relationships"><Relationship Id="rId1" Type="http://schemas.openxmlformats.org/officeDocument/2006/relationships/hyperlink" Target="#'D COY'!A1"/></Relationships>
</file>

<file path=xl/drawings/_rels/drawing25.xml.rels><?xml version="1.0" encoding="UTF-8" standalone="yes"?>
<Relationships xmlns="http://schemas.openxmlformats.org/package/2006/relationships"><Relationship Id="rId1" Type="http://schemas.openxmlformats.org/officeDocument/2006/relationships/hyperlink" Target="#'SP COY'!A1"/></Relationships>
</file>

<file path=xl/drawings/_rels/drawing26.xml.rels><?xml version="1.0" encoding="UTF-8" standalone="yes"?>
<Relationships xmlns="http://schemas.openxmlformats.org/package/2006/relationships"><Relationship Id="rId1" Type="http://schemas.openxmlformats.org/officeDocument/2006/relationships/hyperlink" Target="#'SP COY'!A1"/></Relationships>
</file>

<file path=xl/drawings/_rels/drawing27.xml.rels><?xml version="1.0" encoding="UTF-8" standalone="yes"?>
<Relationships xmlns="http://schemas.openxmlformats.org/package/2006/relationships"><Relationship Id="rId1" Type="http://schemas.openxmlformats.org/officeDocument/2006/relationships/hyperlink" Target="#'SP COY'!A1"/></Relationships>
</file>

<file path=xl/drawings/_rels/drawing28.xml.rels><?xml version="1.0" encoding="UTF-8" standalone="yes"?>
<Relationships xmlns="http://schemas.openxmlformats.org/package/2006/relationships"><Relationship Id="rId2" Type="http://schemas.openxmlformats.org/officeDocument/2006/relationships/hyperlink" Target="#'HQ COY'!A1"/><Relationship Id="rId1" Type="http://schemas.openxmlformats.org/officeDocument/2006/relationships/hyperlink" Target="#DASHBOARD!A1"/></Relationships>
</file>

<file path=xl/drawings/_rels/drawing29.xml.rels><?xml version="1.0" encoding="UTF-8" standalone="yes"?>
<Relationships xmlns="http://schemas.openxmlformats.org/package/2006/relationships"><Relationship Id="rId1" Type="http://schemas.openxmlformats.org/officeDocument/2006/relationships/hyperlink" Target="#'HQ COY'!A1"/></Relationships>
</file>

<file path=xl/drawings/_rels/drawing30.xml.rels><?xml version="1.0" encoding="UTF-8" standalone="yes"?>
<Relationships xmlns="http://schemas.openxmlformats.org/package/2006/relationships"><Relationship Id="rId1" Type="http://schemas.openxmlformats.org/officeDocument/2006/relationships/hyperlink" Target="#'HQ COY'!A1"/></Relationships>
</file>

<file path=xl/drawings/_rels/drawing31.xml.rels><?xml version="1.0" encoding="UTF-8" standalone="yes"?>
<Relationships xmlns="http://schemas.openxmlformats.org/package/2006/relationships"><Relationship Id="rId3" Type="http://schemas.openxmlformats.org/officeDocument/2006/relationships/hyperlink" Target="#SA!A1"/><Relationship Id="rId2" Type="http://schemas.openxmlformats.org/officeDocument/2006/relationships/hyperlink" Target="#'CO DASHBOARD'!A1"/><Relationship Id="rId1" Type="http://schemas.openxmlformats.org/officeDocument/2006/relationships/image" Target="../media/image10.png"/><Relationship Id="rId4" Type="http://schemas.openxmlformats.org/officeDocument/2006/relationships/hyperlink" Target="#'MAIN DB'!A1"/></Relationships>
</file>

<file path=xl/drawings/_rels/drawing32.xml.rels><?xml version="1.0" encoding="UTF-8" standalone="yes"?>
<Relationships xmlns="http://schemas.openxmlformats.org/package/2006/relationships"><Relationship Id="rId2" Type="http://schemas.openxmlformats.org/officeDocument/2006/relationships/hyperlink" Target="#'MAIN DB'!A1"/><Relationship Id="rId1" Type="http://schemas.openxmlformats.org/officeDocument/2006/relationships/hyperlink" Target="#MAIN!A1"/></Relationships>
</file>

<file path=xl/drawings/_rels/drawing33.xml.rels><?xml version="1.0" encoding="UTF-8" standalone="yes"?>
<Relationships xmlns="http://schemas.openxmlformats.org/package/2006/relationships"><Relationship Id="rId8" Type="http://schemas.openxmlformats.org/officeDocument/2006/relationships/hyperlink" Target="#'A COY'!A1"/><Relationship Id="rId13" Type="http://schemas.openxmlformats.org/officeDocument/2006/relationships/hyperlink" Target="#'HQ COY'!A1"/><Relationship Id="rId18" Type="http://schemas.openxmlformats.org/officeDocument/2006/relationships/hyperlink" Target="#'BDAY CRETRIA'!A1"/><Relationship Id="rId3" Type="http://schemas.openxmlformats.org/officeDocument/2006/relationships/hyperlink" Target="#'MAIN PARADE STATE'!A1"/><Relationship Id="rId7" Type="http://schemas.openxmlformats.org/officeDocument/2006/relationships/hyperlink" Target="#'POSTING OUT'!A1"/><Relationship Id="rId12" Type="http://schemas.openxmlformats.org/officeDocument/2006/relationships/hyperlink" Target="#'SP COY'!A1"/><Relationship Id="rId17" Type="http://schemas.openxmlformats.org/officeDocument/2006/relationships/hyperlink" Target="#'AWL PERSONALS'!A1"/><Relationship Id="rId2" Type="http://schemas.openxmlformats.org/officeDocument/2006/relationships/hyperlink" Target="#'MASTER NOMINAL ROLL'!A1"/><Relationship Id="rId16" Type="http://schemas.openxmlformats.org/officeDocument/2006/relationships/hyperlink" Target="#'NEW BN TEAMS'!A1"/><Relationship Id="rId1" Type="http://schemas.openxmlformats.org/officeDocument/2006/relationships/image" Target="../media/image11.jpg"/><Relationship Id="rId6" Type="http://schemas.openxmlformats.org/officeDocument/2006/relationships/hyperlink" Target="#'BDE DIV 2'!A1"/><Relationship Id="rId11" Type="http://schemas.openxmlformats.org/officeDocument/2006/relationships/hyperlink" Target="#'D COY'!A1"/><Relationship Id="rId5" Type="http://schemas.openxmlformats.org/officeDocument/2006/relationships/hyperlink" Target="#'STATE WISE'!A1"/><Relationship Id="rId15" Type="http://schemas.openxmlformats.org/officeDocument/2006/relationships/hyperlink" Target="#LMC!A1"/><Relationship Id="rId10" Type="http://schemas.openxmlformats.org/officeDocument/2006/relationships/hyperlink" Target="#'C COY'!A1"/><Relationship Id="rId4" Type="http://schemas.openxmlformats.org/officeDocument/2006/relationships/hyperlink" Target="#'RANK WISE NEW'!A1"/><Relationship Id="rId9" Type="http://schemas.openxmlformats.org/officeDocument/2006/relationships/hyperlink" Target="#'B COY'!A1"/><Relationship Id="rId14" Type="http://schemas.openxmlformats.org/officeDocument/2006/relationships/hyperlink" Target="#MAIN!A1"/></Relationships>
</file>

<file path=xl/drawings/_rels/drawing34.xml.rels><?xml version="1.0" encoding="UTF-8" standalone="yes"?>
<Relationships xmlns="http://schemas.openxmlformats.org/package/2006/relationships"><Relationship Id="rId3" Type="http://schemas.openxmlformats.org/officeDocument/2006/relationships/hyperlink" Target="#SA!A1"/><Relationship Id="rId2" Type="http://schemas.openxmlformats.org/officeDocument/2006/relationships/hyperlink" Target="#'CO DASHBOARD'!A1"/><Relationship Id="rId1" Type="http://schemas.openxmlformats.org/officeDocument/2006/relationships/hyperlink" Target="#'MAIN DB'!A1"/></Relationships>
</file>

<file path=xl/drawings/_rels/drawing35.xml.rels><?xml version="1.0" encoding="UTF-8" standalone="yes"?>
<Relationships xmlns="http://schemas.openxmlformats.org/package/2006/relationships"><Relationship Id="rId2" Type="http://schemas.openxmlformats.org/officeDocument/2006/relationships/hyperlink" Target="#'MAIN DB'!A1"/><Relationship Id="rId1" Type="http://schemas.openxmlformats.org/officeDocument/2006/relationships/hyperlink" Target="#SA!A1"/></Relationships>
</file>

<file path=xl/drawings/_rels/drawing36.xml.rels><?xml version="1.0" encoding="UTF-8" standalone="yes"?>
<Relationships xmlns="http://schemas.openxmlformats.org/package/2006/relationships"><Relationship Id="rId1" Type="http://schemas.openxmlformats.org/officeDocument/2006/relationships/hyperlink" Target="#'A COY'!A1"/></Relationships>
</file>

<file path=xl/drawings/_rels/drawing37.xml.rels><?xml version="1.0" encoding="UTF-8" standalone="yes"?>
<Relationships xmlns="http://schemas.openxmlformats.org/package/2006/relationships"><Relationship Id="rId1" Type="http://schemas.openxmlformats.org/officeDocument/2006/relationships/hyperlink" Target="#'B COY'!A1"/></Relationships>
</file>

<file path=xl/drawings/_rels/drawing38.xml.rels><?xml version="1.0" encoding="UTF-8" standalone="yes"?>
<Relationships xmlns="http://schemas.openxmlformats.org/package/2006/relationships"><Relationship Id="rId1" Type="http://schemas.openxmlformats.org/officeDocument/2006/relationships/hyperlink" Target="#'C COY'!A1"/></Relationships>
</file>

<file path=xl/drawings/_rels/drawing39.xml.rels><?xml version="1.0" encoding="UTF-8" standalone="yes"?>
<Relationships xmlns="http://schemas.openxmlformats.org/package/2006/relationships"><Relationship Id="rId1" Type="http://schemas.openxmlformats.org/officeDocument/2006/relationships/hyperlink" Target="#'D COY'!A1"/></Relationships>
</file>

<file path=xl/drawings/_rels/drawing40.xml.rels><?xml version="1.0" encoding="UTF-8" standalone="yes"?>
<Relationships xmlns="http://schemas.openxmlformats.org/package/2006/relationships"><Relationship Id="rId1" Type="http://schemas.openxmlformats.org/officeDocument/2006/relationships/hyperlink" Target="#'SP COY'!A1"/></Relationships>
</file>

<file path=xl/drawings/_rels/drawing41.xml.rels><?xml version="1.0" encoding="UTF-8" standalone="yes"?>
<Relationships xmlns="http://schemas.openxmlformats.org/package/2006/relationships"><Relationship Id="rId1" Type="http://schemas.openxmlformats.org/officeDocument/2006/relationships/hyperlink" Target="#'HQ COY'!A1"/></Relationships>
</file>

<file path=xl/drawings/_rels/drawing42.xml.rels><?xml version="1.0" encoding="UTF-8" standalone="yes"?>
<Relationships xmlns="http://schemas.openxmlformats.org/package/2006/relationships"><Relationship Id="rId1" Type="http://schemas.openxmlformats.org/officeDocument/2006/relationships/hyperlink" Target="#'MAIN DB'!A1"/></Relationships>
</file>

<file path=xl/drawings/_rels/drawing43.xml.rels><?xml version="1.0" encoding="UTF-8" standalone="yes"?>
<Relationships xmlns="http://schemas.openxmlformats.org/package/2006/relationships"><Relationship Id="rId1" Type="http://schemas.openxmlformats.org/officeDocument/2006/relationships/hyperlink" Target="#'MAIN DB'!A1"/></Relationships>
</file>

<file path=xl/drawings/_rels/drawing44.xml.rels><?xml version="1.0" encoding="UTF-8" standalone="yes"?>
<Relationships xmlns="http://schemas.openxmlformats.org/package/2006/relationships"><Relationship Id="rId3" Type="http://schemas.openxmlformats.org/officeDocument/2006/relationships/hyperlink" Target="#'MAIN DB'!A1"/><Relationship Id="rId2" Type="http://schemas.openxmlformats.org/officeDocument/2006/relationships/hyperlink" Target="#'CO DASHBOARD'!A1"/><Relationship Id="rId1" Type="http://schemas.openxmlformats.org/officeDocument/2006/relationships/hyperlink" Target="#'MASTER NOMINAL ROLL'!A1"/><Relationship Id="rId4" Type="http://schemas.openxmlformats.org/officeDocument/2006/relationships/hyperlink" Target="#SA!A1"/></Relationships>
</file>

<file path=xl/drawings/_rels/drawing45.xml.rels><?xml version="1.0" encoding="UTF-8" standalone="yes"?>
<Relationships xmlns="http://schemas.openxmlformats.org/package/2006/relationships"><Relationship Id="rId2" Type="http://schemas.openxmlformats.org/officeDocument/2006/relationships/hyperlink" Target="#'CO DASHBOARD'!A1"/><Relationship Id="rId1" Type="http://schemas.openxmlformats.org/officeDocument/2006/relationships/hyperlink" Target="#'MAIN DB'!A1"/></Relationships>
</file>

<file path=xl/drawings/_rels/drawing46.xml.rels><?xml version="1.0" encoding="UTF-8" standalone="yes"?>
<Relationships xmlns="http://schemas.openxmlformats.org/package/2006/relationships"><Relationship Id="rId1" Type="http://schemas.openxmlformats.org/officeDocument/2006/relationships/hyperlink" Target="#'MAIN DB'!A1"/></Relationships>
</file>

<file path=xl/drawings/_rels/drawing47.xml.rels><?xml version="1.0" encoding="UTF-8" standalone="yes"?>
<Relationships xmlns="http://schemas.openxmlformats.org/package/2006/relationships"><Relationship Id="rId1" Type="http://schemas.openxmlformats.org/officeDocument/2006/relationships/hyperlink" Target="#'MAIN DB'!A1"/></Relationships>
</file>

<file path=xl/drawings/_rels/drawing48.xml.rels><?xml version="1.0" encoding="UTF-8" standalone="yes"?>
<Relationships xmlns="http://schemas.openxmlformats.org/package/2006/relationships"><Relationship Id="rId1" Type="http://schemas.openxmlformats.org/officeDocument/2006/relationships/hyperlink" Target="#'MAIN DB'!A1"/></Relationships>
</file>

<file path=xl/drawings/_rels/drawing49.xml.rels><?xml version="1.0" encoding="UTF-8" standalone="yes"?>
<Relationships xmlns="http://schemas.openxmlformats.org/package/2006/relationships"><Relationship Id="rId1" Type="http://schemas.openxmlformats.org/officeDocument/2006/relationships/hyperlink" Target="#'CO DASHBOARD'!A1"/></Relationships>
</file>

<file path=xl/drawings/drawing1.xml><?xml version="1.0" encoding="utf-8"?>
<xdr:wsDr xmlns:xdr="http://schemas.openxmlformats.org/drawingml/2006/spreadsheetDrawing" xmlns:a="http://schemas.openxmlformats.org/drawingml/2006/main">
  <xdr:twoCellAnchor>
    <xdr:from>
      <xdr:col>44</xdr:col>
      <xdr:colOff>156307</xdr:colOff>
      <xdr:row>13</xdr:row>
      <xdr:rowOff>156308</xdr:rowOff>
    </xdr:from>
    <xdr:to>
      <xdr:col>57</xdr:col>
      <xdr:colOff>312615</xdr:colOff>
      <xdr:row>37</xdr:row>
      <xdr:rowOff>0</xdr:rowOff>
    </xdr:to>
    <xdr:sp macro="" textlink="">
      <xdr:nvSpPr>
        <xdr:cNvPr id="14" name="Rectangle 13">
          <a:extLst>
            <a:ext uri="{FF2B5EF4-FFF2-40B4-BE49-F238E27FC236}">
              <a16:creationId xmlns:a16="http://schemas.microsoft.com/office/drawing/2014/main" id="{3F287840-866D-2591-A709-78E34406F2E2}"/>
            </a:ext>
          </a:extLst>
        </xdr:cNvPr>
        <xdr:cNvSpPr/>
      </xdr:nvSpPr>
      <xdr:spPr>
        <a:xfrm>
          <a:off x="26806769" y="2442308"/>
          <a:ext cx="8030308" cy="40640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oneCellAnchor>
    <xdr:from>
      <xdr:col>0</xdr:col>
      <xdr:colOff>351694</xdr:colOff>
      <xdr:row>4</xdr:row>
      <xdr:rowOff>3</xdr:rowOff>
    </xdr:from>
    <xdr:ext cx="37924154" cy="16496045"/>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51694" y="703388"/>
          <a:ext cx="37924154" cy="16496045"/>
        </a:xfrm>
        <a:prstGeom prst="rect">
          <a:avLst/>
        </a:prstGeom>
        <a:solidFill>
          <a:schemeClr val="accent6">
            <a:lumMod val="60000"/>
            <a:lumOff val="40000"/>
          </a:schemeClr>
        </a:solidFill>
      </xdr:spPr>
    </xdr:pic>
    <xdr:clientData/>
  </xdr:oneCellAnchor>
  <xdr:twoCellAnchor>
    <xdr:from>
      <xdr:col>0</xdr:col>
      <xdr:colOff>78154</xdr:colOff>
      <xdr:row>0</xdr:row>
      <xdr:rowOff>79202</xdr:rowOff>
    </xdr:from>
    <xdr:to>
      <xdr:col>61</xdr:col>
      <xdr:colOff>117231</xdr:colOff>
      <xdr:row>9</xdr:row>
      <xdr:rowOff>78154</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78154" y="79202"/>
          <a:ext cx="36986308" cy="1581567"/>
        </a:xfrm>
        <a:prstGeom prst="rect">
          <a:avLst/>
        </a:prstGeom>
        <a:solidFill>
          <a:schemeClr val="accent6">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8800" b="1">
              <a:solidFill>
                <a:schemeClr val="bg1"/>
              </a:solidFill>
              <a:latin typeface="Algerian" panose="04020705040A02060702" pitchFamily="82" charset="0"/>
            </a:rPr>
            <a:t>CO/ADJT</a:t>
          </a:r>
        </a:p>
      </xdr:txBody>
    </xdr:sp>
    <xdr:clientData/>
  </xdr:twoCellAnchor>
  <xdr:oneCellAnchor>
    <xdr:from>
      <xdr:col>2</xdr:col>
      <xdr:colOff>542170</xdr:colOff>
      <xdr:row>33</xdr:row>
      <xdr:rowOff>27910</xdr:rowOff>
    </xdr:from>
    <xdr:ext cx="3490891" cy="1107867"/>
    <xdr:sp macro="" textlink="">
      <xdr:nvSpPr>
        <xdr:cNvPr id="4" name="TextBox 3">
          <a:hlinkClick xmlns:r="http://schemas.openxmlformats.org/officeDocument/2006/relationships" r:id="rId2"/>
          <a:extLst>
            <a:ext uri="{FF2B5EF4-FFF2-40B4-BE49-F238E27FC236}">
              <a16:creationId xmlns:a16="http://schemas.microsoft.com/office/drawing/2014/main" id="{00000000-0008-0000-0000-000004000000}"/>
            </a:ext>
          </a:extLst>
        </xdr:cNvPr>
        <xdr:cNvSpPr txBox="1"/>
      </xdr:nvSpPr>
      <xdr:spPr>
        <a:xfrm>
          <a:off x="1753555" y="5830833"/>
          <a:ext cx="3490891" cy="1107867"/>
        </a:xfrm>
        <a:prstGeom prst="rect">
          <a:avLst/>
        </a:prstGeom>
        <a:solidFill>
          <a:srgbClr val="FF0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t">
          <a:spAutoFit/>
        </a:bodyPr>
        <a:lstStyle/>
        <a:p>
          <a:pPr algn="ctr"/>
          <a:r>
            <a:rPr lang="en-IN" sz="6000" b="1">
              <a:solidFill>
                <a:schemeClr val="bg1"/>
              </a:solidFill>
              <a:latin typeface="Algerian" panose="04020705040A02060702" pitchFamily="82" charset="0"/>
            </a:rPr>
            <a:t>LEAVE</a:t>
          </a:r>
          <a:r>
            <a:rPr lang="en-IN" sz="6000" b="1" baseline="0">
              <a:solidFill>
                <a:schemeClr val="bg1"/>
              </a:solidFill>
              <a:latin typeface="Algerian" panose="04020705040A02060702" pitchFamily="82" charset="0"/>
            </a:rPr>
            <a:t> % </a:t>
          </a:r>
          <a:endParaRPr lang="en-IN" sz="6000" b="1">
            <a:solidFill>
              <a:schemeClr val="bg1"/>
            </a:solidFill>
            <a:latin typeface="Algerian" panose="04020705040A02060702" pitchFamily="82" charset="0"/>
          </a:endParaRPr>
        </a:p>
      </xdr:txBody>
    </xdr:sp>
    <xdr:clientData/>
  </xdr:oneCellAnchor>
  <xdr:oneCellAnchor>
    <xdr:from>
      <xdr:col>26</xdr:col>
      <xdr:colOff>343489</xdr:colOff>
      <xdr:row>29</xdr:row>
      <xdr:rowOff>8375</xdr:rowOff>
    </xdr:from>
    <xdr:ext cx="6380016" cy="1107867"/>
    <xdr:sp macro="" textlink="">
      <xdr:nvSpPr>
        <xdr:cNvPr id="5" name="TextBox 4">
          <a:hlinkClick xmlns:r="http://schemas.openxmlformats.org/officeDocument/2006/relationships" r:id="rId3"/>
          <a:extLst>
            <a:ext uri="{FF2B5EF4-FFF2-40B4-BE49-F238E27FC236}">
              <a16:creationId xmlns:a16="http://schemas.microsoft.com/office/drawing/2014/main" id="{00000000-0008-0000-0000-000005000000}"/>
            </a:ext>
          </a:extLst>
        </xdr:cNvPr>
        <xdr:cNvSpPr txBox="1"/>
      </xdr:nvSpPr>
      <xdr:spPr>
        <a:xfrm>
          <a:off x="16091489" y="5107913"/>
          <a:ext cx="6380016" cy="1107867"/>
        </a:xfrm>
        <a:prstGeom prst="rect">
          <a:avLst/>
        </a:prstGeom>
        <a:solidFill>
          <a:srgbClr val="FF0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t">
          <a:spAutoFit/>
        </a:bodyPr>
        <a:lstStyle/>
        <a:p>
          <a:pPr algn="ctr"/>
          <a:r>
            <a:rPr lang="en-IN" sz="6000" b="1">
              <a:solidFill>
                <a:schemeClr val="bg1"/>
              </a:solidFill>
              <a:latin typeface="Algerian" panose="04020705040A02060702" pitchFamily="82" charset="0"/>
            </a:rPr>
            <a:t>INDL AWAY</a:t>
          </a:r>
          <a:r>
            <a:rPr lang="en-IN" sz="6000" b="1" baseline="0">
              <a:solidFill>
                <a:schemeClr val="bg1"/>
              </a:solidFill>
              <a:latin typeface="Algerian" panose="04020705040A02060702" pitchFamily="82" charset="0"/>
            </a:rPr>
            <a:t> FROM</a:t>
          </a:r>
          <a:endParaRPr lang="en-IN" sz="6000" b="1">
            <a:solidFill>
              <a:schemeClr val="bg1"/>
            </a:solidFill>
            <a:latin typeface="Algerian" panose="04020705040A02060702" pitchFamily="82" charset="0"/>
          </a:endParaRPr>
        </a:p>
      </xdr:txBody>
    </xdr:sp>
    <xdr:clientData/>
  </xdr:oneCellAnchor>
  <xdr:oneCellAnchor>
    <xdr:from>
      <xdr:col>27</xdr:col>
      <xdr:colOff>114572</xdr:colOff>
      <xdr:row>40</xdr:row>
      <xdr:rowOff>10121</xdr:rowOff>
    </xdr:from>
    <xdr:ext cx="6145978" cy="1107867"/>
    <xdr:sp macro="" textlink="">
      <xdr:nvSpPr>
        <xdr:cNvPr id="6" name="TextBox 5">
          <a:hlinkClick xmlns:r="http://schemas.openxmlformats.org/officeDocument/2006/relationships" r:id="rId4"/>
          <a:extLst>
            <a:ext uri="{FF2B5EF4-FFF2-40B4-BE49-F238E27FC236}">
              <a16:creationId xmlns:a16="http://schemas.microsoft.com/office/drawing/2014/main" id="{00000000-0008-0000-0000-000006000000}"/>
            </a:ext>
          </a:extLst>
        </xdr:cNvPr>
        <xdr:cNvSpPr txBox="1"/>
      </xdr:nvSpPr>
      <xdr:spPr>
        <a:xfrm>
          <a:off x="16468264" y="7043967"/>
          <a:ext cx="6145978" cy="1107867"/>
        </a:xfrm>
        <a:prstGeom prst="rect">
          <a:avLst/>
        </a:prstGeom>
        <a:solidFill>
          <a:srgbClr val="FF0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t">
          <a:spAutoFit/>
        </a:bodyPr>
        <a:lstStyle/>
        <a:p>
          <a:pPr algn="ctr"/>
          <a:r>
            <a:rPr lang="en-IN" sz="6000" b="1">
              <a:solidFill>
                <a:schemeClr val="bg1"/>
              </a:solidFill>
              <a:latin typeface="Algerian" panose="04020705040A02060702" pitchFamily="82" charset="0"/>
            </a:rPr>
            <a:t>AWL</a:t>
          </a:r>
          <a:r>
            <a:rPr lang="en-IN" sz="6000" b="1" baseline="0">
              <a:solidFill>
                <a:schemeClr val="bg1"/>
              </a:solidFill>
              <a:latin typeface="Algerian" panose="04020705040A02060702" pitchFamily="82" charset="0"/>
            </a:rPr>
            <a:t> PERSONNEL</a:t>
          </a:r>
          <a:endParaRPr lang="en-IN" sz="6000" b="1">
            <a:solidFill>
              <a:schemeClr val="bg1"/>
            </a:solidFill>
            <a:latin typeface="Algerian" panose="04020705040A02060702" pitchFamily="82" charset="0"/>
          </a:endParaRPr>
        </a:p>
      </xdr:txBody>
    </xdr:sp>
    <xdr:clientData/>
  </xdr:oneCellAnchor>
  <xdr:oneCellAnchor>
    <xdr:from>
      <xdr:col>1</xdr:col>
      <xdr:colOff>66932</xdr:colOff>
      <xdr:row>23</xdr:row>
      <xdr:rowOff>55826</xdr:rowOff>
    </xdr:from>
    <xdr:ext cx="6381234" cy="1107867"/>
    <xdr:sp macro="" textlink="">
      <xdr:nvSpPr>
        <xdr:cNvPr id="7" name="TextBox 6">
          <a:hlinkClick xmlns:r="http://schemas.openxmlformats.org/officeDocument/2006/relationships" r:id="rId5"/>
          <a:extLst>
            <a:ext uri="{FF2B5EF4-FFF2-40B4-BE49-F238E27FC236}">
              <a16:creationId xmlns:a16="http://schemas.microsoft.com/office/drawing/2014/main" id="{00000000-0008-0000-0000-000007000000}"/>
            </a:ext>
          </a:extLst>
        </xdr:cNvPr>
        <xdr:cNvSpPr txBox="1"/>
      </xdr:nvSpPr>
      <xdr:spPr>
        <a:xfrm>
          <a:off x="672624" y="4100288"/>
          <a:ext cx="6381234" cy="1107867"/>
        </a:xfrm>
        <a:prstGeom prst="rect">
          <a:avLst/>
        </a:prstGeom>
        <a:solidFill>
          <a:srgbClr val="FF0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t">
          <a:spAutoFit/>
        </a:bodyPr>
        <a:lstStyle/>
        <a:p>
          <a:pPr algn="ctr"/>
          <a:r>
            <a:rPr lang="en-IN" sz="6000" b="1">
              <a:solidFill>
                <a:schemeClr val="bg1"/>
              </a:solidFill>
              <a:latin typeface="Algerian" panose="04020705040A02060702" pitchFamily="82" charset="0"/>
            </a:rPr>
            <a:t>BN</a:t>
          </a:r>
          <a:r>
            <a:rPr lang="en-IN" sz="6000" b="1" baseline="0">
              <a:solidFill>
                <a:schemeClr val="bg1"/>
              </a:solidFill>
              <a:latin typeface="Algerian" panose="04020705040A02060702" pitchFamily="82" charset="0"/>
            </a:rPr>
            <a:t> PRADE STATE</a:t>
          </a:r>
          <a:endParaRPr lang="en-IN" sz="6000" b="1">
            <a:solidFill>
              <a:schemeClr val="bg1"/>
            </a:solidFill>
            <a:latin typeface="Algerian" panose="04020705040A02060702" pitchFamily="82" charset="0"/>
          </a:endParaRPr>
        </a:p>
      </xdr:txBody>
    </xdr:sp>
    <xdr:clientData/>
  </xdr:oneCellAnchor>
  <xdr:oneCellAnchor>
    <xdr:from>
      <xdr:col>2</xdr:col>
      <xdr:colOff>139511</xdr:colOff>
      <xdr:row>42</xdr:row>
      <xdr:rowOff>78153</xdr:rowOff>
    </xdr:from>
    <xdr:ext cx="4644669" cy="1107867"/>
    <xdr:sp macro="" textlink="">
      <xdr:nvSpPr>
        <xdr:cNvPr id="8" name="TextBox 7">
          <a:hlinkClick xmlns:r="http://schemas.openxmlformats.org/officeDocument/2006/relationships" r:id="rId6"/>
          <a:extLst>
            <a:ext uri="{FF2B5EF4-FFF2-40B4-BE49-F238E27FC236}">
              <a16:creationId xmlns:a16="http://schemas.microsoft.com/office/drawing/2014/main" id="{00000000-0008-0000-0000-000008000000}"/>
            </a:ext>
          </a:extLst>
        </xdr:cNvPr>
        <xdr:cNvSpPr txBox="1"/>
      </xdr:nvSpPr>
      <xdr:spPr>
        <a:xfrm>
          <a:off x="1350896" y="7463691"/>
          <a:ext cx="4644669" cy="1107867"/>
        </a:xfrm>
        <a:prstGeom prst="rect">
          <a:avLst/>
        </a:prstGeom>
        <a:solidFill>
          <a:srgbClr val="FF0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t">
          <a:spAutoFit/>
        </a:bodyPr>
        <a:lstStyle/>
        <a:p>
          <a:pPr algn="ctr"/>
          <a:r>
            <a:rPr lang="en-IN" sz="6000" b="1">
              <a:solidFill>
                <a:schemeClr val="bg1"/>
              </a:solidFill>
              <a:latin typeface="Algerian" panose="04020705040A02060702" pitchFamily="82" charset="0"/>
            </a:rPr>
            <a:t>MH</a:t>
          </a:r>
          <a:r>
            <a:rPr lang="en-IN" sz="6000" b="1" baseline="0">
              <a:solidFill>
                <a:schemeClr val="bg1"/>
              </a:solidFill>
              <a:latin typeface="Algerian" panose="04020705040A02060702" pitchFamily="82" charset="0"/>
            </a:rPr>
            <a:t> PERSONS</a:t>
          </a:r>
          <a:endParaRPr lang="en-IN" sz="6000" b="1">
            <a:solidFill>
              <a:schemeClr val="bg1"/>
            </a:solidFill>
            <a:latin typeface="Algerian" panose="04020705040A02060702" pitchFamily="82" charset="0"/>
          </a:endParaRPr>
        </a:p>
      </xdr:txBody>
    </xdr:sp>
    <xdr:clientData/>
  </xdr:oneCellAnchor>
  <xdr:twoCellAnchor>
    <xdr:from>
      <xdr:col>0</xdr:col>
      <xdr:colOff>214923</xdr:colOff>
      <xdr:row>5</xdr:row>
      <xdr:rowOff>39080</xdr:rowOff>
    </xdr:from>
    <xdr:to>
      <xdr:col>2</xdr:col>
      <xdr:colOff>332153</xdr:colOff>
      <xdr:row>8</xdr:row>
      <xdr:rowOff>156308</xdr:rowOff>
    </xdr:to>
    <xdr:sp macro="" textlink="">
      <xdr:nvSpPr>
        <xdr:cNvPr id="10" name="Rectangle 9">
          <a:hlinkClick xmlns:r="http://schemas.openxmlformats.org/officeDocument/2006/relationships" r:id="rId7"/>
          <a:extLst>
            <a:ext uri="{FF2B5EF4-FFF2-40B4-BE49-F238E27FC236}">
              <a16:creationId xmlns:a16="http://schemas.microsoft.com/office/drawing/2014/main" id="{00000000-0008-0000-0000-00000A000000}"/>
            </a:ext>
          </a:extLst>
        </xdr:cNvPr>
        <xdr:cNvSpPr/>
      </xdr:nvSpPr>
      <xdr:spPr>
        <a:xfrm>
          <a:off x="214923" y="918311"/>
          <a:ext cx="1328615" cy="644766"/>
        </a:xfrm>
        <a:prstGeom prst="rect">
          <a:avLst/>
        </a:prstGeom>
        <a:solidFill>
          <a:schemeClr val="accent2">
            <a:lumMod val="75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000" b="1"/>
            <a:t>BACK</a:t>
          </a:r>
        </a:p>
      </xdr:txBody>
    </xdr:sp>
    <xdr:clientData/>
  </xdr:twoCellAnchor>
  <xdr:twoCellAnchor>
    <xdr:from>
      <xdr:col>42</xdr:col>
      <xdr:colOff>547077</xdr:colOff>
      <xdr:row>12</xdr:row>
      <xdr:rowOff>97692</xdr:rowOff>
    </xdr:from>
    <xdr:to>
      <xdr:col>58</xdr:col>
      <xdr:colOff>488461</xdr:colOff>
      <xdr:row>54</xdr:row>
      <xdr:rowOff>156308</xdr:rowOff>
    </xdr:to>
    <xdr:sp macro="" textlink="">
      <xdr:nvSpPr>
        <xdr:cNvPr id="11" name="Rectangle: Rounded Corners 10">
          <a:extLst>
            <a:ext uri="{FF2B5EF4-FFF2-40B4-BE49-F238E27FC236}">
              <a16:creationId xmlns:a16="http://schemas.microsoft.com/office/drawing/2014/main" id="{00000000-0008-0000-0000-00000B000000}"/>
            </a:ext>
          </a:extLst>
        </xdr:cNvPr>
        <xdr:cNvSpPr/>
      </xdr:nvSpPr>
      <xdr:spPr>
        <a:xfrm>
          <a:off x="25986154" y="2207846"/>
          <a:ext cx="9632461" cy="7444154"/>
        </a:xfrm>
        <a:prstGeom prst="round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IN" sz="1100"/>
        </a:p>
      </xdr:txBody>
    </xdr:sp>
    <xdr:clientData/>
  </xdr:twoCellAnchor>
  <xdr:twoCellAnchor>
    <xdr:from>
      <xdr:col>54</xdr:col>
      <xdr:colOff>312615</xdr:colOff>
      <xdr:row>13</xdr:row>
      <xdr:rowOff>97691</xdr:rowOff>
    </xdr:from>
    <xdr:to>
      <xdr:col>59</xdr:col>
      <xdr:colOff>312614</xdr:colOff>
      <xdr:row>26</xdr:row>
      <xdr:rowOff>136768</xdr:rowOff>
    </xdr:to>
    <mc:AlternateContent xmlns:mc="http://schemas.openxmlformats.org/markup-compatibility/2006">
      <mc:Choice xmlns:we="http://schemas.microsoft.com/office/webextensions/webextension/2010/11" Requires="we">
        <xdr:graphicFrame macro="">
          <xdr:nvGraphicFramePr>
            <xdr:cNvPr id="13" name="Add-in 12" title="Mini Calendar and Date Picker">
              <a:extLst>
                <a:ext uri="{FF2B5EF4-FFF2-40B4-BE49-F238E27FC236}">
                  <a16:creationId xmlns:a16="http://schemas.microsoft.com/office/drawing/2014/main" id="{2964CB00-EB66-E3CB-129C-D092384269D2}"/>
                </a:ext>
              </a:extLst>
            </xdr:cNvPr>
            <xdr:cNvGraphicFramePr>
              <a:graphicFrameLocks noGrp="1"/>
            </xdr:cNvGraphicFramePr>
          </xdr:nvGraphicFramePr>
          <xdr:xfrm>
            <a:off x="0" y="0"/>
            <a:ext cx="0" cy="0"/>
          </xdr:xfrm>
          <a:graphic>
            <a:graphicData uri="http://schemas.microsoft.com/office/webextensions/webextension/2010/11">
              <we:webextensionref xmlns:we="http://schemas.microsoft.com/office/webextensions/webextension/2010/11" xmlns:r="http://schemas.openxmlformats.org/officeDocument/2006/relationships" r:id="rId8"/>
            </a:graphicData>
          </a:graphic>
        </xdr:graphicFrame>
      </mc:Choice>
      <mc:Fallback>
        <xdr:pic>
          <xdr:nvPicPr>
            <xdr:cNvPr id="13" name="Add-in 12" title="Mini Calendar and Date Picker">
              <a:extLst>
                <a:ext uri="{FF2B5EF4-FFF2-40B4-BE49-F238E27FC236}">
                  <a16:creationId xmlns:a16="http://schemas.microsoft.com/office/drawing/2014/main" id="{2964CB00-EB66-E3CB-129C-D092384269D2}"/>
                </a:ext>
              </a:extLst>
            </xdr:cNvPr>
            <xdr:cNvPicPr/>
          </xdr:nvPicPr>
          <xdr:blipFill>
            <a:blip xmlns:r="http://schemas.openxmlformats.org/officeDocument/2006/relationships" r:embed="rId9"/>
            <a:stretch>
              <a:fillRect/>
            </a:stretch>
          </xdr:blipFill>
          <xdr:spPr>
            <a:prstGeom prst="rect">
              <a:avLst/>
            </a:prstGeom>
          </xdr:spPr>
        </xdr:pic>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14</xdr:col>
      <xdr:colOff>281940</xdr:colOff>
      <xdr:row>1</xdr:row>
      <xdr:rowOff>68580</xdr:rowOff>
    </xdr:from>
    <xdr:to>
      <xdr:col>15</xdr:col>
      <xdr:colOff>647700</xdr:colOff>
      <xdr:row>2</xdr:row>
      <xdr:rowOff>167640</xdr:rowOff>
    </xdr:to>
    <xdr:sp macro="" textlink="">
      <xdr:nvSpPr>
        <xdr:cNvPr id="3" name="Rectangle 2">
          <a:hlinkClick xmlns:r="http://schemas.openxmlformats.org/officeDocument/2006/relationships" r:id="rId1"/>
          <a:extLst>
            <a:ext uri="{FF2B5EF4-FFF2-40B4-BE49-F238E27FC236}">
              <a16:creationId xmlns:a16="http://schemas.microsoft.com/office/drawing/2014/main" id="{00000000-0008-0000-0100-000003000000}"/>
            </a:ext>
          </a:extLst>
        </xdr:cNvPr>
        <xdr:cNvSpPr/>
      </xdr:nvSpPr>
      <xdr:spPr>
        <a:xfrm>
          <a:off x="3139440" y="251460"/>
          <a:ext cx="952500" cy="281940"/>
        </a:xfrm>
        <a:prstGeom prst="rect">
          <a:avLst/>
        </a:prstGeom>
        <a:solidFill>
          <a:schemeClr val="accent2">
            <a:lumMod val="75000"/>
          </a:schemeClr>
        </a:solidFill>
        <a:scene3d>
          <a:camera prst="orthographicFront"/>
          <a:lightRig rig="threePt" dir="t"/>
        </a:scene3d>
        <a:sp3d>
          <a:bevelT w="139700" h="139700" prst="divo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b="1"/>
            <a:t>BACK</a:t>
          </a:r>
        </a:p>
      </xdr:txBody>
    </xdr:sp>
    <xdr:clientData/>
  </xdr:twoCellAnchor>
  <xdr:twoCellAnchor>
    <xdr:from>
      <xdr:col>0</xdr:col>
      <xdr:colOff>53340</xdr:colOff>
      <xdr:row>0</xdr:row>
      <xdr:rowOff>167640</xdr:rowOff>
    </xdr:from>
    <xdr:to>
      <xdr:col>2</xdr:col>
      <xdr:colOff>60960</xdr:colOff>
      <xdr:row>3</xdr:row>
      <xdr:rowOff>30480</xdr:rowOff>
    </xdr:to>
    <xdr:sp macro="[0]!PRINT_MACRO" textlink="">
      <xdr:nvSpPr>
        <xdr:cNvPr id="2" name="Rectangle 1">
          <a:extLst>
            <a:ext uri="{FF2B5EF4-FFF2-40B4-BE49-F238E27FC236}">
              <a16:creationId xmlns:a16="http://schemas.microsoft.com/office/drawing/2014/main" id="{3CD2ECB5-5191-43D2-A00D-696FC2328C1D}"/>
            </a:ext>
          </a:extLst>
        </xdr:cNvPr>
        <xdr:cNvSpPr/>
      </xdr:nvSpPr>
      <xdr:spPr>
        <a:xfrm>
          <a:off x="53340" y="167640"/>
          <a:ext cx="1181100" cy="411480"/>
        </a:xfrm>
        <a:prstGeom prst="rect">
          <a:avLst/>
        </a:prstGeom>
        <a:solidFill>
          <a:schemeClr val="accent2"/>
        </a:solidFill>
        <a:scene3d>
          <a:camera prst="orthographicFront"/>
          <a:lightRig rig="threePt" dir="t"/>
        </a:scene3d>
        <a:sp3d>
          <a:bevelT w="139700" h="139700" prst="divo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400" b="1"/>
            <a:t>PRINT</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13</xdr:row>
      <xdr:rowOff>106680</xdr:rowOff>
    </xdr:from>
    <xdr:to>
      <xdr:col>200</xdr:col>
      <xdr:colOff>457200</xdr:colOff>
      <xdr:row>591</xdr:row>
      <xdr:rowOff>142325</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2454"/>
        <a:stretch/>
      </xdr:blipFill>
      <xdr:spPr>
        <a:xfrm>
          <a:off x="0" y="6269083"/>
          <a:ext cx="154320240" cy="105744639"/>
        </a:xfrm>
        <a:prstGeom prst="rect">
          <a:avLst/>
        </a:prstGeom>
      </xdr:spPr>
    </xdr:pic>
    <xdr:clientData/>
  </xdr:twoCellAnchor>
  <xdr:twoCellAnchor>
    <xdr:from>
      <xdr:col>9</xdr:col>
      <xdr:colOff>30480</xdr:colOff>
      <xdr:row>0</xdr:row>
      <xdr:rowOff>0</xdr:rowOff>
    </xdr:from>
    <xdr:to>
      <xdr:col>165</xdr:col>
      <xdr:colOff>228600</xdr:colOff>
      <xdr:row>12</xdr:row>
      <xdr:rowOff>127000</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25791523" y="0"/>
          <a:ext cx="105363917" cy="6105434"/>
        </a:xfrm>
        <a:prstGeom prst="rect">
          <a:avLst/>
        </a:prstGeom>
        <a:solidFill>
          <a:schemeClr val="bg1"/>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en-IN" sz="40000" b="1" cap="none" spc="0">
              <a:ln w="0"/>
              <a:solidFill>
                <a:srgbClr val="FF0000"/>
              </a:solidFill>
              <a:effectLst>
                <a:outerShdw blurRad="38100" dist="19050" dir="2700000" algn="tl" rotWithShape="0">
                  <a:schemeClr val="dk1">
                    <a:alpha val="40000"/>
                  </a:schemeClr>
                </a:outerShdw>
              </a:effectLst>
              <a:latin typeface="Rockwell Extra Bold" panose="02060903040505020403" pitchFamily="18" charset="0"/>
            </a:rPr>
            <a:t>HQ COY </a:t>
          </a:r>
        </a:p>
      </xdr:txBody>
    </xdr:sp>
    <xdr:clientData/>
  </xdr:twoCellAnchor>
  <xdr:oneCellAnchor>
    <xdr:from>
      <xdr:col>0</xdr:col>
      <xdr:colOff>304800</xdr:colOff>
      <xdr:row>29</xdr:row>
      <xdr:rowOff>95231</xdr:rowOff>
    </xdr:from>
    <xdr:ext cx="37869612" cy="4657631"/>
    <xdr:sp macro="" textlink="">
      <xdr:nvSpPr>
        <xdr:cNvPr id="4" name="Rectangle 3">
          <a:hlinkClick xmlns:r="http://schemas.openxmlformats.org/officeDocument/2006/relationships" r:id="rId2"/>
          <a:extLst>
            <a:ext uri="{FF2B5EF4-FFF2-40B4-BE49-F238E27FC236}">
              <a16:creationId xmlns:a16="http://schemas.microsoft.com/office/drawing/2014/main" id="{00000000-0008-0000-0200-000004000000}"/>
            </a:ext>
          </a:extLst>
        </xdr:cNvPr>
        <xdr:cNvSpPr/>
      </xdr:nvSpPr>
      <xdr:spPr>
        <a:xfrm>
          <a:off x="304800" y="9184802"/>
          <a:ext cx="37869612" cy="4657631"/>
        </a:xfrm>
        <a:prstGeom prst="rect">
          <a:avLst/>
        </a:prstGeom>
        <a:solidFill>
          <a:srgbClr val="FFFF00"/>
        </a:solidFill>
        <a:ln>
          <a:noFill/>
        </a:ln>
        <a:effectLst>
          <a:outerShdw blurRad="152400" dist="317500" dir="5400000" sx="90000" sy="-19000" rotWithShape="0">
            <a:prstClr val="black">
              <a:alpha val="15000"/>
            </a:prstClr>
          </a:outerShdw>
          <a:reflection blurRad="6350" stA="50000" endA="300" endPos="55000" dir="5400000" sy="-100000" algn="bl" rotWithShape="0"/>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180000" tIns="216000" rIns="216000" bIns="216000" rtlCol="0" anchor="ctr">
          <a:spAutoFit/>
        </a:bodyPr>
        <a:lstStyle/>
        <a:p>
          <a:pPr algn="ctr"/>
          <a:r>
            <a:rPr lang="en-IN" sz="28700">
              <a:solidFill>
                <a:srgbClr val="FF0000"/>
              </a:solidFill>
              <a:latin typeface="Cooper Black" panose="0208090404030B020404" pitchFamily="18" charset="0"/>
            </a:rPr>
            <a:t>MAIN</a:t>
          </a:r>
          <a:r>
            <a:rPr lang="en-IN" sz="28700" baseline="0">
              <a:solidFill>
                <a:srgbClr val="FF0000"/>
              </a:solidFill>
              <a:latin typeface="Cooper Black" panose="0208090404030B020404" pitchFamily="18" charset="0"/>
            </a:rPr>
            <a:t> DASHBOARD</a:t>
          </a:r>
          <a:endParaRPr lang="en-IN" sz="28700">
            <a:solidFill>
              <a:srgbClr val="FF0000"/>
            </a:solidFill>
            <a:latin typeface="Cooper Black" panose="0208090404030B020404" pitchFamily="18" charset="0"/>
          </a:endParaRPr>
        </a:p>
      </xdr:txBody>
    </xdr:sp>
    <xdr:clientData/>
  </xdr:oneCellAnchor>
  <xdr:twoCellAnchor>
    <xdr:from>
      <xdr:col>0</xdr:col>
      <xdr:colOff>320040</xdr:colOff>
      <xdr:row>108</xdr:row>
      <xdr:rowOff>0</xdr:rowOff>
    </xdr:from>
    <xdr:to>
      <xdr:col>4</xdr:col>
      <xdr:colOff>2895600</xdr:colOff>
      <xdr:row>234</xdr:row>
      <xdr:rowOff>76200</xdr:rowOff>
    </xdr:to>
    <xdr:sp macro="" textlink="">
      <xdr:nvSpPr>
        <xdr:cNvPr id="5" name="Oval 4">
          <a:extLst>
            <a:ext uri="{FF2B5EF4-FFF2-40B4-BE49-F238E27FC236}">
              <a16:creationId xmlns:a16="http://schemas.microsoft.com/office/drawing/2014/main" id="{00000000-0008-0000-0200-000005000000}"/>
            </a:ext>
          </a:extLst>
        </xdr:cNvPr>
        <xdr:cNvSpPr/>
      </xdr:nvSpPr>
      <xdr:spPr>
        <a:xfrm>
          <a:off x="318951" y="23538180"/>
          <a:ext cx="20689389" cy="23119080"/>
        </a:xfrm>
        <a:prstGeom prst="ellipse">
          <a:avLst/>
        </a:prstGeom>
        <a:solidFill>
          <a:schemeClr val="accent4"/>
        </a:solidFill>
        <a:ln w="635000">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prst="coolSlant"/>
        </a:sp3d>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IN" sz="1100"/>
        </a:p>
      </xdr:txBody>
    </xdr:sp>
    <xdr:clientData/>
  </xdr:twoCellAnchor>
  <xdr:oneCellAnchor>
    <xdr:from>
      <xdr:col>0</xdr:col>
      <xdr:colOff>9586329</xdr:colOff>
      <xdr:row>109</xdr:row>
      <xdr:rowOff>6286</xdr:rowOff>
    </xdr:from>
    <xdr:ext cx="39127585" cy="3951605"/>
    <xdr:sp macro="" textlink="">
      <xdr:nvSpPr>
        <xdr:cNvPr id="6" name="Rectangle 5">
          <a:hlinkClick xmlns:r="http://schemas.openxmlformats.org/officeDocument/2006/relationships" r:id="rId3"/>
          <a:extLst>
            <a:ext uri="{FF2B5EF4-FFF2-40B4-BE49-F238E27FC236}">
              <a16:creationId xmlns:a16="http://schemas.microsoft.com/office/drawing/2014/main" id="{00000000-0008-0000-0200-000006000000}"/>
            </a:ext>
          </a:extLst>
        </xdr:cNvPr>
        <xdr:cNvSpPr/>
      </xdr:nvSpPr>
      <xdr:spPr>
        <a:xfrm>
          <a:off x="9587418" y="23729523"/>
          <a:ext cx="39127585" cy="3951605"/>
        </a:xfrm>
        <a:prstGeom prst="rect">
          <a:avLst/>
        </a:prstGeom>
        <a:solidFill>
          <a:schemeClr val="accent5">
            <a:lumMod val="50000"/>
          </a:schemeClr>
        </a:solidFill>
        <a:ln>
          <a:noFill/>
        </a:ln>
        <a:effectLst>
          <a:outerShdw blurRad="152400" dist="317500" dir="5400000" sx="90000" sy="-19000" rotWithShape="0">
            <a:prstClr val="black">
              <a:alpha val="15000"/>
            </a:prstClr>
          </a:outerShdw>
          <a:reflection blurRad="6350" stA="50000" endA="300" endPos="55000" dir="5400000" sy="-100000" algn="bl" rotWithShape="0"/>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180000" tIns="216000" rIns="216000" bIns="216000" rtlCol="0" anchor="ctr">
          <a:spAutoFit/>
        </a:bodyPr>
        <a:lstStyle/>
        <a:p>
          <a:pPr algn="ctr"/>
          <a:r>
            <a:rPr lang="en-IN" sz="23900" b="1" cap="none" spc="0">
              <a:ln w="9525">
                <a:solidFill>
                  <a:schemeClr val="bg1"/>
                </a:solidFill>
                <a:prstDash val="solid"/>
              </a:ln>
              <a:solidFill>
                <a:schemeClr val="bg1"/>
              </a:solidFill>
              <a:effectLst>
                <a:outerShdw blurRad="12700" dist="38100" dir="2700000" algn="tl" rotWithShape="0">
                  <a:schemeClr val="bg1">
                    <a:lumMod val="50000"/>
                  </a:schemeClr>
                </a:outerShdw>
              </a:effectLst>
              <a:latin typeface="Cooper Black" panose="0208090404030B020404" pitchFamily="18" charset="0"/>
            </a:rPr>
            <a:t>HQ COY NOMINAL ROLL</a:t>
          </a:r>
        </a:p>
      </xdr:txBody>
    </xdr:sp>
    <xdr:clientData/>
  </xdr:oneCellAnchor>
  <xdr:oneCellAnchor>
    <xdr:from>
      <xdr:col>0</xdr:col>
      <xdr:colOff>9625371</xdr:colOff>
      <xdr:row>154</xdr:row>
      <xdr:rowOff>67246</xdr:rowOff>
    </xdr:from>
    <xdr:ext cx="37068303" cy="3951605"/>
    <xdr:sp macro="" textlink="">
      <xdr:nvSpPr>
        <xdr:cNvPr id="7" name="Rectangle 6">
          <a:hlinkClick xmlns:r="http://schemas.openxmlformats.org/officeDocument/2006/relationships" r:id="rId4"/>
          <a:extLst>
            <a:ext uri="{FF2B5EF4-FFF2-40B4-BE49-F238E27FC236}">
              <a16:creationId xmlns:a16="http://schemas.microsoft.com/office/drawing/2014/main" id="{00000000-0008-0000-0200-000007000000}"/>
            </a:ext>
          </a:extLst>
        </xdr:cNvPr>
        <xdr:cNvSpPr/>
      </xdr:nvSpPr>
      <xdr:spPr>
        <a:xfrm>
          <a:off x="9626460" y="32021172"/>
          <a:ext cx="37068303" cy="3951605"/>
        </a:xfrm>
        <a:prstGeom prst="rect">
          <a:avLst/>
        </a:prstGeom>
        <a:solidFill>
          <a:schemeClr val="accent4"/>
        </a:solidFill>
        <a:ln>
          <a:noFill/>
        </a:ln>
        <a:effectLst>
          <a:outerShdw blurRad="152400" dist="317500" dir="5400000" sx="90000" sy="-19000" rotWithShape="0">
            <a:prstClr val="black">
              <a:alpha val="15000"/>
            </a:prstClr>
          </a:outerShdw>
          <a:reflection blurRad="6350" stA="50000" endA="300" endPos="55000" dir="5400000" sy="-100000" algn="bl" rotWithShape="0"/>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180000" tIns="216000" rIns="216000" bIns="216000" rtlCol="0" anchor="ctr">
          <a:spAutoFit/>
        </a:bodyPr>
        <a:lstStyle/>
        <a:p>
          <a:pPr algn="ctr"/>
          <a:r>
            <a:rPr lang="en-IN" sz="23900" b="1" cap="none" spc="0">
              <a:ln w="13462">
                <a:solidFill>
                  <a:schemeClr val="bg1"/>
                </a:solidFill>
                <a:prstDash val="solid"/>
              </a:ln>
              <a:solidFill>
                <a:schemeClr val="tx1">
                  <a:lumMod val="85000"/>
                  <a:lumOff val="15000"/>
                </a:schemeClr>
              </a:solidFill>
              <a:effectLst>
                <a:outerShdw dist="38100" dir="2700000" algn="bl" rotWithShape="0">
                  <a:schemeClr val="accent5"/>
                </a:outerShdw>
              </a:effectLst>
              <a:latin typeface="Cooper Black" panose="0208090404030B020404" pitchFamily="18" charset="0"/>
            </a:rPr>
            <a:t>HQ COY PRADE</a:t>
          </a:r>
          <a:r>
            <a:rPr lang="en-IN" sz="23900" b="1" cap="none" spc="0" baseline="0">
              <a:ln w="13462">
                <a:solidFill>
                  <a:schemeClr val="bg1"/>
                </a:solidFill>
                <a:prstDash val="solid"/>
              </a:ln>
              <a:solidFill>
                <a:schemeClr val="tx1">
                  <a:lumMod val="85000"/>
                  <a:lumOff val="15000"/>
                </a:schemeClr>
              </a:solidFill>
              <a:effectLst>
                <a:outerShdw dist="38100" dir="2700000" algn="bl" rotWithShape="0">
                  <a:schemeClr val="accent5"/>
                </a:outerShdw>
              </a:effectLst>
              <a:latin typeface="Cooper Black" panose="0208090404030B020404" pitchFamily="18" charset="0"/>
            </a:rPr>
            <a:t> STATE</a:t>
          </a:r>
          <a:endParaRPr lang="en-IN" sz="23900" b="1" cap="none" spc="0">
            <a:ln w="13462">
              <a:solidFill>
                <a:schemeClr val="bg1"/>
              </a:solidFill>
              <a:prstDash val="solid"/>
            </a:ln>
            <a:solidFill>
              <a:schemeClr val="tx1">
                <a:lumMod val="85000"/>
                <a:lumOff val="15000"/>
              </a:schemeClr>
            </a:solidFill>
            <a:effectLst>
              <a:outerShdw dist="38100" dir="2700000" algn="bl" rotWithShape="0">
                <a:schemeClr val="accent5"/>
              </a:outerShdw>
            </a:effectLst>
            <a:latin typeface="Cooper Black" panose="0208090404030B020404" pitchFamily="18" charset="0"/>
          </a:endParaRPr>
        </a:p>
      </xdr:txBody>
    </xdr:sp>
    <xdr:clientData/>
  </xdr:oneCellAnchor>
  <xdr:oneCellAnchor>
    <xdr:from>
      <xdr:col>0</xdr:col>
      <xdr:colOff>9474526</xdr:colOff>
      <xdr:row>202</xdr:row>
      <xdr:rowOff>6286</xdr:rowOff>
    </xdr:from>
    <xdr:ext cx="35571676" cy="3951605"/>
    <xdr:sp macro="" textlink="">
      <xdr:nvSpPr>
        <xdr:cNvPr id="8" name="Rectangle 7">
          <a:hlinkClick xmlns:r="http://schemas.openxmlformats.org/officeDocument/2006/relationships" r:id="rId5"/>
          <a:extLst>
            <a:ext uri="{FF2B5EF4-FFF2-40B4-BE49-F238E27FC236}">
              <a16:creationId xmlns:a16="http://schemas.microsoft.com/office/drawing/2014/main" id="{00000000-0008-0000-0200-000008000000}"/>
            </a:ext>
          </a:extLst>
        </xdr:cNvPr>
        <xdr:cNvSpPr/>
      </xdr:nvSpPr>
      <xdr:spPr>
        <a:xfrm>
          <a:off x="9477792" y="40737363"/>
          <a:ext cx="35571676" cy="3951605"/>
        </a:xfrm>
        <a:prstGeom prst="rect">
          <a:avLst/>
        </a:prstGeom>
        <a:solidFill>
          <a:srgbClr val="002060"/>
        </a:solidFill>
        <a:ln>
          <a:noFill/>
        </a:ln>
        <a:effectLst>
          <a:outerShdw blurRad="152400" dist="317500" dir="5400000" sx="90000" sy="-19000" rotWithShape="0">
            <a:prstClr val="black">
              <a:alpha val="15000"/>
            </a:prstClr>
          </a:outerShdw>
          <a:reflection blurRad="6350" stA="50000" endA="300" endPos="55000" dir="5400000" sy="-100000" algn="bl" rotWithShape="0"/>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180000" tIns="216000" rIns="216000" bIns="216000" rtlCol="0" anchor="ctr">
          <a:spAutoFit/>
        </a:bodyPr>
        <a:lstStyle/>
        <a:p>
          <a:pPr algn="ctr"/>
          <a:r>
            <a:rPr lang="en-IN" sz="23900" b="1" cap="none" spc="0">
              <a:ln w="12700">
                <a:solidFill>
                  <a:schemeClr val="accent5"/>
                </a:solidFill>
                <a:prstDash val="solid"/>
              </a:ln>
              <a:solidFill>
                <a:srgbClr val="FFFF00"/>
              </a:solidFill>
              <a:effectLst/>
              <a:latin typeface="Cooper Black" panose="0208090404030B020404" pitchFamily="18" charset="0"/>
            </a:rPr>
            <a:t>HQ COY LEAVE PER %</a:t>
          </a:r>
        </a:p>
      </xdr:txBody>
    </xdr:sp>
    <xdr:clientData/>
  </xdr:one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11</xdr:row>
      <xdr:rowOff>60960</xdr:rowOff>
    </xdr:from>
    <xdr:to>
      <xdr:col>203</xdr:col>
      <xdr:colOff>304800</xdr:colOff>
      <xdr:row>502</xdr:row>
      <xdr:rowOff>1301</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13003"/>
        <a:stretch/>
      </xdr:blipFill>
      <xdr:spPr>
        <a:xfrm>
          <a:off x="0" y="5090160"/>
          <a:ext cx="143865600" cy="74768741"/>
        </a:xfrm>
        <a:prstGeom prst="rect">
          <a:avLst/>
        </a:prstGeom>
        <a:solidFill>
          <a:schemeClr val="accent1">
            <a:lumMod val="75000"/>
          </a:schemeClr>
        </a:solidFill>
      </xdr:spPr>
    </xdr:pic>
    <xdr:clientData/>
  </xdr:twoCellAnchor>
  <xdr:twoCellAnchor>
    <xdr:from>
      <xdr:col>9</xdr:col>
      <xdr:colOff>30480</xdr:colOff>
      <xdr:row>0</xdr:row>
      <xdr:rowOff>25400</xdr:rowOff>
    </xdr:from>
    <xdr:to>
      <xdr:col>164</xdr:col>
      <xdr:colOff>457200</xdr:colOff>
      <xdr:row>13</xdr:row>
      <xdr:rowOff>76200</xdr:rowOff>
    </xdr:to>
    <xdr:sp macro="" textlink="">
      <xdr:nvSpPr>
        <xdr:cNvPr id="3" name="Rectangle 2">
          <a:extLst>
            <a:ext uri="{FF2B5EF4-FFF2-40B4-BE49-F238E27FC236}">
              <a16:creationId xmlns:a16="http://schemas.microsoft.com/office/drawing/2014/main" id="{00000000-0008-0000-0300-000003000000}"/>
            </a:ext>
          </a:extLst>
        </xdr:cNvPr>
        <xdr:cNvSpPr/>
      </xdr:nvSpPr>
      <xdr:spPr>
        <a:xfrm>
          <a:off x="23360743" y="28666"/>
          <a:ext cx="104937197" cy="5777774"/>
        </a:xfrm>
        <a:prstGeom prst="rect">
          <a:avLst/>
        </a:prstGeom>
        <a:blipFill>
          <a:blip xmlns:r="http://schemas.openxmlformats.org/officeDocument/2006/relationships" r:embed="rId2"/>
          <a:tile tx="0" ty="0" sx="100000" sy="100000" flip="none" algn="tl"/>
        </a:blip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en-IN" sz="40000" b="1" cap="none" spc="0">
              <a:ln w="0"/>
              <a:solidFill>
                <a:schemeClr val="bg1"/>
              </a:solidFill>
              <a:effectLst>
                <a:outerShdw blurRad="38100" dist="19050" dir="2700000" algn="tl" rotWithShape="0">
                  <a:schemeClr val="dk1">
                    <a:alpha val="40000"/>
                  </a:schemeClr>
                </a:outerShdw>
              </a:effectLst>
              <a:latin typeface="Franklin Gothic Demi" panose="020B0703020102020204" pitchFamily="34" charset="0"/>
              <a:ea typeface="PMingLiU-ExtB" panose="02020500000000000000" pitchFamily="18" charset="-120"/>
            </a:rPr>
            <a:t>SP COY </a:t>
          </a:r>
        </a:p>
      </xdr:txBody>
    </xdr:sp>
    <xdr:clientData/>
  </xdr:twoCellAnchor>
  <xdr:oneCellAnchor>
    <xdr:from>
      <xdr:col>0</xdr:col>
      <xdr:colOff>1863792</xdr:colOff>
      <xdr:row>21</xdr:row>
      <xdr:rowOff>125711</xdr:rowOff>
    </xdr:from>
    <xdr:ext cx="37869612" cy="4657631"/>
    <xdr:sp macro="" textlink="">
      <xdr:nvSpPr>
        <xdr:cNvPr id="4" name="Rectangle 3">
          <a:hlinkClick xmlns:r="http://schemas.openxmlformats.org/officeDocument/2006/relationships" r:id="rId3"/>
          <a:extLst>
            <a:ext uri="{FF2B5EF4-FFF2-40B4-BE49-F238E27FC236}">
              <a16:creationId xmlns:a16="http://schemas.microsoft.com/office/drawing/2014/main" id="{00000000-0008-0000-0300-000004000000}"/>
            </a:ext>
          </a:extLst>
        </xdr:cNvPr>
        <xdr:cNvSpPr/>
      </xdr:nvSpPr>
      <xdr:spPr>
        <a:xfrm>
          <a:off x="1861615" y="7315725"/>
          <a:ext cx="37869612" cy="4657631"/>
        </a:xfrm>
        <a:prstGeom prst="rect">
          <a:avLst/>
        </a:prstGeom>
        <a:solidFill>
          <a:srgbClr val="FF0000"/>
        </a:solidFill>
        <a:ln>
          <a:noFill/>
        </a:ln>
        <a:effectLst>
          <a:outerShdw blurRad="152400" dist="317500" dir="5400000" sx="90000" sy="-19000" rotWithShape="0">
            <a:prstClr val="black">
              <a:alpha val="15000"/>
            </a:prstClr>
          </a:outerShdw>
          <a:reflection blurRad="6350" stA="50000" endA="300" endPos="55000" dir="5400000" sy="-100000" algn="bl" rotWithShape="0"/>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180000" tIns="216000" rIns="216000" bIns="216000" rtlCol="0" anchor="ctr">
          <a:spAutoFit/>
        </a:bodyPr>
        <a:lstStyle/>
        <a:p>
          <a:pPr algn="ctr"/>
          <a:r>
            <a:rPr lang="en-IN" sz="28700">
              <a:solidFill>
                <a:schemeClr val="bg1"/>
              </a:solidFill>
              <a:latin typeface="Cooper Black" panose="0208090404030B020404" pitchFamily="18" charset="0"/>
            </a:rPr>
            <a:t>MAIN</a:t>
          </a:r>
          <a:r>
            <a:rPr lang="en-IN" sz="28700" baseline="0">
              <a:solidFill>
                <a:schemeClr val="bg1"/>
              </a:solidFill>
              <a:latin typeface="Cooper Black" panose="0208090404030B020404" pitchFamily="18" charset="0"/>
            </a:rPr>
            <a:t> DASHBOARD</a:t>
          </a:r>
          <a:endParaRPr lang="en-IN" sz="28700">
            <a:solidFill>
              <a:schemeClr val="bg1"/>
            </a:solidFill>
            <a:latin typeface="Cooper Black" panose="0208090404030B020404" pitchFamily="18" charset="0"/>
          </a:endParaRPr>
        </a:p>
      </xdr:txBody>
    </xdr:sp>
    <xdr:clientData/>
  </xdr:oneCellAnchor>
  <xdr:oneCellAnchor>
    <xdr:from>
      <xdr:col>0</xdr:col>
      <xdr:colOff>3771692</xdr:colOff>
      <xdr:row>112</xdr:row>
      <xdr:rowOff>52003</xdr:rowOff>
    </xdr:from>
    <xdr:ext cx="38321018" cy="3951605"/>
    <xdr:sp macro="" textlink="">
      <xdr:nvSpPr>
        <xdr:cNvPr id="5" name="Rectangle 4">
          <a:hlinkClick xmlns:r="http://schemas.openxmlformats.org/officeDocument/2006/relationships" r:id="rId4"/>
          <a:extLst>
            <a:ext uri="{FF2B5EF4-FFF2-40B4-BE49-F238E27FC236}">
              <a16:creationId xmlns:a16="http://schemas.microsoft.com/office/drawing/2014/main" id="{00000000-0008-0000-0300-000005000000}"/>
            </a:ext>
          </a:extLst>
        </xdr:cNvPr>
        <xdr:cNvSpPr/>
      </xdr:nvSpPr>
      <xdr:spPr>
        <a:xfrm>
          <a:off x="3771692" y="23886274"/>
          <a:ext cx="38321018" cy="3951605"/>
        </a:xfrm>
        <a:prstGeom prst="rect">
          <a:avLst/>
        </a:prstGeom>
        <a:solidFill>
          <a:schemeClr val="accent1">
            <a:lumMod val="75000"/>
          </a:schemeClr>
        </a:solidFill>
        <a:ln>
          <a:noFill/>
        </a:ln>
        <a:effectLst>
          <a:outerShdw blurRad="152400" dist="317500" dir="5400000" sx="90000" sy="-19000" rotWithShape="0">
            <a:prstClr val="black">
              <a:alpha val="15000"/>
            </a:prstClr>
          </a:outerShdw>
          <a:reflection blurRad="6350" stA="50000" endA="300" endPos="55000" dir="5400000" sy="-100000" algn="bl" rotWithShape="0"/>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180000" tIns="216000" rIns="216000" bIns="216000" rtlCol="0" anchor="ctr">
          <a:spAutoFit/>
        </a:bodyPr>
        <a:lstStyle/>
        <a:p>
          <a:pPr algn="ctr"/>
          <a:r>
            <a:rPr lang="en-IN" sz="23900" b="0" cap="none" spc="0">
              <a:ln w="0"/>
              <a:solidFill>
                <a:schemeClr val="bg1"/>
              </a:solidFill>
              <a:effectLst>
                <a:outerShdw blurRad="38100" dist="19050" dir="2700000" algn="tl" rotWithShape="0">
                  <a:schemeClr val="dk1">
                    <a:alpha val="40000"/>
                  </a:schemeClr>
                </a:outerShdw>
              </a:effectLst>
              <a:latin typeface="Cooper Black" panose="0208090404030B020404" pitchFamily="18" charset="0"/>
            </a:rPr>
            <a:t>SP COY NOMINAL ROLL</a:t>
          </a:r>
        </a:p>
      </xdr:txBody>
    </xdr:sp>
    <xdr:clientData/>
  </xdr:oneCellAnchor>
  <xdr:oneCellAnchor>
    <xdr:from>
      <xdr:col>0</xdr:col>
      <xdr:colOff>4070883</xdr:colOff>
      <xdr:row>148</xdr:row>
      <xdr:rowOff>97723</xdr:rowOff>
    </xdr:from>
    <xdr:ext cx="36290077" cy="3951605"/>
    <xdr:sp macro="" textlink="">
      <xdr:nvSpPr>
        <xdr:cNvPr id="6" name="Rectangle 5">
          <a:hlinkClick xmlns:r="http://schemas.openxmlformats.org/officeDocument/2006/relationships" r:id="rId5"/>
          <a:extLst>
            <a:ext uri="{FF2B5EF4-FFF2-40B4-BE49-F238E27FC236}">
              <a16:creationId xmlns:a16="http://schemas.microsoft.com/office/drawing/2014/main" id="{00000000-0008-0000-0300-000006000000}"/>
            </a:ext>
          </a:extLst>
        </xdr:cNvPr>
        <xdr:cNvSpPr/>
      </xdr:nvSpPr>
      <xdr:spPr>
        <a:xfrm>
          <a:off x="4068706" y="30517852"/>
          <a:ext cx="36290077" cy="3951605"/>
        </a:xfrm>
        <a:prstGeom prst="rect">
          <a:avLst/>
        </a:prstGeom>
        <a:solidFill>
          <a:srgbClr val="7030A0"/>
        </a:solidFill>
        <a:ln>
          <a:noFill/>
        </a:ln>
        <a:effectLst>
          <a:outerShdw blurRad="152400" dist="317500" dir="5400000" sx="90000" sy="-19000" rotWithShape="0">
            <a:prstClr val="black">
              <a:alpha val="15000"/>
            </a:prstClr>
          </a:outerShdw>
          <a:reflection blurRad="6350" stA="50000" endA="300" endPos="55000" dir="5400000" sy="-100000" algn="bl" rotWithShape="0"/>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180000" tIns="216000" rIns="216000" bIns="216000" rtlCol="0" anchor="ctr">
          <a:spAutoFit/>
        </a:bodyPr>
        <a:lstStyle/>
        <a:p>
          <a:pPr algn="ctr"/>
          <a:r>
            <a:rPr lang="en-IN" sz="23900" b="1" cap="none" spc="0">
              <a:ln w="22225">
                <a:solidFill>
                  <a:schemeClr val="accent2"/>
                </a:solidFill>
                <a:prstDash val="solid"/>
              </a:ln>
              <a:solidFill>
                <a:schemeClr val="bg1"/>
              </a:solidFill>
              <a:effectLst/>
              <a:latin typeface="Cooper Black" panose="0208090404030B020404" pitchFamily="18" charset="0"/>
            </a:rPr>
            <a:t>SP COY PRADE</a:t>
          </a:r>
          <a:r>
            <a:rPr lang="en-IN" sz="23900" b="1" cap="none" spc="0" baseline="0">
              <a:ln w="22225">
                <a:solidFill>
                  <a:schemeClr val="accent2"/>
                </a:solidFill>
                <a:prstDash val="solid"/>
              </a:ln>
              <a:solidFill>
                <a:schemeClr val="bg1"/>
              </a:solidFill>
              <a:effectLst/>
              <a:latin typeface="Cooper Black" panose="0208090404030B020404" pitchFamily="18" charset="0"/>
            </a:rPr>
            <a:t> STATE</a:t>
          </a:r>
          <a:endParaRPr lang="en-IN" sz="23900" b="1" cap="none" spc="0">
            <a:ln w="22225">
              <a:solidFill>
                <a:schemeClr val="accent2"/>
              </a:solidFill>
              <a:prstDash val="solid"/>
            </a:ln>
            <a:solidFill>
              <a:schemeClr val="bg1"/>
            </a:solidFill>
            <a:effectLst/>
            <a:latin typeface="Cooper Black" panose="0208090404030B020404" pitchFamily="18" charset="0"/>
          </a:endParaRPr>
        </a:p>
      </xdr:txBody>
    </xdr:sp>
    <xdr:clientData/>
  </xdr:oneCellAnchor>
  <xdr:oneCellAnchor>
    <xdr:from>
      <xdr:col>0</xdr:col>
      <xdr:colOff>4301039</xdr:colOff>
      <xdr:row>191</xdr:row>
      <xdr:rowOff>52003</xdr:rowOff>
    </xdr:from>
    <xdr:ext cx="34793450" cy="3951605"/>
    <xdr:sp macro="" textlink="">
      <xdr:nvSpPr>
        <xdr:cNvPr id="7" name="Rectangle 6">
          <a:hlinkClick xmlns:r="http://schemas.openxmlformats.org/officeDocument/2006/relationships" r:id="rId6"/>
          <a:extLst>
            <a:ext uri="{FF2B5EF4-FFF2-40B4-BE49-F238E27FC236}">
              <a16:creationId xmlns:a16="http://schemas.microsoft.com/office/drawing/2014/main" id="{00000000-0008-0000-0300-000007000000}"/>
            </a:ext>
          </a:extLst>
        </xdr:cNvPr>
        <xdr:cNvSpPr/>
      </xdr:nvSpPr>
      <xdr:spPr>
        <a:xfrm>
          <a:off x="4298862" y="38333794"/>
          <a:ext cx="34793450" cy="3951605"/>
        </a:xfrm>
        <a:prstGeom prst="rect">
          <a:avLst/>
        </a:prstGeom>
        <a:solidFill>
          <a:srgbClr val="00B050"/>
        </a:solidFill>
        <a:ln>
          <a:noFill/>
        </a:ln>
        <a:effectLst>
          <a:outerShdw blurRad="152400" dist="317500" dir="5400000" sx="90000" sy="-19000" rotWithShape="0">
            <a:prstClr val="black">
              <a:alpha val="15000"/>
            </a:prstClr>
          </a:outerShdw>
          <a:reflection blurRad="6350" stA="50000" endA="300" endPos="55000" dir="5400000" sy="-100000" algn="bl" rotWithShape="0"/>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180000" tIns="216000" rIns="216000" bIns="216000" rtlCol="0" anchor="ctr">
          <a:spAutoFit/>
        </a:bodyPr>
        <a:lstStyle/>
        <a:p>
          <a:pPr algn="ctr"/>
          <a:r>
            <a:rPr lang="en-IN" sz="23900" b="1" cap="none" spc="0">
              <a:ln w="22225">
                <a:solidFill>
                  <a:schemeClr val="accent2"/>
                </a:solidFill>
                <a:prstDash val="solid"/>
              </a:ln>
              <a:solidFill>
                <a:schemeClr val="bg1"/>
              </a:solidFill>
              <a:effectLst/>
              <a:latin typeface="Cooper Black" panose="0208090404030B020404" pitchFamily="18" charset="0"/>
            </a:rPr>
            <a:t>SP COY LEAVE PER %</a:t>
          </a:r>
        </a:p>
      </xdr:txBody>
    </xdr:sp>
    <xdr:clientData/>
  </xdr:oneCellAnchor>
</xdr:wsDr>
</file>

<file path=xl/drawings/drawing5.xml><?xml version="1.0" encoding="utf-8"?>
<xdr:wsDr xmlns:xdr="http://schemas.openxmlformats.org/drawingml/2006/spreadsheetDrawing" xmlns:a="http://schemas.openxmlformats.org/drawingml/2006/main">
  <xdr:twoCellAnchor>
    <xdr:from>
      <xdr:col>17</xdr:col>
      <xdr:colOff>152400</xdr:colOff>
      <xdr:row>0</xdr:row>
      <xdr:rowOff>0</xdr:rowOff>
    </xdr:from>
    <xdr:to>
      <xdr:col>178</xdr:col>
      <xdr:colOff>0</xdr:colOff>
      <xdr:row>13</xdr:row>
      <xdr:rowOff>76200</xdr:rowOff>
    </xdr:to>
    <xdr:sp macro="" textlink="">
      <xdr:nvSpPr>
        <xdr:cNvPr id="2" name="Rectangle 1">
          <a:extLst>
            <a:ext uri="{FF2B5EF4-FFF2-40B4-BE49-F238E27FC236}">
              <a16:creationId xmlns:a16="http://schemas.microsoft.com/office/drawing/2014/main" id="{00000000-0008-0000-0400-000002000000}"/>
            </a:ext>
          </a:extLst>
        </xdr:cNvPr>
        <xdr:cNvSpPr/>
      </xdr:nvSpPr>
      <xdr:spPr>
        <a:xfrm>
          <a:off x="21183600" y="0"/>
          <a:ext cx="108287820" cy="6568440"/>
        </a:xfrm>
        <a:prstGeom prst="rect">
          <a:avLst/>
        </a:prstGeom>
        <a:solidFill>
          <a:schemeClr val="accent2">
            <a:lumMod val="75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en-IN" sz="40000" b="1" cap="none" spc="0">
              <a:ln w="0"/>
              <a:solidFill>
                <a:schemeClr val="bg1"/>
              </a:solidFill>
              <a:effectLst>
                <a:outerShdw blurRad="38100" dist="19050" dir="2700000" algn="tl" rotWithShape="0">
                  <a:schemeClr val="dk1">
                    <a:alpha val="40000"/>
                  </a:schemeClr>
                </a:outerShdw>
              </a:effectLst>
              <a:latin typeface="Segoe UI Variable Display Semib" pitchFamily="2" charset="0"/>
            </a:rPr>
            <a:t>D COY </a:t>
          </a:r>
        </a:p>
      </xdr:txBody>
    </xdr:sp>
    <xdr:clientData/>
  </xdr:twoCellAnchor>
  <xdr:twoCellAnchor editAs="oneCell">
    <xdr:from>
      <xdr:col>0</xdr:col>
      <xdr:colOff>0</xdr:colOff>
      <xdr:row>14</xdr:row>
      <xdr:rowOff>0</xdr:rowOff>
    </xdr:from>
    <xdr:to>
      <xdr:col>222</xdr:col>
      <xdr:colOff>76200</xdr:colOff>
      <xdr:row>410</xdr:row>
      <xdr:rowOff>15251</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6248400"/>
          <a:ext cx="147904200" cy="60365651"/>
        </a:xfrm>
        <a:prstGeom prst="rect">
          <a:avLst/>
        </a:prstGeom>
      </xdr:spPr>
    </xdr:pic>
    <xdr:clientData/>
  </xdr:twoCellAnchor>
  <xdr:oneCellAnchor>
    <xdr:from>
      <xdr:col>0</xdr:col>
      <xdr:colOff>381000</xdr:colOff>
      <xdr:row>23</xdr:row>
      <xdr:rowOff>95231</xdr:rowOff>
    </xdr:from>
    <xdr:ext cx="37869612" cy="4657631"/>
    <xdr:sp macro="" textlink="">
      <xdr:nvSpPr>
        <xdr:cNvPr id="4" name="Rectangle 3">
          <a:hlinkClick xmlns:r="http://schemas.openxmlformats.org/officeDocument/2006/relationships" r:id="rId2"/>
          <a:extLst>
            <a:ext uri="{FF2B5EF4-FFF2-40B4-BE49-F238E27FC236}">
              <a16:creationId xmlns:a16="http://schemas.microsoft.com/office/drawing/2014/main" id="{00000000-0008-0000-0400-000004000000}"/>
            </a:ext>
          </a:extLst>
        </xdr:cNvPr>
        <xdr:cNvSpPr/>
      </xdr:nvSpPr>
      <xdr:spPr>
        <a:xfrm>
          <a:off x="381000" y="8415182"/>
          <a:ext cx="37869612" cy="4657631"/>
        </a:xfrm>
        <a:prstGeom prst="rect">
          <a:avLst/>
        </a:prstGeom>
        <a:solidFill>
          <a:srgbClr val="FF0000"/>
        </a:solidFill>
        <a:ln>
          <a:noFill/>
        </a:ln>
        <a:effectLst>
          <a:outerShdw blurRad="152400" dist="317500" dir="5400000" sx="90000" sy="-19000" rotWithShape="0">
            <a:prstClr val="black">
              <a:alpha val="15000"/>
            </a:prstClr>
          </a:outerShdw>
          <a:reflection blurRad="6350" stA="50000" endA="300" endPos="55000" dir="5400000" sy="-100000" algn="bl" rotWithShape="0"/>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180000" tIns="216000" rIns="216000" bIns="216000" rtlCol="0" anchor="ctr">
          <a:spAutoFit/>
        </a:bodyPr>
        <a:lstStyle/>
        <a:p>
          <a:pPr algn="ctr"/>
          <a:r>
            <a:rPr lang="en-IN" sz="28700">
              <a:solidFill>
                <a:schemeClr val="bg1"/>
              </a:solidFill>
              <a:latin typeface="Cooper Black" panose="0208090404030B020404" pitchFamily="18" charset="0"/>
            </a:rPr>
            <a:t>MAIN</a:t>
          </a:r>
          <a:r>
            <a:rPr lang="en-IN" sz="28700" baseline="0">
              <a:solidFill>
                <a:schemeClr val="bg1"/>
              </a:solidFill>
              <a:latin typeface="Cooper Black" panose="0208090404030B020404" pitchFamily="18" charset="0"/>
            </a:rPr>
            <a:t> DASHBOARD</a:t>
          </a:r>
          <a:endParaRPr lang="en-IN" sz="28700">
            <a:solidFill>
              <a:schemeClr val="bg1"/>
            </a:solidFill>
            <a:latin typeface="Cooper Black" panose="0208090404030B020404" pitchFamily="18" charset="0"/>
          </a:endParaRPr>
        </a:p>
      </xdr:txBody>
    </xdr:sp>
    <xdr:clientData/>
  </xdr:oneCellAnchor>
  <xdr:oneCellAnchor>
    <xdr:from>
      <xdr:col>144</xdr:col>
      <xdr:colOff>22332</xdr:colOff>
      <xdr:row>67</xdr:row>
      <xdr:rowOff>21523</xdr:rowOff>
    </xdr:from>
    <xdr:ext cx="36706217" cy="3951605"/>
    <xdr:sp macro="" textlink="">
      <xdr:nvSpPr>
        <xdr:cNvPr id="5" name="Rectangle 4">
          <a:hlinkClick xmlns:r="http://schemas.openxmlformats.org/officeDocument/2006/relationships" r:id="rId3"/>
          <a:extLst>
            <a:ext uri="{FF2B5EF4-FFF2-40B4-BE49-F238E27FC236}">
              <a16:creationId xmlns:a16="http://schemas.microsoft.com/office/drawing/2014/main" id="{00000000-0008-0000-0400-000005000000}"/>
            </a:ext>
          </a:extLst>
        </xdr:cNvPr>
        <xdr:cNvSpPr/>
      </xdr:nvSpPr>
      <xdr:spPr>
        <a:xfrm>
          <a:off x="107213961" y="16390372"/>
          <a:ext cx="36706217" cy="3951605"/>
        </a:xfrm>
        <a:prstGeom prst="rect">
          <a:avLst/>
        </a:prstGeom>
        <a:solidFill>
          <a:schemeClr val="accent4">
            <a:lumMod val="75000"/>
          </a:schemeClr>
        </a:solidFill>
        <a:ln>
          <a:noFill/>
        </a:ln>
        <a:effectLst>
          <a:outerShdw blurRad="152400" dist="317500" dir="5400000" sx="90000" sy="-19000" rotWithShape="0">
            <a:prstClr val="black">
              <a:alpha val="15000"/>
            </a:prstClr>
          </a:outerShdw>
          <a:reflection blurRad="6350" stA="50000" endA="300" endPos="55000" dir="5400000" sy="-100000" algn="bl" rotWithShape="0"/>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180000" tIns="216000" rIns="216000" bIns="216000" rtlCol="0" anchor="ctr">
          <a:spAutoFit/>
        </a:bodyPr>
        <a:lstStyle/>
        <a:p>
          <a:pPr algn="ctr"/>
          <a:r>
            <a:rPr lang="en-IN" sz="23900" b="0" cap="none" spc="0">
              <a:ln w="0"/>
              <a:solidFill>
                <a:schemeClr val="tx1"/>
              </a:solidFill>
              <a:effectLst>
                <a:outerShdw blurRad="38100" dist="19050" dir="2700000" algn="tl" rotWithShape="0">
                  <a:schemeClr val="dk1">
                    <a:alpha val="40000"/>
                  </a:schemeClr>
                </a:outerShdw>
              </a:effectLst>
              <a:latin typeface="Cooper Black" panose="0208090404030B020404" pitchFamily="18" charset="0"/>
            </a:rPr>
            <a:t>D COY NOMINAL ROLL</a:t>
          </a:r>
        </a:p>
      </xdr:txBody>
    </xdr:sp>
    <xdr:clientData/>
  </xdr:oneCellAnchor>
  <xdr:oneCellAnchor>
    <xdr:from>
      <xdr:col>139</xdr:col>
      <xdr:colOff>29998</xdr:colOff>
      <xdr:row>113</xdr:row>
      <xdr:rowOff>112963</xdr:rowOff>
    </xdr:from>
    <xdr:ext cx="37209046" cy="3951605"/>
    <xdr:sp macro="" textlink="">
      <xdr:nvSpPr>
        <xdr:cNvPr id="6" name="Rectangle 5">
          <a:hlinkClick xmlns:r="http://schemas.openxmlformats.org/officeDocument/2006/relationships" r:id="rId4"/>
          <a:extLst>
            <a:ext uri="{FF2B5EF4-FFF2-40B4-BE49-F238E27FC236}">
              <a16:creationId xmlns:a16="http://schemas.microsoft.com/office/drawing/2014/main" id="{00000000-0008-0000-0400-000006000000}"/>
            </a:ext>
          </a:extLst>
        </xdr:cNvPr>
        <xdr:cNvSpPr/>
      </xdr:nvSpPr>
      <xdr:spPr>
        <a:xfrm>
          <a:off x="97261198" y="21448963"/>
          <a:ext cx="37209046" cy="3951605"/>
        </a:xfrm>
        <a:prstGeom prst="rect">
          <a:avLst/>
        </a:prstGeom>
        <a:solidFill>
          <a:srgbClr val="92D050"/>
        </a:solidFill>
        <a:ln>
          <a:noFill/>
        </a:ln>
        <a:effectLst>
          <a:outerShdw blurRad="152400" dist="317500" dir="5400000" sx="90000" sy="-19000" rotWithShape="0">
            <a:prstClr val="black">
              <a:alpha val="15000"/>
            </a:prstClr>
          </a:outerShdw>
          <a:reflection blurRad="6350" stA="50000" endA="300" endPos="55000" dir="5400000" sy="-100000" algn="bl" rotWithShape="0"/>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180000" tIns="216000" rIns="216000" bIns="216000" rtlCol="0" anchor="ctr">
          <a:spAutoFit/>
        </a:bodyPr>
        <a:lstStyle/>
        <a:p>
          <a:pPr algn="ctr"/>
          <a:r>
            <a:rPr lang="en-IN" sz="23900" b="1" cap="none" spc="0">
              <a:ln w="22225">
                <a:solidFill>
                  <a:schemeClr val="accent2"/>
                </a:solidFill>
                <a:prstDash val="solid"/>
              </a:ln>
              <a:solidFill>
                <a:schemeClr val="tx1"/>
              </a:solidFill>
              <a:effectLst/>
              <a:latin typeface="Cooper Black" panose="0208090404030B020404" pitchFamily="18" charset="0"/>
            </a:rPr>
            <a:t>D COY PARADE</a:t>
          </a:r>
          <a:r>
            <a:rPr lang="en-IN" sz="23900" b="1" cap="none" spc="0" baseline="0">
              <a:ln w="22225">
                <a:solidFill>
                  <a:schemeClr val="accent2"/>
                </a:solidFill>
                <a:prstDash val="solid"/>
              </a:ln>
              <a:solidFill>
                <a:schemeClr val="tx1"/>
              </a:solidFill>
              <a:effectLst/>
              <a:latin typeface="Cooper Black" panose="0208090404030B020404" pitchFamily="18" charset="0"/>
            </a:rPr>
            <a:t> STATE</a:t>
          </a:r>
          <a:endParaRPr lang="en-IN" sz="23900" b="1" cap="none" spc="0">
            <a:ln w="22225">
              <a:solidFill>
                <a:schemeClr val="accent2"/>
              </a:solidFill>
              <a:prstDash val="solid"/>
            </a:ln>
            <a:solidFill>
              <a:schemeClr val="tx1"/>
            </a:solidFill>
            <a:effectLst/>
            <a:latin typeface="Cooper Black" panose="0208090404030B020404" pitchFamily="18" charset="0"/>
          </a:endParaRPr>
        </a:p>
      </xdr:txBody>
    </xdr:sp>
    <xdr:clientData/>
  </xdr:oneCellAnchor>
  <xdr:oneCellAnchor>
    <xdr:from>
      <xdr:col>135</xdr:col>
      <xdr:colOff>247584</xdr:colOff>
      <xdr:row>160</xdr:row>
      <xdr:rowOff>143443</xdr:rowOff>
    </xdr:from>
    <xdr:ext cx="33177238" cy="3951605"/>
    <xdr:sp macro="" textlink="">
      <xdr:nvSpPr>
        <xdr:cNvPr id="7" name="Rectangle 6">
          <a:hlinkClick xmlns:r="http://schemas.openxmlformats.org/officeDocument/2006/relationships" r:id="rId5"/>
          <a:extLst>
            <a:ext uri="{FF2B5EF4-FFF2-40B4-BE49-F238E27FC236}">
              <a16:creationId xmlns:a16="http://schemas.microsoft.com/office/drawing/2014/main" id="{00000000-0008-0000-0400-000007000000}"/>
            </a:ext>
          </a:extLst>
        </xdr:cNvPr>
        <xdr:cNvSpPr/>
      </xdr:nvSpPr>
      <xdr:spPr>
        <a:xfrm>
          <a:off x="101539155" y="33522309"/>
          <a:ext cx="33177238" cy="3951605"/>
        </a:xfrm>
        <a:prstGeom prst="rect">
          <a:avLst/>
        </a:prstGeom>
        <a:solidFill>
          <a:srgbClr val="002060"/>
        </a:solidFill>
        <a:ln>
          <a:noFill/>
        </a:ln>
        <a:effectLst>
          <a:outerShdw blurRad="152400" dist="317500" dir="5400000" sx="90000" sy="-19000" rotWithShape="0">
            <a:prstClr val="black">
              <a:alpha val="15000"/>
            </a:prstClr>
          </a:outerShdw>
          <a:reflection blurRad="6350" stA="50000" endA="300" endPos="55000" dir="5400000" sy="-100000" algn="bl" rotWithShape="0"/>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180000" tIns="216000" rIns="216000" bIns="216000" rtlCol="0" anchor="ctr">
          <a:spAutoFit/>
        </a:bodyPr>
        <a:lstStyle/>
        <a:p>
          <a:pPr algn="ctr"/>
          <a:r>
            <a:rPr lang="en-IN" sz="23900" b="1" cap="none" spc="0">
              <a:ln w="22225">
                <a:solidFill>
                  <a:schemeClr val="accent2"/>
                </a:solidFill>
                <a:prstDash val="solid"/>
              </a:ln>
              <a:solidFill>
                <a:schemeClr val="accent2">
                  <a:lumMod val="40000"/>
                  <a:lumOff val="60000"/>
                </a:schemeClr>
              </a:solidFill>
              <a:effectLst/>
              <a:latin typeface="Cooper Black" panose="0208090404030B020404" pitchFamily="18" charset="0"/>
            </a:rPr>
            <a:t>D COY LEAVE PER %</a:t>
          </a:r>
        </a:p>
      </xdr:txBody>
    </xdr:sp>
    <xdr:clientData/>
  </xdr:oneCellAnchor>
</xdr:wsDr>
</file>

<file path=xl/drawings/drawing6.xml><?xml version="1.0" encoding="utf-8"?>
<xdr:wsDr xmlns:xdr="http://schemas.openxmlformats.org/drawingml/2006/spreadsheetDrawing" xmlns:a="http://schemas.openxmlformats.org/drawingml/2006/main">
  <xdr:twoCellAnchor editAs="oneCell">
    <xdr:from>
      <xdr:col>0</xdr:col>
      <xdr:colOff>990600</xdr:colOff>
      <xdr:row>4</xdr:row>
      <xdr:rowOff>-1</xdr:rowOff>
    </xdr:from>
    <xdr:to>
      <xdr:col>205</xdr:col>
      <xdr:colOff>457200</xdr:colOff>
      <xdr:row>592</xdr:row>
      <xdr:rowOff>31442</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14846"/>
        <a:stretch/>
      </xdr:blipFill>
      <xdr:spPr>
        <a:xfrm>
          <a:off x="990600" y="3124199"/>
          <a:ext cx="144246600" cy="89566443"/>
        </a:xfrm>
        <a:prstGeom prst="rect">
          <a:avLst/>
        </a:prstGeom>
      </xdr:spPr>
    </xdr:pic>
    <xdr:clientData/>
  </xdr:twoCellAnchor>
  <xdr:twoCellAnchor>
    <xdr:from>
      <xdr:col>9</xdr:col>
      <xdr:colOff>76200</xdr:colOff>
      <xdr:row>0</xdr:row>
      <xdr:rowOff>25400</xdr:rowOff>
    </xdr:from>
    <xdr:to>
      <xdr:col>180</xdr:col>
      <xdr:colOff>228600</xdr:colOff>
      <xdr:row>13</xdr:row>
      <xdr:rowOff>30480</xdr:rowOff>
    </xdr:to>
    <xdr:sp macro="" textlink="">
      <xdr:nvSpPr>
        <xdr:cNvPr id="3" name="Rectangle 2">
          <a:extLst>
            <a:ext uri="{FF2B5EF4-FFF2-40B4-BE49-F238E27FC236}">
              <a16:creationId xmlns:a16="http://schemas.microsoft.com/office/drawing/2014/main" id="{00000000-0008-0000-0500-000003000000}"/>
            </a:ext>
          </a:extLst>
        </xdr:cNvPr>
        <xdr:cNvSpPr/>
      </xdr:nvSpPr>
      <xdr:spPr>
        <a:xfrm>
          <a:off x="23408640" y="28666"/>
          <a:ext cx="115145820" cy="4891677"/>
        </a:xfrm>
        <a:prstGeom prst="rect">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en-IN" sz="40000" b="1" cap="none" spc="0">
              <a:ln w="0"/>
              <a:solidFill>
                <a:schemeClr val="tx1"/>
              </a:solidFill>
              <a:effectLst>
                <a:outerShdw blurRad="38100" dist="19050" dir="2700000" algn="tl" rotWithShape="0">
                  <a:schemeClr val="dk1">
                    <a:alpha val="40000"/>
                  </a:schemeClr>
                </a:outerShdw>
              </a:effectLst>
              <a:latin typeface="Perpetua" panose="02020502060401020303" pitchFamily="18" charset="0"/>
            </a:rPr>
            <a:t>C COY </a:t>
          </a:r>
        </a:p>
      </xdr:txBody>
    </xdr:sp>
    <xdr:clientData/>
  </xdr:twoCellAnchor>
  <xdr:oneCellAnchor>
    <xdr:from>
      <xdr:col>0</xdr:col>
      <xdr:colOff>816379</xdr:colOff>
      <xdr:row>40</xdr:row>
      <xdr:rowOff>19031</xdr:rowOff>
    </xdr:from>
    <xdr:ext cx="37894940" cy="4657631"/>
    <xdr:sp macro="" textlink="">
      <xdr:nvSpPr>
        <xdr:cNvPr id="4" name="Rectangle 3">
          <a:hlinkClick xmlns:r="http://schemas.openxmlformats.org/officeDocument/2006/relationships" r:id="rId2"/>
          <a:extLst>
            <a:ext uri="{FF2B5EF4-FFF2-40B4-BE49-F238E27FC236}">
              <a16:creationId xmlns:a16="http://schemas.microsoft.com/office/drawing/2014/main" id="{00000000-0008-0000-0500-000004000000}"/>
            </a:ext>
          </a:extLst>
        </xdr:cNvPr>
        <xdr:cNvSpPr/>
      </xdr:nvSpPr>
      <xdr:spPr>
        <a:xfrm>
          <a:off x="815290" y="9847742"/>
          <a:ext cx="37894940" cy="4657631"/>
        </a:xfrm>
        <a:prstGeom prst="rect">
          <a:avLst/>
        </a:prstGeom>
        <a:solidFill>
          <a:schemeClr val="accent6"/>
        </a:solidFill>
        <a:ln>
          <a:noFill/>
        </a:ln>
      </xdr:spPr>
      <xdr:style>
        <a:lnRef idx="0">
          <a:scrgbClr r="0" g="0" b="0"/>
        </a:lnRef>
        <a:fillRef idx="0">
          <a:scrgbClr r="0" g="0" b="0"/>
        </a:fillRef>
        <a:effectRef idx="0">
          <a:scrgbClr r="0" g="0" b="0"/>
        </a:effectRef>
        <a:fontRef idx="minor">
          <a:schemeClr val="lt1"/>
        </a:fontRef>
      </xdr:style>
      <xdr:txBody>
        <a:bodyPr vertOverflow="clip" horzOverflow="clip" wrap="none" lIns="180000" tIns="216000" rIns="216000" bIns="216000" rtlCol="0" anchor="ctr">
          <a:spAutoFit/>
        </a:bodyPr>
        <a:lstStyle/>
        <a:p>
          <a:pPr algn="ctr"/>
          <a:r>
            <a:rPr lang="en-IN" sz="28700" b="1" cap="none" spc="0">
              <a:ln w="12700">
                <a:solidFill>
                  <a:schemeClr val="accent5"/>
                </a:solidFill>
                <a:prstDash val="solid"/>
              </a:ln>
              <a:pattFill prst="ltDnDiag">
                <a:fgClr>
                  <a:schemeClr val="accent5">
                    <a:lumMod val="60000"/>
                    <a:lumOff val="40000"/>
                  </a:schemeClr>
                </a:fgClr>
                <a:bgClr>
                  <a:schemeClr val="bg1"/>
                </a:bgClr>
              </a:pattFill>
              <a:effectLst/>
              <a:latin typeface="Cooper Black" panose="0208090404030B020404" pitchFamily="18" charset="0"/>
            </a:rPr>
            <a:t>MAIN</a:t>
          </a:r>
          <a:r>
            <a:rPr lang="en-IN" sz="28700" b="1" cap="none" spc="0" baseline="0">
              <a:ln w="12700">
                <a:solidFill>
                  <a:schemeClr val="accent5"/>
                </a:solidFill>
                <a:prstDash val="solid"/>
              </a:ln>
              <a:pattFill prst="ltDnDiag">
                <a:fgClr>
                  <a:schemeClr val="accent5">
                    <a:lumMod val="60000"/>
                    <a:lumOff val="40000"/>
                  </a:schemeClr>
                </a:fgClr>
                <a:bgClr>
                  <a:schemeClr val="bg1"/>
                </a:bgClr>
              </a:pattFill>
              <a:effectLst/>
              <a:latin typeface="Cooper Black" panose="0208090404030B020404" pitchFamily="18" charset="0"/>
            </a:rPr>
            <a:t> DASHBOARD</a:t>
          </a:r>
          <a:endParaRPr lang="en-IN" sz="28700" b="1" cap="none" spc="0">
            <a:ln w="12700">
              <a:solidFill>
                <a:schemeClr val="accent5"/>
              </a:solidFill>
              <a:prstDash val="solid"/>
            </a:ln>
            <a:pattFill prst="ltDnDiag">
              <a:fgClr>
                <a:schemeClr val="accent5">
                  <a:lumMod val="60000"/>
                  <a:lumOff val="40000"/>
                </a:schemeClr>
              </a:fgClr>
              <a:bgClr>
                <a:schemeClr val="bg1"/>
              </a:bgClr>
            </a:pattFill>
            <a:effectLst/>
            <a:latin typeface="Cooper Black" panose="0208090404030B020404" pitchFamily="18" charset="0"/>
          </a:endParaRPr>
        </a:p>
      </xdr:txBody>
    </xdr:sp>
    <xdr:clientData/>
  </xdr:oneCellAnchor>
  <xdr:oneCellAnchor>
    <xdr:from>
      <xdr:col>103</xdr:col>
      <xdr:colOff>599309</xdr:colOff>
      <xdr:row>43</xdr:row>
      <xdr:rowOff>97723</xdr:rowOff>
    </xdr:from>
    <xdr:ext cx="26499704" cy="3951605"/>
    <xdr:sp macro="" textlink="">
      <xdr:nvSpPr>
        <xdr:cNvPr id="5" name="Rectangle 4">
          <a:hlinkClick xmlns:r="http://schemas.openxmlformats.org/officeDocument/2006/relationships" r:id="rId3"/>
          <a:extLst>
            <a:ext uri="{FF2B5EF4-FFF2-40B4-BE49-F238E27FC236}">
              <a16:creationId xmlns:a16="http://schemas.microsoft.com/office/drawing/2014/main" id="{00000000-0008-0000-0500-000005000000}"/>
            </a:ext>
          </a:extLst>
        </xdr:cNvPr>
        <xdr:cNvSpPr/>
      </xdr:nvSpPr>
      <xdr:spPr>
        <a:xfrm>
          <a:off x="83200109" y="9165523"/>
          <a:ext cx="26499704" cy="3951605"/>
        </a:xfrm>
        <a:prstGeom prst="rect">
          <a:avLst/>
        </a:prstGeom>
        <a:solidFill>
          <a:srgbClr val="FF0000"/>
        </a:solidFill>
        <a:ln>
          <a:noFill/>
        </a:ln>
        <a:effectLst>
          <a:outerShdw blurRad="152400" dist="317500" dir="5400000" sx="90000" sy="-19000" rotWithShape="0">
            <a:prstClr val="black">
              <a:alpha val="15000"/>
            </a:prstClr>
          </a:outerShdw>
          <a:reflection blurRad="6350" stA="50000" endA="300" endPos="55000" dir="5400000" sy="-100000" algn="bl" rotWithShape="0"/>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180000" tIns="216000" rIns="216000" bIns="216000" rtlCol="0" anchor="ctr">
          <a:spAutoFit/>
        </a:bodyPr>
        <a:lstStyle/>
        <a:p>
          <a:pPr algn="ctr"/>
          <a:r>
            <a:rPr lang="en-IN" sz="23900">
              <a:solidFill>
                <a:schemeClr val="bg1"/>
              </a:solidFill>
              <a:latin typeface="Cooper Black" panose="0208090404030B020404" pitchFamily="18" charset="0"/>
            </a:rPr>
            <a:t> NOMINAL ROLL</a:t>
          </a:r>
        </a:p>
      </xdr:txBody>
    </xdr:sp>
    <xdr:clientData/>
  </xdr:oneCellAnchor>
  <xdr:oneCellAnchor>
    <xdr:from>
      <xdr:col>144</xdr:col>
      <xdr:colOff>424435</xdr:colOff>
      <xdr:row>128</xdr:row>
      <xdr:rowOff>143443</xdr:rowOff>
    </xdr:from>
    <xdr:ext cx="26209369" cy="3951605"/>
    <xdr:sp macro="" textlink="">
      <xdr:nvSpPr>
        <xdr:cNvPr id="6" name="Rectangle 5">
          <a:hlinkClick xmlns:r="http://schemas.openxmlformats.org/officeDocument/2006/relationships" r:id="rId4"/>
          <a:extLst>
            <a:ext uri="{FF2B5EF4-FFF2-40B4-BE49-F238E27FC236}">
              <a16:creationId xmlns:a16="http://schemas.microsoft.com/office/drawing/2014/main" id="{00000000-0008-0000-0500-000006000000}"/>
            </a:ext>
          </a:extLst>
        </xdr:cNvPr>
        <xdr:cNvSpPr/>
      </xdr:nvSpPr>
      <xdr:spPr>
        <a:xfrm>
          <a:off x="108018835" y="22165243"/>
          <a:ext cx="26209369" cy="3951605"/>
        </a:xfrm>
        <a:prstGeom prst="rect">
          <a:avLst/>
        </a:prstGeom>
        <a:solidFill>
          <a:srgbClr val="FF0000"/>
        </a:solidFill>
        <a:ln>
          <a:noFill/>
        </a:ln>
        <a:effectLst>
          <a:outerShdw blurRad="152400" dist="317500" dir="5400000" sx="90000" sy="-19000" rotWithShape="0">
            <a:prstClr val="black">
              <a:alpha val="15000"/>
            </a:prstClr>
          </a:outerShdw>
          <a:reflection blurRad="6350" stA="50000" endA="300" endPos="55000" dir="5400000" sy="-100000" algn="bl" rotWithShape="0"/>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180000" tIns="216000" rIns="216000" bIns="216000" rtlCol="0" anchor="ctr">
          <a:spAutoFit/>
        </a:bodyPr>
        <a:lstStyle/>
        <a:p>
          <a:pPr algn="ctr"/>
          <a:r>
            <a:rPr lang="en-IN" sz="23900">
              <a:solidFill>
                <a:schemeClr val="bg1"/>
              </a:solidFill>
              <a:latin typeface="Cooper Black" panose="0208090404030B020404" pitchFamily="18" charset="0"/>
            </a:rPr>
            <a:t>PARADE</a:t>
          </a:r>
          <a:r>
            <a:rPr lang="en-IN" sz="23900" baseline="0">
              <a:solidFill>
                <a:schemeClr val="bg1"/>
              </a:solidFill>
              <a:latin typeface="Cooper Black" panose="0208090404030B020404" pitchFamily="18" charset="0"/>
            </a:rPr>
            <a:t> STATE</a:t>
          </a:r>
          <a:endParaRPr lang="en-IN" sz="23900">
            <a:solidFill>
              <a:schemeClr val="bg1"/>
            </a:solidFill>
            <a:latin typeface="Cooper Black" panose="0208090404030B020404" pitchFamily="18" charset="0"/>
          </a:endParaRPr>
        </a:p>
      </xdr:txBody>
    </xdr:sp>
    <xdr:clientData/>
  </xdr:oneCellAnchor>
  <xdr:oneCellAnchor>
    <xdr:from>
      <xdr:col>129</xdr:col>
      <xdr:colOff>580260</xdr:colOff>
      <xdr:row>85</xdr:row>
      <xdr:rowOff>112963</xdr:rowOff>
    </xdr:from>
    <xdr:ext cx="22179163" cy="3951605"/>
    <xdr:sp macro="" textlink="">
      <xdr:nvSpPr>
        <xdr:cNvPr id="7" name="Rectangle 6">
          <a:hlinkClick xmlns:r="http://schemas.openxmlformats.org/officeDocument/2006/relationships" r:id="rId5"/>
          <a:extLst>
            <a:ext uri="{FF2B5EF4-FFF2-40B4-BE49-F238E27FC236}">
              <a16:creationId xmlns:a16="http://schemas.microsoft.com/office/drawing/2014/main" id="{00000000-0008-0000-0500-000007000000}"/>
            </a:ext>
          </a:extLst>
        </xdr:cNvPr>
        <xdr:cNvSpPr/>
      </xdr:nvSpPr>
      <xdr:spPr>
        <a:xfrm>
          <a:off x="99030660" y="15581563"/>
          <a:ext cx="22179163" cy="3951605"/>
        </a:xfrm>
        <a:prstGeom prst="rect">
          <a:avLst/>
        </a:prstGeom>
        <a:solidFill>
          <a:srgbClr val="FF0000"/>
        </a:solidFill>
        <a:ln>
          <a:noFill/>
        </a:ln>
        <a:effectLst>
          <a:outerShdw blurRad="152400" dist="317500" dir="5400000" sx="90000" sy="-19000" rotWithShape="0">
            <a:prstClr val="black">
              <a:alpha val="15000"/>
            </a:prstClr>
          </a:outerShdw>
          <a:reflection blurRad="6350" stA="50000" endA="300" endPos="55000" dir="5400000" sy="-100000" algn="bl" rotWithShape="0"/>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180000" tIns="216000" rIns="216000" bIns="216000" rtlCol="0" anchor="ctr">
          <a:spAutoFit/>
        </a:bodyPr>
        <a:lstStyle/>
        <a:p>
          <a:pPr algn="ctr"/>
          <a:r>
            <a:rPr lang="en-IN" sz="23900">
              <a:solidFill>
                <a:schemeClr val="bg1"/>
              </a:solidFill>
              <a:latin typeface="Cooper Black" panose="0208090404030B020404" pitchFamily="18" charset="0"/>
            </a:rPr>
            <a:t>LEAVE PER %</a:t>
          </a:r>
        </a:p>
      </xdr:txBody>
    </xdr:sp>
    <xdr:clientData/>
  </xdr:one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33</xdr:row>
      <xdr:rowOff>60960</xdr:rowOff>
    </xdr:from>
    <xdr:to>
      <xdr:col>243</xdr:col>
      <xdr:colOff>578031</xdr:colOff>
      <xdr:row>570</xdr:row>
      <xdr:rowOff>63138</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14042"/>
        <a:stretch/>
      </xdr:blipFill>
      <xdr:spPr>
        <a:xfrm>
          <a:off x="0" y="6097089"/>
          <a:ext cx="168952817" cy="98320860"/>
        </a:xfrm>
        <a:prstGeom prst="rect">
          <a:avLst/>
        </a:prstGeom>
      </xdr:spPr>
    </xdr:pic>
    <xdr:clientData/>
  </xdr:twoCellAnchor>
  <xdr:twoCellAnchor>
    <xdr:from>
      <xdr:col>12</xdr:col>
      <xdr:colOff>381000</xdr:colOff>
      <xdr:row>0</xdr:row>
      <xdr:rowOff>25400</xdr:rowOff>
    </xdr:from>
    <xdr:to>
      <xdr:col>190</xdr:col>
      <xdr:colOff>76200</xdr:colOff>
      <xdr:row>33</xdr:row>
      <xdr:rowOff>0</xdr:rowOff>
    </xdr:to>
    <xdr:sp macro="" textlink="">
      <xdr:nvSpPr>
        <xdr:cNvPr id="3" name="Rectangle 2">
          <a:extLst>
            <a:ext uri="{FF2B5EF4-FFF2-40B4-BE49-F238E27FC236}">
              <a16:creationId xmlns:a16="http://schemas.microsoft.com/office/drawing/2014/main" id="{00000000-0008-0000-0600-000003000000}"/>
            </a:ext>
          </a:extLst>
        </xdr:cNvPr>
        <xdr:cNvSpPr/>
      </xdr:nvSpPr>
      <xdr:spPr>
        <a:xfrm>
          <a:off x="14439900" y="28666"/>
          <a:ext cx="119275860" cy="6006374"/>
        </a:xfrm>
        <a:prstGeom prst="rect">
          <a:avLst/>
        </a:prstGeom>
        <a:solidFill>
          <a:srgbClr val="FFC00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IN" sz="41300" b="1" cap="none" spc="0">
              <a:ln w="0"/>
              <a:solidFill>
                <a:schemeClr val="tx1"/>
              </a:solidFill>
              <a:effectLst>
                <a:glow rad="139700">
                  <a:schemeClr val="accent2">
                    <a:satMod val="175000"/>
                    <a:alpha val="40000"/>
                  </a:schemeClr>
                </a:glow>
                <a:outerShdw blurRad="38100" dist="19050" dir="2700000" algn="tl" rotWithShape="0">
                  <a:schemeClr val="dk1">
                    <a:alpha val="40000"/>
                  </a:schemeClr>
                </a:outerShdw>
              </a:effectLst>
              <a:latin typeface="Perpetua" panose="02020502060401020303" pitchFamily="18" charset="0"/>
            </a:rPr>
            <a:t>B COY </a:t>
          </a:r>
        </a:p>
      </xdr:txBody>
    </xdr:sp>
    <xdr:clientData/>
  </xdr:twoCellAnchor>
  <xdr:oneCellAnchor>
    <xdr:from>
      <xdr:col>0</xdr:col>
      <xdr:colOff>1574233</xdr:colOff>
      <xdr:row>61</xdr:row>
      <xdr:rowOff>125711</xdr:rowOff>
    </xdr:from>
    <xdr:ext cx="37869612" cy="4657631"/>
    <xdr:sp macro="" textlink="">
      <xdr:nvSpPr>
        <xdr:cNvPr id="4" name="Rectangle 3">
          <a:hlinkClick xmlns:r="http://schemas.openxmlformats.org/officeDocument/2006/relationships" r:id="rId2"/>
          <a:extLst>
            <a:ext uri="{FF2B5EF4-FFF2-40B4-BE49-F238E27FC236}">
              <a16:creationId xmlns:a16="http://schemas.microsoft.com/office/drawing/2014/main" id="{00000000-0008-0000-0600-000004000000}"/>
            </a:ext>
          </a:extLst>
        </xdr:cNvPr>
        <xdr:cNvSpPr/>
      </xdr:nvSpPr>
      <xdr:spPr>
        <a:xfrm>
          <a:off x="1570967" y="11392425"/>
          <a:ext cx="37869612" cy="4657631"/>
        </a:xfrm>
        <a:prstGeom prst="rect">
          <a:avLst/>
        </a:prstGeom>
        <a:solidFill>
          <a:schemeClr val="accent6">
            <a:lumMod val="50000"/>
          </a:schemeClr>
        </a:solidFill>
        <a:ln>
          <a:noFill/>
        </a:ln>
        <a:effectLst>
          <a:outerShdw blurRad="152400" dist="317500" dir="5400000" sx="90000" sy="-19000" rotWithShape="0">
            <a:prstClr val="black">
              <a:alpha val="15000"/>
            </a:prstClr>
          </a:outerShdw>
          <a:reflection blurRad="6350" stA="50000" endA="300" endPos="55000" dir="5400000" sy="-100000" algn="bl" rotWithShape="0"/>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180000" tIns="216000" rIns="216000" bIns="216000" rtlCol="0" anchor="ctr">
          <a:spAutoFit/>
        </a:bodyPr>
        <a:lstStyle/>
        <a:p>
          <a:pPr algn="ctr"/>
          <a:r>
            <a:rPr lang="en-IN" sz="28700">
              <a:solidFill>
                <a:schemeClr val="bg1"/>
              </a:solidFill>
              <a:latin typeface="Cooper Black" panose="0208090404030B020404" pitchFamily="18" charset="0"/>
            </a:rPr>
            <a:t>MAIN</a:t>
          </a:r>
          <a:r>
            <a:rPr lang="en-IN" sz="28700" baseline="0">
              <a:solidFill>
                <a:schemeClr val="bg1"/>
              </a:solidFill>
              <a:latin typeface="Cooper Black" panose="0208090404030B020404" pitchFamily="18" charset="0"/>
            </a:rPr>
            <a:t> DASHBOARD</a:t>
          </a:r>
          <a:endParaRPr lang="en-IN" sz="28700">
            <a:solidFill>
              <a:schemeClr val="bg1"/>
            </a:solidFill>
            <a:latin typeface="Cooper Black" panose="0208090404030B020404" pitchFamily="18" charset="0"/>
          </a:endParaRPr>
        </a:p>
      </xdr:txBody>
    </xdr:sp>
    <xdr:clientData/>
  </xdr:oneCellAnchor>
  <xdr:oneCellAnchor>
    <xdr:from>
      <xdr:col>1</xdr:col>
      <xdr:colOff>584068</xdr:colOff>
      <xdr:row>125</xdr:row>
      <xdr:rowOff>112963</xdr:rowOff>
    </xdr:from>
    <xdr:ext cx="26499704" cy="3951605"/>
    <xdr:sp macro="" textlink="">
      <xdr:nvSpPr>
        <xdr:cNvPr id="5" name="Rectangle 4">
          <a:hlinkClick xmlns:r="http://schemas.openxmlformats.org/officeDocument/2006/relationships" r:id="rId3"/>
          <a:extLst>
            <a:ext uri="{FF2B5EF4-FFF2-40B4-BE49-F238E27FC236}">
              <a16:creationId xmlns:a16="http://schemas.microsoft.com/office/drawing/2014/main" id="{00000000-0008-0000-0600-000005000000}"/>
            </a:ext>
          </a:extLst>
        </xdr:cNvPr>
        <xdr:cNvSpPr/>
      </xdr:nvSpPr>
      <xdr:spPr>
        <a:xfrm>
          <a:off x="7213468" y="19315363"/>
          <a:ext cx="26499704" cy="3951605"/>
        </a:xfrm>
        <a:prstGeom prst="rect">
          <a:avLst/>
        </a:prstGeom>
        <a:solidFill>
          <a:schemeClr val="accent1">
            <a:lumMod val="50000"/>
          </a:schemeClr>
        </a:solidFill>
        <a:ln>
          <a:noFill/>
        </a:ln>
        <a:effectLst>
          <a:outerShdw blurRad="152400" dist="317500" dir="5400000" sx="90000" sy="-19000" rotWithShape="0">
            <a:prstClr val="black">
              <a:alpha val="15000"/>
            </a:prstClr>
          </a:outerShdw>
          <a:reflection blurRad="6350" stA="50000" endA="300" endPos="55000" dir="5400000" sy="-100000" algn="bl" rotWithShape="0"/>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180000" tIns="216000" rIns="216000" bIns="216000" rtlCol="0" anchor="ctr">
          <a:spAutoFit/>
        </a:bodyPr>
        <a:lstStyle/>
        <a:p>
          <a:pPr algn="ctr"/>
          <a:r>
            <a:rPr lang="en-IN" sz="23900">
              <a:solidFill>
                <a:srgbClr val="FFC000"/>
              </a:solidFill>
              <a:latin typeface="Cooper Black" panose="0208090404030B020404" pitchFamily="18" charset="0"/>
            </a:rPr>
            <a:t> NOMINAL ROLL</a:t>
          </a:r>
        </a:p>
      </xdr:txBody>
    </xdr:sp>
    <xdr:clientData/>
  </xdr:oneCellAnchor>
  <xdr:oneCellAnchor>
    <xdr:from>
      <xdr:col>0</xdr:col>
      <xdr:colOff>5984918</xdr:colOff>
      <xdr:row>174</xdr:row>
      <xdr:rowOff>21523</xdr:rowOff>
    </xdr:from>
    <xdr:ext cx="26975605" cy="3951605"/>
    <xdr:sp macro="" textlink="">
      <xdr:nvSpPr>
        <xdr:cNvPr id="6" name="Rectangle 5">
          <a:hlinkClick xmlns:r="http://schemas.openxmlformats.org/officeDocument/2006/relationships" r:id="rId4"/>
          <a:extLst>
            <a:ext uri="{FF2B5EF4-FFF2-40B4-BE49-F238E27FC236}">
              <a16:creationId xmlns:a16="http://schemas.microsoft.com/office/drawing/2014/main" id="{00000000-0008-0000-0600-000006000000}"/>
            </a:ext>
          </a:extLst>
        </xdr:cNvPr>
        <xdr:cNvSpPr/>
      </xdr:nvSpPr>
      <xdr:spPr>
        <a:xfrm>
          <a:off x="5984918" y="26691523"/>
          <a:ext cx="26975605" cy="3951605"/>
        </a:xfrm>
        <a:prstGeom prst="rect">
          <a:avLst/>
        </a:prstGeom>
        <a:solidFill>
          <a:schemeClr val="accent5">
            <a:lumMod val="40000"/>
            <a:lumOff val="60000"/>
          </a:schemeClr>
        </a:solidFill>
        <a:ln>
          <a:noFill/>
        </a:ln>
        <a:effectLst>
          <a:outerShdw blurRad="152400" dist="317500" dir="5400000" sx="90000" sy="-19000" rotWithShape="0">
            <a:prstClr val="black">
              <a:alpha val="15000"/>
            </a:prstClr>
          </a:outerShdw>
          <a:reflection blurRad="6350" stA="50000" endA="300" endPos="55000" dir="5400000" sy="-100000" algn="bl" rotWithShape="0"/>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180000" tIns="216000" rIns="216000" bIns="216000" rtlCol="0" anchor="ctr">
          <a:spAutoFit/>
        </a:bodyPr>
        <a:lstStyle/>
        <a:p>
          <a:pPr algn="ctr"/>
          <a:r>
            <a:rPr lang="en-IN" sz="23900">
              <a:solidFill>
                <a:schemeClr val="bg2">
                  <a:lumMod val="10000"/>
                </a:schemeClr>
              </a:solidFill>
              <a:latin typeface="Cooper Black" panose="0208090404030B020404" pitchFamily="18" charset="0"/>
            </a:rPr>
            <a:t> PARADE</a:t>
          </a:r>
          <a:r>
            <a:rPr lang="en-IN" sz="23900" baseline="0">
              <a:solidFill>
                <a:schemeClr val="bg2">
                  <a:lumMod val="10000"/>
                </a:schemeClr>
              </a:solidFill>
              <a:latin typeface="Cooper Black" panose="0208090404030B020404" pitchFamily="18" charset="0"/>
            </a:rPr>
            <a:t> STATE</a:t>
          </a:r>
          <a:endParaRPr lang="en-IN" sz="23900">
            <a:solidFill>
              <a:schemeClr val="bg2">
                <a:lumMod val="10000"/>
              </a:schemeClr>
            </a:solidFill>
            <a:latin typeface="Cooper Black" panose="0208090404030B020404" pitchFamily="18" charset="0"/>
          </a:endParaRPr>
        </a:p>
      </xdr:txBody>
    </xdr:sp>
    <xdr:clientData/>
  </xdr:oneCellAnchor>
  <xdr:oneCellAnchor>
    <xdr:from>
      <xdr:col>1</xdr:col>
      <xdr:colOff>136183</xdr:colOff>
      <xdr:row>230</xdr:row>
      <xdr:rowOff>36763</xdr:rowOff>
    </xdr:from>
    <xdr:ext cx="22945398" cy="3951605"/>
    <xdr:sp macro="" textlink="">
      <xdr:nvSpPr>
        <xdr:cNvPr id="7" name="Rectangle 6">
          <a:hlinkClick xmlns:r="http://schemas.openxmlformats.org/officeDocument/2006/relationships" r:id="rId5"/>
          <a:extLst>
            <a:ext uri="{FF2B5EF4-FFF2-40B4-BE49-F238E27FC236}">
              <a16:creationId xmlns:a16="http://schemas.microsoft.com/office/drawing/2014/main" id="{00000000-0008-0000-0600-000007000000}"/>
            </a:ext>
          </a:extLst>
        </xdr:cNvPr>
        <xdr:cNvSpPr/>
      </xdr:nvSpPr>
      <xdr:spPr>
        <a:xfrm>
          <a:off x="6765583" y="35241163"/>
          <a:ext cx="22945398" cy="3951605"/>
        </a:xfrm>
        <a:prstGeom prst="rect">
          <a:avLst/>
        </a:prstGeom>
        <a:solidFill>
          <a:schemeClr val="bg1">
            <a:lumMod val="50000"/>
          </a:schemeClr>
        </a:solidFill>
        <a:ln>
          <a:noFill/>
        </a:ln>
        <a:effectLst>
          <a:outerShdw blurRad="152400" dist="317500" dir="5400000" sx="90000" sy="-19000" rotWithShape="0">
            <a:prstClr val="black">
              <a:alpha val="15000"/>
            </a:prstClr>
          </a:outerShdw>
          <a:reflection blurRad="6350" stA="50000" endA="300" endPos="55000" dir="5400000" sy="-100000" algn="bl" rotWithShape="0"/>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180000" tIns="216000" rIns="216000" bIns="216000" rtlCol="0" anchor="ctr">
          <a:spAutoFit/>
        </a:bodyPr>
        <a:lstStyle/>
        <a:p>
          <a:pPr algn="ctr"/>
          <a:r>
            <a:rPr lang="en-IN" sz="23900">
              <a:solidFill>
                <a:srgbClr val="FFFF00"/>
              </a:solidFill>
              <a:latin typeface="Cooper Black" panose="0208090404030B020404" pitchFamily="18" charset="0"/>
            </a:rPr>
            <a:t> LEAVE PER %</a:t>
          </a:r>
        </a:p>
      </xdr:txBody>
    </xdr:sp>
    <xdr:clientData/>
  </xdr:oneCellAnchor>
</xdr:wsDr>
</file>

<file path=xl/drawings/drawing8.xml><?xml version="1.0" encoding="utf-8"?>
<xdr:wsDr xmlns:xdr="http://schemas.openxmlformats.org/drawingml/2006/spreadsheetDrawing" xmlns:a="http://schemas.openxmlformats.org/drawingml/2006/main">
  <xdr:twoCellAnchor>
    <xdr:from>
      <xdr:col>9</xdr:col>
      <xdr:colOff>30480</xdr:colOff>
      <xdr:row>0</xdr:row>
      <xdr:rowOff>25400</xdr:rowOff>
    </xdr:from>
    <xdr:to>
      <xdr:col>145</xdr:col>
      <xdr:colOff>595746</xdr:colOff>
      <xdr:row>13</xdr:row>
      <xdr:rowOff>30480</xdr:rowOff>
    </xdr:to>
    <xdr:sp macro="" textlink="">
      <xdr:nvSpPr>
        <xdr:cNvPr id="2" name="Rectangle 1">
          <a:extLst>
            <a:ext uri="{FF2B5EF4-FFF2-40B4-BE49-F238E27FC236}">
              <a16:creationId xmlns:a16="http://schemas.microsoft.com/office/drawing/2014/main" id="{00000000-0008-0000-0700-000002000000}"/>
            </a:ext>
          </a:extLst>
        </xdr:cNvPr>
        <xdr:cNvSpPr/>
      </xdr:nvSpPr>
      <xdr:spPr>
        <a:xfrm>
          <a:off x="27262183" y="28666"/>
          <a:ext cx="98104532" cy="5425077"/>
        </a:xfrm>
        <a:prstGeom prst="rect">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en-IN" sz="48000" b="1" cap="none" spc="0">
              <a:ln w="0"/>
              <a:solidFill>
                <a:schemeClr val="tx1"/>
              </a:solidFill>
              <a:effectLst>
                <a:outerShdw blurRad="38100" dist="19050" dir="2700000" algn="tl" rotWithShape="0">
                  <a:schemeClr val="dk1">
                    <a:alpha val="40000"/>
                  </a:schemeClr>
                </a:outerShdw>
              </a:effectLst>
              <a:latin typeface="Perpetua" panose="02020502060401020303" pitchFamily="18" charset="0"/>
            </a:rPr>
            <a:t>A COY </a:t>
          </a:r>
        </a:p>
      </xdr:txBody>
    </xdr:sp>
    <xdr:clientData/>
  </xdr:twoCellAnchor>
  <xdr:twoCellAnchor editAs="oneCell">
    <xdr:from>
      <xdr:col>0</xdr:col>
      <xdr:colOff>609600</xdr:colOff>
      <xdr:row>11</xdr:row>
      <xdr:rowOff>2362200</xdr:rowOff>
    </xdr:from>
    <xdr:to>
      <xdr:col>174</xdr:col>
      <xdr:colOff>228600</xdr:colOff>
      <xdr:row>497</xdr:row>
      <xdr:rowOff>30041</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37045" b="1"/>
        <a:stretch/>
      </xdr:blipFill>
      <xdr:spPr>
        <a:xfrm>
          <a:off x="609600" y="4038600"/>
          <a:ext cx="151561800" cy="74782241"/>
        </a:xfrm>
        <a:prstGeom prst="rect">
          <a:avLst/>
        </a:prstGeom>
      </xdr:spPr>
    </xdr:pic>
    <xdr:clientData/>
  </xdr:twoCellAnchor>
  <xdr:oneCellAnchor>
    <xdr:from>
      <xdr:col>0</xdr:col>
      <xdr:colOff>1371600</xdr:colOff>
      <xdr:row>16</xdr:row>
      <xdr:rowOff>125713</xdr:rowOff>
    </xdr:from>
    <xdr:ext cx="37869612" cy="4657631"/>
    <xdr:sp macro="" textlink="">
      <xdr:nvSpPr>
        <xdr:cNvPr id="4" name="Rectangle 3">
          <a:hlinkClick xmlns:r="http://schemas.openxmlformats.org/officeDocument/2006/relationships" r:id="rId2"/>
          <a:extLst>
            <a:ext uri="{FF2B5EF4-FFF2-40B4-BE49-F238E27FC236}">
              <a16:creationId xmlns:a16="http://schemas.microsoft.com/office/drawing/2014/main" id="{00000000-0008-0000-0700-000004000000}"/>
            </a:ext>
          </a:extLst>
        </xdr:cNvPr>
        <xdr:cNvSpPr/>
      </xdr:nvSpPr>
      <xdr:spPr>
        <a:xfrm>
          <a:off x="1371600" y="6096527"/>
          <a:ext cx="37869612" cy="4657631"/>
        </a:xfrm>
        <a:prstGeom prst="rect">
          <a:avLst/>
        </a:prstGeom>
        <a:solidFill>
          <a:srgbClr val="FF0000"/>
        </a:solidFill>
        <a:ln>
          <a:noFill/>
        </a:ln>
        <a:effectLst>
          <a:outerShdw blurRad="152400" dist="317500" dir="5400000" sx="90000" sy="-19000" rotWithShape="0">
            <a:prstClr val="black">
              <a:alpha val="15000"/>
            </a:prstClr>
          </a:outerShdw>
          <a:reflection blurRad="6350" stA="50000" endA="300" endPos="55000" dir="5400000" sy="-100000" algn="bl" rotWithShape="0"/>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180000" tIns="216000" rIns="216000" bIns="216000" rtlCol="0" anchor="ctr">
          <a:spAutoFit/>
        </a:bodyPr>
        <a:lstStyle/>
        <a:p>
          <a:pPr algn="ctr"/>
          <a:r>
            <a:rPr lang="en-IN" sz="28700">
              <a:solidFill>
                <a:schemeClr val="bg1"/>
              </a:solidFill>
              <a:latin typeface="Cooper Black" panose="0208090404030B020404" pitchFamily="18" charset="0"/>
            </a:rPr>
            <a:t>MAIN</a:t>
          </a:r>
          <a:r>
            <a:rPr lang="en-IN" sz="28700" baseline="0">
              <a:solidFill>
                <a:schemeClr val="bg1"/>
              </a:solidFill>
              <a:latin typeface="Cooper Black" panose="0208090404030B020404" pitchFamily="18" charset="0"/>
            </a:rPr>
            <a:t> DASHBOARD</a:t>
          </a:r>
          <a:endParaRPr lang="en-IN" sz="28700">
            <a:solidFill>
              <a:schemeClr val="bg1"/>
            </a:solidFill>
            <a:latin typeface="Cooper Black" panose="0208090404030B020404" pitchFamily="18" charset="0"/>
          </a:endParaRPr>
        </a:p>
      </xdr:txBody>
    </xdr:sp>
    <xdr:clientData/>
  </xdr:oneCellAnchor>
  <xdr:oneCellAnchor>
    <xdr:from>
      <xdr:col>39</xdr:col>
      <xdr:colOff>250359</xdr:colOff>
      <xdr:row>63</xdr:row>
      <xdr:rowOff>67246</xdr:rowOff>
    </xdr:from>
    <xdr:ext cx="26499704" cy="3951605"/>
    <xdr:sp macro="" textlink="">
      <xdr:nvSpPr>
        <xdr:cNvPr id="5" name="Rectangle 4">
          <a:hlinkClick xmlns:r="http://schemas.openxmlformats.org/officeDocument/2006/relationships" r:id="rId3"/>
          <a:extLst>
            <a:ext uri="{FF2B5EF4-FFF2-40B4-BE49-F238E27FC236}">
              <a16:creationId xmlns:a16="http://schemas.microsoft.com/office/drawing/2014/main" id="{00000000-0008-0000-0700-000005000000}"/>
            </a:ext>
          </a:extLst>
        </xdr:cNvPr>
        <xdr:cNvSpPr/>
      </xdr:nvSpPr>
      <xdr:spPr>
        <a:xfrm>
          <a:off x="50085159" y="12716446"/>
          <a:ext cx="26499704" cy="3951605"/>
        </a:xfrm>
        <a:prstGeom prst="rect">
          <a:avLst/>
        </a:prstGeom>
        <a:solidFill>
          <a:schemeClr val="tx1"/>
        </a:solidFill>
        <a:ln>
          <a:noFill/>
        </a:ln>
        <a:effectLst>
          <a:outerShdw blurRad="152400" dist="317500" dir="5400000" sx="90000" sy="-19000" rotWithShape="0">
            <a:prstClr val="black">
              <a:alpha val="15000"/>
            </a:prstClr>
          </a:outerShdw>
          <a:reflection blurRad="6350" stA="50000" endA="300" endPos="55000" dir="5400000" sy="-100000" algn="bl" rotWithShape="0"/>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180000" tIns="216000" rIns="216000" bIns="216000" rtlCol="0" anchor="ctr">
          <a:spAutoFit/>
        </a:bodyPr>
        <a:lstStyle/>
        <a:p>
          <a:pPr algn="ctr"/>
          <a:r>
            <a:rPr lang="en-IN" sz="23900">
              <a:solidFill>
                <a:schemeClr val="bg1"/>
              </a:solidFill>
              <a:latin typeface="Cooper Black" panose="0208090404030B020404" pitchFamily="18" charset="0"/>
            </a:rPr>
            <a:t>NOMINAL ROLL</a:t>
          </a:r>
        </a:p>
      </xdr:txBody>
    </xdr:sp>
    <xdr:clientData/>
  </xdr:oneCellAnchor>
  <xdr:oneCellAnchor>
    <xdr:from>
      <xdr:col>100</xdr:col>
      <xdr:colOff>563166</xdr:colOff>
      <xdr:row>64</xdr:row>
      <xdr:rowOff>67246</xdr:rowOff>
    </xdr:from>
    <xdr:ext cx="26209369" cy="3951605"/>
    <xdr:sp macro="" textlink="">
      <xdr:nvSpPr>
        <xdr:cNvPr id="6" name="Rectangle 5">
          <a:hlinkClick xmlns:r="http://schemas.openxmlformats.org/officeDocument/2006/relationships" r:id="rId4"/>
          <a:extLst>
            <a:ext uri="{FF2B5EF4-FFF2-40B4-BE49-F238E27FC236}">
              <a16:creationId xmlns:a16="http://schemas.microsoft.com/office/drawing/2014/main" id="{00000000-0008-0000-0700-000006000000}"/>
            </a:ext>
          </a:extLst>
        </xdr:cNvPr>
        <xdr:cNvSpPr/>
      </xdr:nvSpPr>
      <xdr:spPr>
        <a:xfrm>
          <a:off x="90479166" y="12868846"/>
          <a:ext cx="26209369" cy="3951605"/>
        </a:xfrm>
        <a:prstGeom prst="rect">
          <a:avLst/>
        </a:prstGeom>
        <a:solidFill>
          <a:srgbClr val="7030A0"/>
        </a:solidFill>
        <a:ln>
          <a:noFill/>
        </a:ln>
        <a:effectLst>
          <a:outerShdw blurRad="152400" dist="317500" dir="5400000" sx="90000" sy="-19000" rotWithShape="0">
            <a:prstClr val="black">
              <a:alpha val="15000"/>
            </a:prstClr>
          </a:outerShdw>
          <a:reflection blurRad="6350" stA="50000" endA="300" endPos="55000" dir="5400000" sy="-100000" algn="bl" rotWithShape="0"/>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180000" tIns="216000" rIns="216000" bIns="216000" rtlCol="0" anchor="ctr">
          <a:spAutoFit/>
        </a:bodyPr>
        <a:lstStyle/>
        <a:p>
          <a:pPr algn="ctr"/>
          <a:r>
            <a:rPr lang="en-IN" sz="23900">
              <a:solidFill>
                <a:schemeClr val="bg1"/>
              </a:solidFill>
              <a:latin typeface="Cooper Black" panose="0208090404030B020404" pitchFamily="18" charset="0"/>
            </a:rPr>
            <a:t>PARADE</a:t>
          </a:r>
          <a:r>
            <a:rPr lang="en-IN" sz="23900" baseline="0">
              <a:solidFill>
                <a:schemeClr val="bg1"/>
              </a:solidFill>
              <a:latin typeface="Cooper Black" panose="0208090404030B020404" pitchFamily="18" charset="0"/>
            </a:rPr>
            <a:t> STATE</a:t>
          </a:r>
          <a:endParaRPr lang="en-IN" sz="23900">
            <a:solidFill>
              <a:schemeClr val="bg1"/>
            </a:solidFill>
            <a:latin typeface="Cooper Black" panose="0208090404030B020404" pitchFamily="18" charset="0"/>
          </a:endParaRPr>
        </a:p>
      </xdr:txBody>
    </xdr:sp>
    <xdr:clientData/>
  </xdr:oneCellAnchor>
  <xdr:oneCellAnchor>
    <xdr:from>
      <xdr:col>75</xdr:col>
      <xdr:colOff>305392</xdr:colOff>
      <xdr:row>117</xdr:row>
      <xdr:rowOff>6286</xdr:rowOff>
    </xdr:from>
    <xdr:ext cx="22945398" cy="3951605"/>
    <xdr:sp macro="" textlink="">
      <xdr:nvSpPr>
        <xdr:cNvPr id="7" name="Rectangle 6">
          <a:hlinkClick xmlns:r="http://schemas.openxmlformats.org/officeDocument/2006/relationships" r:id="rId5"/>
          <a:extLst>
            <a:ext uri="{FF2B5EF4-FFF2-40B4-BE49-F238E27FC236}">
              <a16:creationId xmlns:a16="http://schemas.microsoft.com/office/drawing/2014/main" id="{00000000-0008-0000-0700-000007000000}"/>
            </a:ext>
          </a:extLst>
        </xdr:cNvPr>
        <xdr:cNvSpPr/>
      </xdr:nvSpPr>
      <xdr:spPr>
        <a:xfrm>
          <a:off x="74981392" y="20885086"/>
          <a:ext cx="22945398" cy="3951605"/>
        </a:xfrm>
        <a:prstGeom prst="rect">
          <a:avLst/>
        </a:prstGeom>
        <a:solidFill>
          <a:schemeClr val="accent6">
            <a:lumMod val="50000"/>
          </a:schemeClr>
        </a:solidFill>
        <a:ln>
          <a:noFill/>
        </a:ln>
        <a:effectLst>
          <a:outerShdw blurRad="152400" dist="317500" dir="5400000" sx="90000" sy="-19000" rotWithShape="0">
            <a:prstClr val="black">
              <a:alpha val="15000"/>
            </a:prstClr>
          </a:outerShdw>
          <a:reflection blurRad="6350" stA="50000" endA="300" endPos="55000" dir="5400000" sy="-100000" algn="bl" rotWithShape="0"/>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180000" tIns="216000" rIns="216000" bIns="216000" rtlCol="0" anchor="ctr">
          <a:spAutoFit/>
        </a:bodyPr>
        <a:lstStyle/>
        <a:p>
          <a:pPr algn="ctr"/>
          <a:r>
            <a:rPr lang="en-IN" sz="23900">
              <a:solidFill>
                <a:schemeClr val="bg1"/>
              </a:solidFill>
              <a:latin typeface="Cooper Black" panose="0208090404030B020404" pitchFamily="18" charset="0"/>
            </a:rPr>
            <a:t>LEAVE PER %</a:t>
          </a:r>
        </a:p>
      </xdr:txBody>
    </xdr:sp>
    <xdr:clientData/>
  </xdr:oneCellAnchor>
</xdr:wsDr>
</file>

<file path=xl/drawings/drawing9.xml><?xml version="1.0" encoding="utf-8"?>
<xdr:wsDr xmlns:xdr="http://schemas.openxmlformats.org/drawingml/2006/spreadsheetDrawing" xmlns:a="http://schemas.openxmlformats.org/drawingml/2006/main">
  <xdr:twoCellAnchor>
    <xdr:from>
      <xdr:col>164</xdr:col>
      <xdr:colOff>0</xdr:colOff>
      <xdr:row>87</xdr:row>
      <xdr:rowOff>0</xdr:rowOff>
    </xdr:from>
    <xdr:to>
      <xdr:col>199</xdr:col>
      <xdr:colOff>533400</xdr:colOff>
      <xdr:row>135</xdr:row>
      <xdr:rowOff>0</xdr:rowOff>
    </xdr:to>
    <xdr:sp macro="" textlink="">
      <xdr:nvSpPr>
        <xdr:cNvPr id="12" name="Rectangle 11">
          <a:extLst>
            <a:ext uri="{FF2B5EF4-FFF2-40B4-BE49-F238E27FC236}">
              <a16:creationId xmlns:a16="http://schemas.microsoft.com/office/drawing/2014/main" id="{00000000-0008-0000-0800-00000C000000}"/>
            </a:ext>
          </a:extLst>
        </xdr:cNvPr>
        <xdr:cNvSpPr/>
      </xdr:nvSpPr>
      <xdr:spPr>
        <a:xfrm>
          <a:off x="99974400" y="13258800"/>
          <a:ext cx="21869400" cy="7315200"/>
        </a:xfrm>
        <a:prstGeom prst="rect">
          <a:avLst/>
        </a:prstGeom>
        <a:solidFill>
          <a:schemeClr val="accent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BABACKBAVBAACK</a:t>
          </a:r>
        </a:p>
      </xdr:txBody>
    </xdr:sp>
    <xdr:clientData/>
  </xdr:twoCellAnchor>
  <xdr:twoCellAnchor editAs="oneCell">
    <xdr:from>
      <xdr:col>1</xdr:col>
      <xdr:colOff>152400</xdr:colOff>
      <xdr:row>46</xdr:row>
      <xdr:rowOff>76200</xdr:rowOff>
    </xdr:from>
    <xdr:to>
      <xdr:col>243</xdr:col>
      <xdr:colOff>4837</xdr:colOff>
      <xdr:row>621</xdr:row>
      <xdr:rowOff>91926</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2000" y="7086600"/>
          <a:ext cx="147375637" cy="87645726"/>
        </a:xfrm>
        <a:prstGeom prst="rect">
          <a:avLst/>
        </a:prstGeom>
      </xdr:spPr>
    </xdr:pic>
    <xdr:clientData/>
  </xdr:twoCellAnchor>
  <xdr:twoCellAnchor>
    <xdr:from>
      <xdr:col>0</xdr:col>
      <xdr:colOff>0</xdr:colOff>
      <xdr:row>0</xdr:row>
      <xdr:rowOff>0</xdr:rowOff>
    </xdr:from>
    <xdr:to>
      <xdr:col>240</xdr:col>
      <xdr:colOff>0</xdr:colOff>
      <xdr:row>53</xdr:row>
      <xdr:rowOff>0</xdr:rowOff>
    </xdr:to>
    <xdr:sp macro="" textlink="">
      <xdr:nvSpPr>
        <xdr:cNvPr id="3" name="Rectangle 2">
          <a:extLst>
            <a:ext uri="{FF2B5EF4-FFF2-40B4-BE49-F238E27FC236}">
              <a16:creationId xmlns:a16="http://schemas.microsoft.com/office/drawing/2014/main" id="{00000000-0008-0000-0800-000003000000}"/>
            </a:ext>
          </a:extLst>
        </xdr:cNvPr>
        <xdr:cNvSpPr/>
      </xdr:nvSpPr>
      <xdr:spPr>
        <a:xfrm>
          <a:off x="0" y="0"/>
          <a:ext cx="146304000" cy="8077200"/>
        </a:xfrm>
        <a:prstGeom prst="rect">
          <a:avLst/>
        </a:prstGeom>
        <a:solidFill>
          <a:schemeClr val="tx1"/>
        </a:solidFill>
        <a:ln>
          <a:noFill/>
        </a:ln>
        <a:effectLst>
          <a:glow rad="127000">
            <a:schemeClr val="accent1"/>
          </a:glow>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40000" b="1" u="sng">
              <a:solidFill>
                <a:schemeClr val="bg1"/>
              </a:solidFill>
              <a:latin typeface="Algerian" panose="04020705040A02060702" pitchFamily="82" charset="0"/>
            </a:rPr>
            <a:t>SA</a:t>
          </a:r>
          <a:r>
            <a:rPr lang="en-IN" sz="40000" b="1" u="sng" baseline="0">
              <a:solidFill>
                <a:schemeClr val="bg1"/>
              </a:solidFill>
              <a:latin typeface="Algerian" panose="04020705040A02060702" pitchFamily="82" charset="0"/>
            </a:rPr>
            <a:t> DASHBOARD</a:t>
          </a:r>
          <a:endParaRPr lang="en-IN" sz="40000" b="1" u="sng">
            <a:solidFill>
              <a:schemeClr val="bg1"/>
            </a:solidFill>
            <a:latin typeface="Algerian" panose="04020705040A02060702" pitchFamily="82" charset="0"/>
          </a:endParaRPr>
        </a:p>
      </xdr:txBody>
    </xdr:sp>
    <xdr:clientData/>
  </xdr:twoCellAnchor>
  <xdr:oneCellAnchor>
    <xdr:from>
      <xdr:col>169</xdr:col>
      <xdr:colOff>358932</xdr:colOff>
      <xdr:row>76</xdr:row>
      <xdr:rowOff>92884</xdr:rowOff>
    </xdr:from>
    <xdr:ext cx="26397099" cy="5914696"/>
    <xdr:sp macro="" textlink="">
      <xdr:nvSpPr>
        <xdr:cNvPr id="4" name="Rectangle 3">
          <a:hlinkClick xmlns:r="http://schemas.openxmlformats.org/officeDocument/2006/relationships" r:id="rId2"/>
          <a:extLst>
            <a:ext uri="{FF2B5EF4-FFF2-40B4-BE49-F238E27FC236}">
              <a16:creationId xmlns:a16="http://schemas.microsoft.com/office/drawing/2014/main" id="{00000000-0008-0000-0800-000004000000}"/>
            </a:ext>
          </a:extLst>
        </xdr:cNvPr>
        <xdr:cNvSpPr/>
      </xdr:nvSpPr>
      <xdr:spPr>
        <a:xfrm>
          <a:off x="103381332" y="11675284"/>
          <a:ext cx="26397099" cy="5914696"/>
        </a:xfrm>
        <a:prstGeom prst="rect">
          <a:avLst/>
        </a:prstGeom>
        <a:solidFill>
          <a:schemeClr val="accent4">
            <a:lumMod val="75000"/>
          </a:schemeClr>
        </a:solidFill>
        <a:ln>
          <a:no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ctr"/>
          <a:r>
            <a:rPr lang="en-IN" sz="34400">
              <a:latin typeface="Algerian" panose="04020705040A02060702" pitchFamily="82" charset="0"/>
            </a:rPr>
            <a:t>BDE</a:t>
          </a:r>
          <a:r>
            <a:rPr lang="en-IN" sz="34400" baseline="0">
              <a:latin typeface="Algerian" panose="04020705040A02060702" pitchFamily="82" charset="0"/>
            </a:rPr>
            <a:t>/DIV OUT</a:t>
          </a:r>
          <a:endParaRPr lang="en-IN" sz="34400">
            <a:latin typeface="Algerian" panose="04020705040A02060702" pitchFamily="82" charset="0"/>
          </a:endParaRPr>
        </a:p>
      </xdr:txBody>
    </xdr:sp>
    <xdr:clientData/>
  </xdr:oneCellAnchor>
  <xdr:oneCellAnchor>
    <xdr:from>
      <xdr:col>157</xdr:col>
      <xdr:colOff>343555</xdr:colOff>
      <xdr:row>124</xdr:row>
      <xdr:rowOff>132187</xdr:rowOff>
    </xdr:from>
    <xdr:ext cx="43011198" cy="5914696"/>
    <xdr:sp macro="" textlink="">
      <xdr:nvSpPr>
        <xdr:cNvPr id="5" name="Rectangle 4">
          <a:hlinkClick xmlns:r="http://schemas.openxmlformats.org/officeDocument/2006/relationships" r:id="rId3"/>
          <a:extLst>
            <a:ext uri="{FF2B5EF4-FFF2-40B4-BE49-F238E27FC236}">
              <a16:creationId xmlns:a16="http://schemas.microsoft.com/office/drawing/2014/main" id="{00000000-0008-0000-0800-000005000000}"/>
            </a:ext>
          </a:extLst>
        </xdr:cNvPr>
        <xdr:cNvSpPr/>
      </xdr:nvSpPr>
      <xdr:spPr>
        <a:xfrm>
          <a:off x="96050755" y="19029787"/>
          <a:ext cx="43011198" cy="5914696"/>
        </a:xfrm>
        <a:prstGeom prst="rect">
          <a:avLst/>
        </a:prstGeom>
        <a:solidFill>
          <a:schemeClr val="accent4">
            <a:lumMod val="75000"/>
          </a:schemeClr>
        </a:solidFill>
        <a:ln>
          <a:no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ctr"/>
          <a:r>
            <a:rPr lang="en-IN" sz="34400">
              <a:latin typeface="Algerian" panose="04020705040A02060702" pitchFamily="82" charset="0"/>
            </a:rPr>
            <a:t>LEAVE PERCENTAGE</a:t>
          </a:r>
        </a:p>
      </xdr:txBody>
    </xdr:sp>
    <xdr:clientData/>
  </xdr:oneCellAnchor>
  <xdr:oneCellAnchor>
    <xdr:from>
      <xdr:col>170</xdr:col>
      <xdr:colOff>19511</xdr:colOff>
      <xdr:row>189</xdr:row>
      <xdr:rowOff>39337</xdr:rowOff>
    </xdr:from>
    <xdr:ext cx="24023372" cy="4950009"/>
    <xdr:sp macro="" textlink="">
      <xdr:nvSpPr>
        <xdr:cNvPr id="6" name="Rectangle 5">
          <a:hlinkClick xmlns:r="http://schemas.openxmlformats.org/officeDocument/2006/relationships" r:id="rId4"/>
          <a:extLst>
            <a:ext uri="{FF2B5EF4-FFF2-40B4-BE49-F238E27FC236}">
              <a16:creationId xmlns:a16="http://schemas.microsoft.com/office/drawing/2014/main" id="{00000000-0008-0000-0800-000006000000}"/>
            </a:ext>
          </a:extLst>
        </xdr:cNvPr>
        <xdr:cNvSpPr/>
      </xdr:nvSpPr>
      <xdr:spPr>
        <a:xfrm>
          <a:off x="103651511" y="28842937"/>
          <a:ext cx="24023372" cy="4950009"/>
        </a:xfrm>
        <a:prstGeom prst="rect">
          <a:avLst/>
        </a:prstGeom>
        <a:solidFill>
          <a:schemeClr val="accent4">
            <a:lumMod val="75000"/>
          </a:schemeClr>
        </a:solidFill>
        <a:ln>
          <a:no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ctr"/>
          <a:r>
            <a:rPr lang="en-IN" sz="28700">
              <a:latin typeface="Algerian" panose="04020705040A02060702" pitchFamily="82" charset="0"/>
            </a:rPr>
            <a:t>SPORTS</a:t>
          </a:r>
          <a:r>
            <a:rPr lang="en-IN" sz="28700" baseline="0">
              <a:latin typeface="Algerian" panose="04020705040A02060702" pitchFamily="82" charset="0"/>
            </a:rPr>
            <a:t> TEAM</a:t>
          </a:r>
          <a:endParaRPr lang="en-IN" sz="28700">
            <a:latin typeface="Algerian" panose="04020705040A02060702" pitchFamily="82" charset="0"/>
          </a:endParaRPr>
        </a:p>
      </xdr:txBody>
    </xdr:sp>
    <xdr:clientData/>
  </xdr:oneCellAnchor>
  <xdr:oneCellAnchor>
    <xdr:from>
      <xdr:col>17</xdr:col>
      <xdr:colOff>506653</xdr:colOff>
      <xdr:row>76</xdr:row>
      <xdr:rowOff>92884</xdr:rowOff>
    </xdr:from>
    <xdr:ext cx="11928458" cy="5914696"/>
    <xdr:sp macro="" textlink="">
      <xdr:nvSpPr>
        <xdr:cNvPr id="13" name="Rectangle 12">
          <a:hlinkClick xmlns:r="http://schemas.openxmlformats.org/officeDocument/2006/relationships" r:id="rId5"/>
          <a:extLst>
            <a:ext uri="{FF2B5EF4-FFF2-40B4-BE49-F238E27FC236}">
              <a16:creationId xmlns:a16="http://schemas.microsoft.com/office/drawing/2014/main" id="{00000000-0008-0000-0800-00000D000000}"/>
            </a:ext>
          </a:extLst>
        </xdr:cNvPr>
        <xdr:cNvSpPr/>
      </xdr:nvSpPr>
      <xdr:spPr>
        <a:xfrm>
          <a:off x="10869853" y="11675284"/>
          <a:ext cx="11928458" cy="5914696"/>
        </a:xfrm>
        <a:prstGeom prst="rect">
          <a:avLst/>
        </a:prstGeom>
        <a:solidFill>
          <a:schemeClr val="accent2">
            <a:lumMod val="75000"/>
          </a:schemeClr>
        </a:solidFill>
        <a:ln>
          <a:no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spAutoFit/>
        </a:bodyPr>
        <a:lstStyle/>
        <a:p>
          <a:pPr algn="ctr"/>
          <a:r>
            <a:rPr lang="en-IN" sz="34400">
              <a:latin typeface="Algerian" panose="04020705040A02060702" pitchFamily="82" charset="0"/>
            </a:rPr>
            <a:t>BACK</a:t>
          </a:r>
        </a:p>
      </xdr:txBody>
    </xdr:sp>
    <xdr:clientData/>
  </xdr:oneCellAnchor>
  <xdr:oneCellAnchor>
    <xdr:from>
      <xdr:col>170</xdr:col>
      <xdr:colOff>171911</xdr:colOff>
      <xdr:row>190</xdr:row>
      <xdr:rowOff>39337</xdr:rowOff>
    </xdr:from>
    <xdr:ext cx="24023372" cy="4950009"/>
    <xdr:sp macro="" textlink="">
      <xdr:nvSpPr>
        <xdr:cNvPr id="8" name="Rectangle 7">
          <a:hlinkClick xmlns:r="http://schemas.openxmlformats.org/officeDocument/2006/relationships" r:id="rId4"/>
          <a:extLst>
            <a:ext uri="{FF2B5EF4-FFF2-40B4-BE49-F238E27FC236}">
              <a16:creationId xmlns:a16="http://schemas.microsoft.com/office/drawing/2014/main" id="{F8EDFB8E-C836-6B8C-B3CA-A4044BECF6F9}"/>
            </a:ext>
          </a:extLst>
        </xdr:cNvPr>
        <xdr:cNvSpPr/>
      </xdr:nvSpPr>
      <xdr:spPr>
        <a:xfrm>
          <a:off x="103803911" y="28995337"/>
          <a:ext cx="24023372" cy="4950009"/>
        </a:xfrm>
        <a:prstGeom prst="rect">
          <a:avLst/>
        </a:prstGeom>
        <a:solidFill>
          <a:schemeClr val="accent4">
            <a:lumMod val="75000"/>
          </a:schemeClr>
        </a:solidFill>
        <a:ln>
          <a:no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ctr"/>
          <a:r>
            <a:rPr lang="en-IN" sz="28700">
              <a:latin typeface="Algerian" panose="04020705040A02060702" pitchFamily="82" charset="0"/>
            </a:rPr>
            <a:t>SPORTS</a:t>
          </a:r>
          <a:r>
            <a:rPr lang="en-IN" sz="28700" baseline="0">
              <a:latin typeface="Algerian" panose="04020705040A02060702" pitchFamily="82" charset="0"/>
            </a:rPr>
            <a:t> TEAM</a:t>
          </a:r>
          <a:endParaRPr lang="en-IN" sz="28700">
            <a:latin typeface="Algerian" panose="04020705040A02060702" pitchFamily="82" charset="0"/>
          </a:endParaRPr>
        </a:p>
      </xdr:txBody>
    </xdr:sp>
    <xdr:clientData/>
  </xdr:oneCellAnchor>
  <xdr:oneCellAnchor>
    <xdr:from>
      <xdr:col>170</xdr:col>
      <xdr:colOff>324311</xdr:colOff>
      <xdr:row>191</xdr:row>
      <xdr:rowOff>39337</xdr:rowOff>
    </xdr:from>
    <xdr:ext cx="24023372" cy="4950009"/>
    <xdr:sp macro="" textlink="">
      <xdr:nvSpPr>
        <xdr:cNvPr id="9" name="Rectangle 8">
          <a:hlinkClick xmlns:r="http://schemas.openxmlformats.org/officeDocument/2006/relationships" r:id="rId4"/>
          <a:extLst>
            <a:ext uri="{FF2B5EF4-FFF2-40B4-BE49-F238E27FC236}">
              <a16:creationId xmlns:a16="http://schemas.microsoft.com/office/drawing/2014/main" id="{D3579A8E-4A88-F2E2-8051-BE32953C9619}"/>
            </a:ext>
          </a:extLst>
        </xdr:cNvPr>
        <xdr:cNvSpPr/>
      </xdr:nvSpPr>
      <xdr:spPr>
        <a:xfrm>
          <a:off x="103956311" y="29147737"/>
          <a:ext cx="24023372" cy="4950009"/>
        </a:xfrm>
        <a:prstGeom prst="rect">
          <a:avLst/>
        </a:prstGeom>
        <a:solidFill>
          <a:schemeClr val="accent4">
            <a:lumMod val="75000"/>
          </a:schemeClr>
        </a:solidFill>
        <a:ln>
          <a:no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ctr"/>
          <a:r>
            <a:rPr lang="en-IN" sz="28700">
              <a:latin typeface="Algerian" panose="04020705040A02060702" pitchFamily="82" charset="0"/>
            </a:rPr>
            <a:t>SPORTS</a:t>
          </a:r>
          <a:r>
            <a:rPr lang="en-IN" sz="28700" baseline="0">
              <a:latin typeface="Algerian" panose="04020705040A02060702" pitchFamily="82" charset="0"/>
            </a:rPr>
            <a:t> TEAM</a:t>
          </a:r>
          <a:endParaRPr lang="en-IN" sz="28700">
            <a:latin typeface="Algerian" panose="04020705040A02060702" pitchFamily="82" charset="0"/>
          </a:endParaRPr>
        </a:p>
      </xdr:txBody>
    </xdr:sp>
    <xdr:clientData/>
  </xdr:oneCellAnchor>
  <xdr:oneCellAnchor>
    <xdr:from>
      <xdr:col>163</xdr:col>
      <xdr:colOff>386989</xdr:colOff>
      <xdr:row>238</xdr:row>
      <xdr:rowOff>115537</xdr:rowOff>
    </xdr:from>
    <xdr:ext cx="32584818" cy="4950009"/>
    <xdr:sp macro="" textlink="">
      <xdr:nvSpPr>
        <xdr:cNvPr id="10" name="Rectangle 9">
          <a:hlinkClick xmlns:r="http://schemas.openxmlformats.org/officeDocument/2006/relationships" r:id="rId6"/>
          <a:extLst>
            <a:ext uri="{FF2B5EF4-FFF2-40B4-BE49-F238E27FC236}">
              <a16:creationId xmlns:a16="http://schemas.microsoft.com/office/drawing/2014/main" id="{0C70887E-4D8D-0EEA-99F4-7B54AC3CFB00}"/>
            </a:ext>
          </a:extLst>
        </xdr:cNvPr>
        <xdr:cNvSpPr/>
      </xdr:nvSpPr>
      <xdr:spPr>
        <a:xfrm>
          <a:off x="99751789" y="36386737"/>
          <a:ext cx="32584818" cy="4950009"/>
        </a:xfrm>
        <a:prstGeom prst="rect">
          <a:avLst/>
        </a:prstGeom>
        <a:solidFill>
          <a:schemeClr val="accent4">
            <a:lumMod val="75000"/>
          </a:schemeClr>
        </a:solidFill>
        <a:ln>
          <a:no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ctr"/>
          <a:r>
            <a:rPr lang="en-IN" sz="28700">
              <a:latin typeface="Algerian" panose="04020705040A02060702" pitchFamily="82" charset="0"/>
            </a:rPr>
            <a:t>BN</a:t>
          </a:r>
          <a:r>
            <a:rPr lang="en-IN" sz="28700" baseline="0">
              <a:latin typeface="Algerian" panose="04020705040A02060702" pitchFamily="82" charset="0"/>
            </a:rPr>
            <a:t> PARADE STATE</a:t>
          </a:r>
          <a:endParaRPr lang="en-IN" sz="28700">
            <a:latin typeface="Algerian" panose="04020705040A02060702" pitchFamily="82" charset="0"/>
          </a:endParaRPr>
        </a:p>
      </xdr:txBody>
    </xdr:sp>
    <xdr:clientData/>
  </xdr:oneCellAnchor>
</xdr:wsDr>
</file>

<file path=xl/drawings/drawing10.xml><?xml version="1.0" encoding="utf-8"?>
<xdr:wsDr xmlns:xdr="http://schemas.openxmlformats.org/drawingml/2006/spreadsheetDrawing" xmlns:a="http://schemas.openxmlformats.org/drawingml/2006/main">
  <xdr:twoCellAnchor>
    <xdr:from>
      <xdr:col>3</xdr:col>
      <xdr:colOff>38100</xdr:colOff>
      <xdr:row>3</xdr:row>
      <xdr:rowOff>185057</xdr:rowOff>
    </xdr:from>
    <xdr:to>
      <xdr:col>10</xdr:col>
      <xdr:colOff>723900</xdr:colOff>
      <xdr:row>3</xdr:row>
      <xdr:rowOff>859971</xdr:rowOff>
    </xdr:to>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1997529" y="185057"/>
          <a:ext cx="5257800" cy="674914"/>
        </a:xfrm>
        <a:prstGeom prst="rect">
          <a:avLst/>
        </a:prstGeom>
        <a:solidFill>
          <a:schemeClr val="bg2">
            <a:lumMod val="1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2800" b="1" u="sng">
              <a:solidFill>
                <a:srgbClr val="FF0000"/>
              </a:solidFill>
            </a:rPr>
            <a:t>NOMINAL ROLL OF BN TEAM</a:t>
          </a:r>
        </a:p>
      </xdr:txBody>
    </xdr:sp>
    <xdr:clientData/>
  </xdr:twoCellAnchor>
  <xdr:twoCellAnchor>
    <xdr:from>
      <xdr:col>11</xdr:col>
      <xdr:colOff>69668</xdr:colOff>
      <xdr:row>3</xdr:row>
      <xdr:rowOff>239486</xdr:rowOff>
    </xdr:from>
    <xdr:to>
      <xdr:col>13</xdr:col>
      <xdr:colOff>62740</xdr:colOff>
      <xdr:row>3</xdr:row>
      <xdr:rowOff>793668</xdr:rowOff>
    </xdr:to>
    <xdr:sp macro="" textlink="">
      <xdr:nvSpPr>
        <xdr:cNvPr id="4" name="Rectangle 3">
          <a:hlinkClick xmlns:r="http://schemas.openxmlformats.org/officeDocument/2006/relationships" r:id="rId1"/>
          <a:extLst>
            <a:ext uri="{FF2B5EF4-FFF2-40B4-BE49-F238E27FC236}">
              <a16:creationId xmlns:a16="http://schemas.microsoft.com/office/drawing/2014/main" id="{00000000-0008-0000-0900-000004000000}"/>
            </a:ext>
          </a:extLst>
        </xdr:cNvPr>
        <xdr:cNvSpPr/>
      </xdr:nvSpPr>
      <xdr:spPr>
        <a:xfrm>
          <a:off x="7110548" y="239486"/>
          <a:ext cx="1212272" cy="554182"/>
        </a:xfrm>
        <a:prstGeom prst="rect">
          <a:avLst/>
        </a:prstGeom>
        <a:solidFill>
          <a:schemeClr val="accent2">
            <a:lumMod val="75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000" b="1"/>
            <a:t>BACK</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3</xdr:col>
      <xdr:colOff>32658</xdr:colOff>
      <xdr:row>0</xdr:row>
      <xdr:rowOff>0</xdr:rowOff>
    </xdr:from>
    <xdr:to>
      <xdr:col>11</xdr:col>
      <xdr:colOff>0</xdr:colOff>
      <xdr:row>2</xdr:row>
      <xdr:rowOff>544286</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1992087" y="0"/>
          <a:ext cx="5192484" cy="544286"/>
        </a:xfrm>
        <a:prstGeom prst="rect">
          <a:avLst/>
        </a:prstGeom>
        <a:solidFill>
          <a:schemeClr val="bg2">
            <a:lumMod val="1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2800" b="1" u="sng" baseline="0">
              <a:solidFill>
                <a:srgbClr val="FF0000"/>
              </a:solidFill>
            </a:rPr>
            <a:t>STATEWISE </a:t>
          </a:r>
          <a:r>
            <a:rPr lang="en-IN" sz="2800" b="1" u="sng">
              <a:solidFill>
                <a:srgbClr val="FF0000"/>
              </a:solidFill>
            </a:rPr>
            <a:t>NOMINAL ROLL</a:t>
          </a:r>
        </a:p>
      </xdr:txBody>
    </xdr:sp>
    <xdr:clientData/>
  </xdr:twoCellAnchor>
  <xdr:twoCellAnchor editAs="oneCell">
    <xdr:from>
      <xdr:col>3</xdr:col>
      <xdr:colOff>16328</xdr:colOff>
      <xdr:row>2</xdr:row>
      <xdr:rowOff>555173</xdr:rowOff>
    </xdr:from>
    <xdr:to>
      <xdr:col>10</xdr:col>
      <xdr:colOff>990600</xdr:colOff>
      <xdr:row>2</xdr:row>
      <xdr:rowOff>1480460</xdr:rowOff>
    </xdr:to>
    <mc:AlternateContent xmlns:mc="http://schemas.openxmlformats.org/markup-compatibility/2006" xmlns:a14="http://schemas.microsoft.com/office/drawing/2010/main">
      <mc:Choice Requires="a14">
        <xdr:graphicFrame macro="">
          <xdr:nvGraphicFramePr>
            <xdr:cNvPr id="3" name="STATE">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mlns="">
        <xdr:sp macro="" textlink="">
          <xdr:nvSpPr>
            <xdr:cNvPr id="0" name=""/>
            <xdr:cNvSpPr>
              <a:spLocks noTextEdit="1"/>
            </xdr:cNvSpPr>
          </xdr:nvSpPr>
          <xdr:spPr>
            <a:xfrm>
              <a:off x="1975757" y="555173"/>
              <a:ext cx="4691743" cy="91439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17</xdr:col>
      <xdr:colOff>15240</xdr:colOff>
      <xdr:row>0</xdr:row>
      <xdr:rowOff>0</xdr:rowOff>
    </xdr:from>
    <xdr:to>
      <xdr:col>19</xdr:col>
      <xdr:colOff>8312</xdr:colOff>
      <xdr:row>2</xdr:row>
      <xdr:rowOff>554182</xdr:rowOff>
    </xdr:to>
    <xdr:sp macro="" textlink="">
      <xdr:nvSpPr>
        <xdr:cNvPr id="4" name="Rectangle 3">
          <a:hlinkClick xmlns:r="http://schemas.openxmlformats.org/officeDocument/2006/relationships" r:id="rId1"/>
          <a:extLst>
            <a:ext uri="{FF2B5EF4-FFF2-40B4-BE49-F238E27FC236}">
              <a16:creationId xmlns:a16="http://schemas.microsoft.com/office/drawing/2014/main" id="{00000000-0008-0000-0A00-000004000000}"/>
            </a:ext>
          </a:extLst>
        </xdr:cNvPr>
        <xdr:cNvSpPr/>
      </xdr:nvSpPr>
      <xdr:spPr>
        <a:xfrm>
          <a:off x="7040880" y="0"/>
          <a:ext cx="1212272" cy="554182"/>
        </a:xfrm>
        <a:prstGeom prst="rect">
          <a:avLst/>
        </a:prstGeom>
        <a:solidFill>
          <a:schemeClr val="accent2">
            <a:lumMod val="75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000" b="1"/>
            <a:t>BACK</a:t>
          </a:r>
        </a:p>
      </xdr:txBody>
    </xdr:sp>
    <xdr:clientData/>
  </xdr:twoCellAnchor>
  <xdr:twoCellAnchor>
    <xdr:from>
      <xdr:col>17</xdr:col>
      <xdr:colOff>53340</xdr:colOff>
      <xdr:row>2</xdr:row>
      <xdr:rowOff>624840</xdr:rowOff>
    </xdr:from>
    <xdr:to>
      <xdr:col>19</xdr:col>
      <xdr:colOff>15240</xdr:colOff>
      <xdr:row>2</xdr:row>
      <xdr:rowOff>1036320</xdr:rowOff>
    </xdr:to>
    <xdr:sp macro="[0]!PRINT_MACRO" textlink="">
      <xdr:nvSpPr>
        <xdr:cNvPr id="5" name="Rectangle 4">
          <a:extLst>
            <a:ext uri="{FF2B5EF4-FFF2-40B4-BE49-F238E27FC236}">
              <a16:creationId xmlns:a16="http://schemas.microsoft.com/office/drawing/2014/main" id="{40ADE779-27E3-413C-8576-F935335F95EF}"/>
            </a:ext>
          </a:extLst>
        </xdr:cNvPr>
        <xdr:cNvSpPr/>
      </xdr:nvSpPr>
      <xdr:spPr>
        <a:xfrm>
          <a:off x="7581900" y="624840"/>
          <a:ext cx="1181100" cy="411480"/>
        </a:xfrm>
        <a:prstGeom prst="rect">
          <a:avLst/>
        </a:prstGeom>
        <a:solidFill>
          <a:schemeClr val="accent2"/>
        </a:solidFill>
        <a:scene3d>
          <a:camera prst="orthographicFront"/>
          <a:lightRig rig="threePt" dir="t"/>
        </a:scene3d>
        <a:sp3d>
          <a:bevelT w="139700" h="139700" prst="divo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400" b="1"/>
            <a:t>PRINT</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3</xdr:col>
      <xdr:colOff>201384</xdr:colOff>
      <xdr:row>0</xdr:row>
      <xdr:rowOff>108857</xdr:rowOff>
    </xdr:from>
    <xdr:to>
      <xdr:col>8</xdr:col>
      <xdr:colOff>457199</xdr:colOff>
      <xdr:row>3</xdr:row>
      <xdr:rowOff>108858</xdr:rowOff>
    </xdr:to>
    <xdr:sp macro="" textlink="">
      <xdr:nvSpPr>
        <xdr:cNvPr id="2" name="TextBox 1">
          <a:extLst>
            <a:ext uri="{FF2B5EF4-FFF2-40B4-BE49-F238E27FC236}">
              <a16:creationId xmlns:a16="http://schemas.microsoft.com/office/drawing/2014/main" id="{00000000-0008-0000-0B00-000002000000}"/>
            </a:ext>
          </a:extLst>
        </xdr:cNvPr>
        <xdr:cNvSpPr txBox="1"/>
      </xdr:nvSpPr>
      <xdr:spPr>
        <a:xfrm>
          <a:off x="2160813" y="108857"/>
          <a:ext cx="3575957" cy="555172"/>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2400" b="1" u="sng"/>
            <a:t>SUMMARY</a:t>
          </a:r>
          <a:r>
            <a:rPr lang="en-IN" sz="2400" b="1" u="sng" baseline="0"/>
            <a:t> OF COY LEAVE</a:t>
          </a:r>
          <a:endParaRPr lang="en-IN" sz="2400" b="1" u="sng"/>
        </a:p>
      </xdr:txBody>
    </xdr:sp>
    <xdr:clientData/>
  </xdr:twoCellAnchor>
  <xdr:oneCellAnchor>
    <xdr:from>
      <xdr:col>9</xdr:col>
      <xdr:colOff>207209</xdr:colOff>
      <xdr:row>4</xdr:row>
      <xdr:rowOff>45720</xdr:rowOff>
    </xdr:from>
    <xdr:ext cx="932178" cy="430887"/>
    <xdr:sp macro="" textlink="">
      <xdr:nvSpPr>
        <xdr:cNvPr id="4" name="TextBox 3">
          <a:hlinkClick xmlns:r="http://schemas.openxmlformats.org/officeDocument/2006/relationships" r:id="rId1"/>
          <a:extLst>
            <a:ext uri="{FF2B5EF4-FFF2-40B4-BE49-F238E27FC236}">
              <a16:creationId xmlns:a16="http://schemas.microsoft.com/office/drawing/2014/main" id="{00000000-0008-0000-0B00-000004000000}"/>
            </a:ext>
          </a:extLst>
        </xdr:cNvPr>
        <xdr:cNvSpPr txBox="1"/>
      </xdr:nvSpPr>
      <xdr:spPr>
        <a:xfrm>
          <a:off x="5769809" y="777240"/>
          <a:ext cx="932178" cy="430887"/>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t">
          <a:spAutoFit/>
        </a:bodyPr>
        <a:lstStyle/>
        <a:p>
          <a:pPr algn="ctr"/>
          <a:r>
            <a:rPr lang="en-IN" sz="2000" b="1" baseline="0">
              <a:solidFill>
                <a:srgbClr val="FF0000"/>
              </a:solidFill>
              <a:latin typeface="Algerian" panose="04020705040A02060702" pitchFamily="82" charset="0"/>
            </a:rPr>
            <a:t>BACK </a:t>
          </a:r>
          <a:endParaRPr lang="en-IN" sz="2000" b="1">
            <a:solidFill>
              <a:srgbClr val="FF0000"/>
            </a:solidFill>
            <a:latin typeface="Algerian" panose="04020705040A02060702" pitchFamily="82" charset="0"/>
          </a:endParaRPr>
        </a:p>
      </xdr:txBody>
    </xdr:sp>
    <xdr:clientData/>
  </xdr:oneCellAnchor>
  <xdr:twoCellAnchor>
    <xdr:from>
      <xdr:col>9</xdr:col>
      <xdr:colOff>144780</xdr:colOff>
      <xdr:row>12</xdr:row>
      <xdr:rowOff>83820</xdr:rowOff>
    </xdr:from>
    <xdr:to>
      <xdr:col>13</xdr:col>
      <xdr:colOff>38100</xdr:colOff>
      <xdr:row>15</xdr:row>
      <xdr:rowOff>7620</xdr:rowOff>
    </xdr:to>
    <xdr:sp macro="" textlink="">
      <xdr:nvSpPr>
        <xdr:cNvPr id="3" name="TextBox 2">
          <a:hlinkClick xmlns:r="http://schemas.openxmlformats.org/officeDocument/2006/relationships" r:id="rId1"/>
          <a:extLst>
            <a:ext uri="{FF2B5EF4-FFF2-40B4-BE49-F238E27FC236}">
              <a16:creationId xmlns:a16="http://schemas.microsoft.com/office/drawing/2014/main" id="{00000000-0008-0000-0B00-000003000000}"/>
            </a:ext>
          </a:extLst>
        </xdr:cNvPr>
        <xdr:cNvSpPr txBox="1"/>
      </xdr:nvSpPr>
      <xdr:spPr>
        <a:xfrm>
          <a:off x="5707380" y="2278380"/>
          <a:ext cx="2331720" cy="472440"/>
        </a:xfrm>
        <a:prstGeom prst="rect">
          <a:avLst/>
        </a:prstGeom>
        <a:solidFill>
          <a:srgbClr val="FF0000"/>
        </a:solidFill>
        <a:ln w="9525" cmpd="sng">
          <a:solidFill>
            <a:schemeClr val="lt1">
              <a:shade val="50000"/>
            </a:schemeClr>
          </a:solidFill>
        </a:ln>
        <a:scene3d>
          <a:camera prst="orthographicFront"/>
          <a:lightRig rig="threePt" dir="t"/>
        </a:scene3d>
        <a:sp3d>
          <a:bevelT w="152400" h="50800" prst="softRound"/>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2400" baseline="0">
              <a:solidFill>
                <a:schemeClr val="tx1">
                  <a:lumMod val="95000"/>
                  <a:lumOff val="5000"/>
                </a:schemeClr>
              </a:solidFill>
            </a:rPr>
            <a:t>SA DASH BOARD</a:t>
          </a:r>
          <a:endParaRPr lang="en-IN" sz="2400">
            <a:solidFill>
              <a:schemeClr val="tx1">
                <a:lumMod val="95000"/>
                <a:lumOff val="5000"/>
              </a:schemeClr>
            </a:solidFill>
          </a:endParaRPr>
        </a:p>
      </xdr:txBody>
    </xdr:sp>
    <xdr:clientData/>
  </xdr:twoCellAnchor>
  <xdr:twoCellAnchor>
    <xdr:from>
      <xdr:col>9</xdr:col>
      <xdr:colOff>137160</xdr:colOff>
      <xdr:row>8</xdr:row>
      <xdr:rowOff>152400</xdr:rowOff>
    </xdr:from>
    <xdr:to>
      <xdr:col>13</xdr:col>
      <xdr:colOff>30480</xdr:colOff>
      <xdr:row>11</xdr:row>
      <xdr:rowOff>76200</xdr:rowOff>
    </xdr:to>
    <xdr:sp macro="" textlink="">
      <xdr:nvSpPr>
        <xdr:cNvPr id="5" name="TextBox 4">
          <a:hlinkClick xmlns:r="http://schemas.openxmlformats.org/officeDocument/2006/relationships" r:id="rId2"/>
          <a:extLst>
            <a:ext uri="{FF2B5EF4-FFF2-40B4-BE49-F238E27FC236}">
              <a16:creationId xmlns:a16="http://schemas.microsoft.com/office/drawing/2014/main" id="{CBC4857B-581D-2614-86D9-79BE6F4D686B}"/>
            </a:ext>
          </a:extLst>
        </xdr:cNvPr>
        <xdr:cNvSpPr txBox="1"/>
      </xdr:nvSpPr>
      <xdr:spPr>
        <a:xfrm>
          <a:off x="5699760" y="1615440"/>
          <a:ext cx="2331720" cy="472440"/>
        </a:xfrm>
        <a:prstGeom prst="rect">
          <a:avLst/>
        </a:prstGeom>
        <a:solidFill>
          <a:srgbClr val="FF0000"/>
        </a:solidFill>
        <a:ln w="9525" cmpd="sng">
          <a:solidFill>
            <a:schemeClr val="lt1">
              <a:shade val="50000"/>
            </a:schemeClr>
          </a:solidFill>
        </a:ln>
        <a:scene3d>
          <a:camera prst="orthographicFront"/>
          <a:lightRig rig="threePt" dir="t"/>
        </a:scene3d>
        <a:sp3d>
          <a:bevelT w="152400" h="50800" prst="softRound"/>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2400">
              <a:solidFill>
                <a:schemeClr val="tx1">
                  <a:lumMod val="95000"/>
                  <a:lumOff val="5000"/>
                </a:schemeClr>
              </a:solidFill>
            </a:rPr>
            <a:t>CO</a:t>
          </a:r>
          <a:r>
            <a:rPr lang="en-IN" sz="2400" baseline="0">
              <a:solidFill>
                <a:schemeClr val="tx1">
                  <a:lumMod val="95000"/>
                  <a:lumOff val="5000"/>
                </a:schemeClr>
              </a:solidFill>
            </a:rPr>
            <a:t> DASH BOARD</a:t>
          </a:r>
          <a:endParaRPr lang="en-IN" sz="2400">
            <a:solidFill>
              <a:schemeClr val="tx1">
                <a:lumMod val="95000"/>
                <a:lumOff val="5000"/>
              </a:schemeClr>
            </a:solidFill>
          </a:endParaRPr>
        </a:p>
      </xdr:txBody>
    </xdr:sp>
    <xdr:clientData/>
  </xdr:twoCellAnchor>
  <xdr:twoCellAnchor>
    <xdr:from>
      <xdr:col>9</xdr:col>
      <xdr:colOff>182880</xdr:colOff>
      <xdr:row>0</xdr:row>
      <xdr:rowOff>160020</xdr:rowOff>
    </xdr:from>
    <xdr:to>
      <xdr:col>11</xdr:col>
      <xdr:colOff>144780</xdr:colOff>
      <xdr:row>3</xdr:row>
      <xdr:rowOff>22860</xdr:rowOff>
    </xdr:to>
    <xdr:sp macro="[0]!PRINT_MACRO" textlink="">
      <xdr:nvSpPr>
        <xdr:cNvPr id="6" name="Rectangle 5">
          <a:extLst>
            <a:ext uri="{FF2B5EF4-FFF2-40B4-BE49-F238E27FC236}">
              <a16:creationId xmlns:a16="http://schemas.microsoft.com/office/drawing/2014/main" id="{60D56C7B-6D58-4E48-835C-5DA4FC39E89B}"/>
            </a:ext>
          </a:extLst>
        </xdr:cNvPr>
        <xdr:cNvSpPr/>
      </xdr:nvSpPr>
      <xdr:spPr>
        <a:xfrm>
          <a:off x="5745480" y="160020"/>
          <a:ext cx="1181100" cy="411480"/>
        </a:xfrm>
        <a:prstGeom prst="rect">
          <a:avLst/>
        </a:prstGeom>
        <a:solidFill>
          <a:schemeClr val="accent2"/>
        </a:solidFill>
        <a:scene3d>
          <a:camera prst="orthographicFront"/>
          <a:lightRig rig="threePt" dir="t"/>
        </a:scene3d>
        <a:sp3d>
          <a:bevelT w="139700" h="139700" prst="divo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400" b="1"/>
            <a:t>PRINT</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642257</xdr:colOff>
      <xdr:row>2</xdr:row>
      <xdr:rowOff>59872</xdr:rowOff>
    </xdr:from>
    <xdr:to>
      <xdr:col>9</xdr:col>
      <xdr:colOff>800100</xdr:colOff>
      <xdr:row>2</xdr:row>
      <xdr:rowOff>631372</xdr:rowOff>
    </xdr:to>
    <xdr:sp macro="" textlink="">
      <xdr:nvSpPr>
        <xdr:cNvPr id="2" name="TextBox 1">
          <a:extLst>
            <a:ext uri="{FF2B5EF4-FFF2-40B4-BE49-F238E27FC236}">
              <a16:creationId xmlns:a16="http://schemas.microsoft.com/office/drawing/2014/main" id="{00000000-0008-0000-0C00-000002000000}"/>
            </a:ext>
          </a:extLst>
        </xdr:cNvPr>
        <xdr:cNvSpPr txBox="1"/>
      </xdr:nvSpPr>
      <xdr:spPr>
        <a:xfrm>
          <a:off x="1948543" y="59872"/>
          <a:ext cx="4076700" cy="571500"/>
        </a:xfrm>
        <a:prstGeom prst="rect">
          <a:avLst/>
        </a:prstGeom>
        <a:solidFill>
          <a:schemeClr val="bg2">
            <a:lumMod val="1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2800" b="1" u="sng">
              <a:solidFill>
                <a:srgbClr val="FF0000"/>
              </a:solidFill>
            </a:rPr>
            <a:t>A COY NOMINAL ROLL</a:t>
          </a:r>
        </a:p>
      </xdr:txBody>
    </xdr:sp>
    <xdr:clientData/>
  </xdr:twoCellAnchor>
  <xdr:twoCellAnchor>
    <xdr:from>
      <xdr:col>22</xdr:col>
      <xdr:colOff>99060</xdr:colOff>
      <xdr:row>2</xdr:row>
      <xdr:rowOff>175260</xdr:rowOff>
    </xdr:from>
    <xdr:to>
      <xdr:col>23</xdr:col>
      <xdr:colOff>541020</xdr:colOff>
      <xdr:row>2</xdr:row>
      <xdr:rowOff>535260</xdr:rowOff>
    </xdr:to>
    <xdr:sp macro="" textlink="">
      <xdr:nvSpPr>
        <xdr:cNvPr id="4" name="Rectangle 3">
          <a:hlinkClick xmlns:r="http://schemas.openxmlformats.org/officeDocument/2006/relationships" r:id="rId1"/>
          <a:extLst>
            <a:ext uri="{FF2B5EF4-FFF2-40B4-BE49-F238E27FC236}">
              <a16:creationId xmlns:a16="http://schemas.microsoft.com/office/drawing/2014/main" id="{00000000-0008-0000-0C00-000004000000}"/>
            </a:ext>
          </a:extLst>
        </xdr:cNvPr>
        <xdr:cNvSpPr/>
      </xdr:nvSpPr>
      <xdr:spPr>
        <a:xfrm>
          <a:off x="5814060" y="175260"/>
          <a:ext cx="1051560" cy="360000"/>
        </a:xfrm>
        <a:prstGeom prst="rect">
          <a:avLst/>
        </a:prstGeom>
        <a:solidFill>
          <a:schemeClr val="accent2">
            <a:lumMod val="75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000" b="1"/>
            <a:t>BACK</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23</xdr:col>
      <xdr:colOff>391886</xdr:colOff>
      <xdr:row>2</xdr:row>
      <xdr:rowOff>141514</xdr:rowOff>
    </xdr:from>
    <xdr:to>
      <xdr:col>25</xdr:col>
      <xdr:colOff>384958</xdr:colOff>
      <xdr:row>3</xdr:row>
      <xdr:rowOff>260267</xdr:rowOff>
    </xdr:to>
    <xdr:sp macro="" textlink="">
      <xdr:nvSpPr>
        <xdr:cNvPr id="3" name="Rectangle 2">
          <a:hlinkClick xmlns:r="http://schemas.openxmlformats.org/officeDocument/2006/relationships" r:id="rId1"/>
          <a:extLst>
            <a:ext uri="{FF2B5EF4-FFF2-40B4-BE49-F238E27FC236}">
              <a16:creationId xmlns:a16="http://schemas.microsoft.com/office/drawing/2014/main" id="{00000000-0008-0000-0D00-000003000000}"/>
            </a:ext>
          </a:extLst>
        </xdr:cNvPr>
        <xdr:cNvSpPr/>
      </xdr:nvSpPr>
      <xdr:spPr>
        <a:xfrm>
          <a:off x="16731343" y="511628"/>
          <a:ext cx="1212272" cy="554182"/>
        </a:xfrm>
        <a:prstGeom prst="rect">
          <a:avLst/>
        </a:prstGeom>
        <a:solidFill>
          <a:schemeClr val="accent2">
            <a:lumMod val="75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000" b="1"/>
            <a:t>BACK</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3</xdr:col>
      <xdr:colOff>0</xdr:colOff>
      <xdr:row>1</xdr:row>
      <xdr:rowOff>5255</xdr:rowOff>
    </xdr:from>
    <xdr:to>
      <xdr:col>5</xdr:col>
      <xdr:colOff>0</xdr:colOff>
      <xdr:row>2</xdr:row>
      <xdr:rowOff>168166</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00000000-0008-0000-0E00-000002000000}"/>
            </a:ext>
          </a:extLst>
        </xdr:cNvPr>
        <xdr:cNvSpPr/>
      </xdr:nvSpPr>
      <xdr:spPr>
        <a:xfrm>
          <a:off x="2138855" y="189186"/>
          <a:ext cx="1219200" cy="346842"/>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000">
              <a:ln w="19050">
                <a:solidFill>
                  <a:schemeClr val="tx1">
                    <a:lumMod val="95000"/>
                    <a:lumOff val="5000"/>
                  </a:schemeClr>
                </a:solidFill>
              </a:ln>
            </a:rPr>
            <a:t>BACK</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2</xdr:col>
      <xdr:colOff>636812</xdr:colOff>
      <xdr:row>1</xdr:row>
      <xdr:rowOff>38099</xdr:rowOff>
    </xdr:from>
    <xdr:to>
      <xdr:col>10</xdr:col>
      <xdr:colOff>38099</xdr:colOff>
      <xdr:row>2</xdr:row>
      <xdr:rowOff>544285</xdr:rowOff>
    </xdr:to>
    <xdr:sp macro="" textlink="">
      <xdr:nvSpPr>
        <xdr:cNvPr id="2" name="TextBox 1">
          <a:extLst>
            <a:ext uri="{FF2B5EF4-FFF2-40B4-BE49-F238E27FC236}">
              <a16:creationId xmlns:a16="http://schemas.microsoft.com/office/drawing/2014/main" id="{00000000-0008-0000-0F00-000002000000}"/>
            </a:ext>
          </a:extLst>
        </xdr:cNvPr>
        <xdr:cNvSpPr txBox="1"/>
      </xdr:nvSpPr>
      <xdr:spPr>
        <a:xfrm>
          <a:off x="1943098" y="38099"/>
          <a:ext cx="4865915" cy="544286"/>
        </a:xfrm>
        <a:prstGeom prst="rect">
          <a:avLst/>
        </a:prstGeom>
        <a:solidFill>
          <a:schemeClr val="bg2">
            <a:lumMod val="1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2800" b="1" u="sng">
              <a:solidFill>
                <a:srgbClr val="FF0000"/>
              </a:solidFill>
            </a:rPr>
            <a:t>B</a:t>
          </a:r>
          <a:r>
            <a:rPr lang="en-IN" sz="2800" b="1" u="sng" baseline="0">
              <a:solidFill>
                <a:srgbClr val="FF0000"/>
              </a:solidFill>
            </a:rPr>
            <a:t> </a:t>
          </a:r>
          <a:r>
            <a:rPr lang="en-IN" sz="2800" b="1" u="sng">
              <a:solidFill>
                <a:srgbClr val="FF0000"/>
              </a:solidFill>
            </a:rPr>
            <a:t>COY NOMINAL ROLL</a:t>
          </a:r>
        </a:p>
      </xdr:txBody>
    </xdr:sp>
    <xdr:clientData/>
  </xdr:twoCellAnchor>
  <xdr:twoCellAnchor>
    <xdr:from>
      <xdr:col>10</xdr:col>
      <xdr:colOff>111369</xdr:colOff>
      <xdr:row>2</xdr:row>
      <xdr:rowOff>93784</xdr:rowOff>
    </xdr:from>
    <xdr:to>
      <xdr:col>11</xdr:col>
      <xdr:colOff>553329</xdr:colOff>
      <xdr:row>2</xdr:row>
      <xdr:rowOff>453784</xdr:rowOff>
    </xdr:to>
    <xdr:sp macro="" textlink="">
      <xdr:nvSpPr>
        <xdr:cNvPr id="3" name="Rectangle 2">
          <a:hlinkClick xmlns:r="http://schemas.openxmlformats.org/officeDocument/2006/relationships" r:id="rId1"/>
          <a:extLst>
            <a:ext uri="{FF2B5EF4-FFF2-40B4-BE49-F238E27FC236}">
              <a16:creationId xmlns:a16="http://schemas.microsoft.com/office/drawing/2014/main" id="{00000000-0008-0000-0F00-000003000000}"/>
            </a:ext>
          </a:extLst>
        </xdr:cNvPr>
        <xdr:cNvSpPr/>
      </xdr:nvSpPr>
      <xdr:spPr>
        <a:xfrm>
          <a:off x="6570784" y="134815"/>
          <a:ext cx="1051560" cy="360000"/>
        </a:xfrm>
        <a:prstGeom prst="rect">
          <a:avLst/>
        </a:prstGeom>
        <a:solidFill>
          <a:schemeClr val="accent2">
            <a:lumMod val="75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000" b="1"/>
            <a:t>BACK</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4</xdr:col>
      <xdr:colOff>19050</xdr:colOff>
      <xdr:row>4</xdr:row>
      <xdr:rowOff>14288</xdr:rowOff>
    </xdr:from>
    <xdr:to>
      <xdr:col>6</xdr:col>
      <xdr:colOff>19050</xdr:colOff>
      <xdr:row>5</xdr:row>
      <xdr:rowOff>180155</xdr:rowOff>
    </xdr:to>
    <xdr:sp macro="" textlink="">
      <xdr:nvSpPr>
        <xdr:cNvPr id="3" name="Rectangle 2">
          <a:hlinkClick xmlns:r="http://schemas.openxmlformats.org/officeDocument/2006/relationships" r:id="rId1"/>
          <a:extLst>
            <a:ext uri="{FF2B5EF4-FFF2-40B4-BE49-F238E27FC236}">
              <a16:creationId xmlns:a16="http://schemas.microsoft.com/office/drawing/2014/main" id="{00000000-0008-0000-1000-000003000000}"/>
            </a:ext>
          </a:extLst>
        </xdr:cNvPr>
        <xdr:cNvSpPr/>
      </xdr:nvSpPr>
      <xdr:spPr>
        <a:xfrm>
          <a:off x="2557463" y="738188"/>
          <a:ext cx="1219200" cy="346842"/>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000">
              <a:ln w="19050">
                <a:solidFill>
                  <a:schemeClr val="tx1">
                    <a:lumMod val="95000"/>
                    <a:lumOff val="5000"/>
                  </a:schemeClr>
                </a:solidFill>
              </a:ln>
            </a:rPr>
            <a:t>BACK</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23</xdr:col>
      <xdr:colOff>410308</xdr:colOff>
      <xdr:row>2</xdr:row>
      <xdr:rowOff>195384</xdr:rowOff>
    </xdr:from>
    <xdr:to>
      <xdr:col>25</xdr:col>
      <xdr:colOff>411195</xdr:colOff>
      <xdr:row>3</xdr:row>
      <xdr:rowOff>319720</xdr:rowOff>
    </xdr:to>
    <xdr:sp macro="" textlink="">
      <xdr:nvSpPr>
        <xdr:cNvPr id="3" name="Rectangle 2">
          <a:hlinkClick xmlns:r="http://schemas.openxmlformats.org/officeDocument/2006/relationships" r:id="rId1"/>
          <a:extLst>
            <a:ext uri="{FF2B5EF4-FFF2-40B4-BE49-F238E27FC236}">
              <a16:creationId xmlns:a16="http://schemas.microsoft.com/office/drawing/2014/main" id="{00000000-0008-0000-1100-000003000000}"/>
            </a:ext>
          </a:extLst>
        </xdr:cNvPr>
        <xdr:cNvSpPr/>
      </xdr:nvSpPr>
      <xdr:spPr>
        <a:xfrm>
          <a:off x="16158308" y="547076"/>
          <a:ext cx="1212272" cy="554182"/>
        </a:xfrm>
        <a:prstGeom prst="rect">
          <a:avLst/>
        </a:prstGeom>
        <a:solidFill>
          <a:schemeClr val="accent2">
            <a:lumMod val="75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000" b="1"/>
            <a:t>BACK</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2</xdr:col>
      <xdr:colOff>653142</xdr:colOff>
      <xdr:row>2</xdr:row>
      <xdr:rowOff>54428</xdr:rowOff>
    </xdr:from>
    <xdr:to>
      <xdr:col>10</xdr:col>
      <xdr:colOff>21771</xdr:colOff>
      <xdr:row>2</xdr:row>
      <xdr:rowOff>647699</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1959428" y="54428"/>
          <a:ext cx="4778829" cy="593271"/>
        </a:xfrm>
        <a:prstGeom prst="rect">
          <a:avLst/>
        </a:prstGeom>
        <a:solidFill>
          <a:schemeClr val="bg2">
            <a:lumMod val="1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2800" b="1" u="sng">
              <a:solidFill>
                <a:srgbClr val="FF0000"/>
              </a:solidFill>
            </a:rPr>
            <a:t>C</a:t>
          </a:r>
          <a:r>
            <a:rPr lang="en-IN" sz="2800" b="1" u="sng" baseline="0">
              <a:solidFill>
                <a:srgbClr val="FF0000"/>
              </a:solidFill>
            </a:rPr>
            <a:t> </a:t>
          </a:r>
          <a:r>
            <a:rPr lang="en-IN" sz="2800" b="1" u="sng">
              <a:solidFill>
                <a:srgbClr val="FF0000"/>
              </a:solidFill>
            </a:rPr>
            <a:t>COY NOMINAL ROLL</a:t>
          </a:r>
        </a:p>
      </xdr:txBody>
    </xdr:sp>
    <xdr:clientData/>
  </xdr:twoCellAnchor>
  <xdr:twoCellAnchor>
    <xdr:from>
      <xdr:col>20</xdr:col>
      <xdr:colOff>182880</xdr:colOff>
      <xdr:row>2</xdr:row>
      <xdr:rowOff>160020</xdr:rowOff>
    </xdr:from>
    <xdr:to>
      <xdr:col>22</xdr:col>
      <xdr:colOff>15240</xdr:colOff>
      <xdr:row>2</xdr:row>
      <xdr:rowOff>520020</xdr:rowOff>
    </xdr:to>
    <xdr:sp macro="" textlink="">
      <xdr:nvSpPr>
        <xdr:cNvPr id="3" name="Rectangle 2">
          <a:hlinkClick xmlns:r="http://schemas.openxmlformats.org/officeDocument/2006/relationships" r:id="rId1"/>
          <a:extLst>
            <a:ext uri="{FF2B5EF4-FFF2-40B4-BE49-F238E27FC236}">
              <a16:creationId xmlns:a16="http://schemas.microsoft.com/office/drawing/2014/main" id="{00000000-0008-0000-1200-000003000000}"/>
            </a:ext>
          </a:extLst>
        </xdr:cNvPr>
        <xdr:cNvSpPr/>
      </xdr:nvSpPr>
      <xdr:spPr>
        <a:xfrm>
          <a:off x="6583680" y="160020"/>
          <a:ext cx="1051560" cy="360000"/>
        </a:xfrm>
        <a:prstGeom prst="rect">
          <a:avLst/>
        </a:prstGeom>
        <a:solidFill>
          <a:schemeClr val="accent2">
            <a:lumMod val="75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000" b="1"/>
            <a:t>BACK</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23</xdr:col>
      <xdr:colOff>423334</xdr:colOff>
      <xdr:row>3</xdr:row>
      <xdr:rowOff>135467</xdr:rowOff>
    </xdr:from>
    <xdr:to>
      <xdr:col>25</xdr:col>
      <xdr:colOff>508000</xdr:colOff>
      <xdr:row>4</xdr:row>
      <xdr:rowOff>338666</xdr:rowOff>
    </xdr:to>
    <xdr:sp macro="" textlink="">
      <xdr:nvSpPr>
        <xdr:cNvPr id="3" name="Rectangle 2">
          <a:hlinkClick xmlns:r="http://schemas.openxmlformats.org/officeDocument/2006/relationships" r:id="rId1"/>
          <a:extLst>
            <a:ext uri="{FF2B5EF4-FFF2-40B4-BE49-F238E27FC236}">
              <a16:creationId xmlns:a16="http://schemas.microsoft.com/office/drawing/2014/main" id="{00000000-0008-0000-1300-000003000000}"/>
            </a:ext>
          </a:extLst>
        </xdr:cNvPr>
        <xdr:cNvSpPr/>
      </xdr:nvSpPr>
      <xdr:spPr>
        <a:xfrm>
          <a:off x="16323734" y="694267"/>
          <a:ext cx="1303866" cy="643466"/>
        </a:xfrm>
        <a:prstGeom prst="rect">
          <a:avLst/>
        </a:prstGeom>
        <a:solidFill>
          <a:schemeClr val="accent2">
            <a:lumMod val="75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000" b="1"/>
            <a:t>BACK</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4</xdr:col>
      <xdr:colOff>0</xdr:colOff>
      <xdr:row>4</xdr:row>
      <xdr:rowOff>0</xdr:rowOff>
    </xdr:from>
    <xdr:to>
      <xdr:col>6</xdr:col>
      <xdr:colOff>0</xdr:colOff>
      <xdr:row>5</xdr:row>
      <xdr:rowOff>165867</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00000000-0008-0000-1400-000002000000}"/>
            </a:ext>
          </a:extLst>
        </xdr:cNvPr>
        <xdr:cNvSpPr/>
      </xdr:nvSpPr>
      <xdr:spPr>
        <a:xfrm>
          <a:off x="2538413" y="723900"/>
          <a:ext cx="1219200" cy="346842"/>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000">
              <a:ln w="19050">
                <a:solidFill>
                  <a:schemeClr val="tx1">
                    <a:lumMod val="95000"/>
                    <a:lumOff val="5000"/>
                  </a:schemeClr>
                </a:solidFill>
              </a:ln>
            </a:rPr>
            <a:t>BACK</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3</xdr:col>
      <xdr:colOff>5442</xdr:colOff>
      <xdr:row>0</xdr:row>
      <xdr:rowOff>0</xdr:rowOff>
    </xdr:from>
    <xdr:to>
      <xdr:col>10</xdr:col>
      <xdr:colOff>32658</xdr:colOff>
      <xdr:row>2</xdr:row>
      <xdr:rowOff>576942</xdr:rowOff>
    </xdr:to>
    <xdr:sp macro="" textlink="">
      <xdr:nvSpPr>
        <xdr:cNvPr id="2" name="TextBox 1">
          <a:extLst>
            <a:ext uri="{FF2B5EF4-FFF2-40B4-BE49-F238E27FC236}">
              <a16:creationId xmlns:a16="http://schemas.microsoft.com/office/drawing/2014/main" id="{00000000-0008-0000-1500-000002000000}"/>
            </a:ext>
          </a:extLst>
        </xdr:cNvPr>
        <xdr:cNvSpPr txBox="1"/>
      </xdr:nvSpPr>
      <xdr:spPr>
        <a:xfrm>
          <a:off x="1964871" y="0"/>
          <a:ext cx="4947558" cy="576942"/>
        </a:xfrm>
        <a:prstGeom prst="rect">
          <a:avLst/>
        </a:prstGeom>
        <a:solidFill>
          <a:schemeClr val="bg2">
            <a:lumMod val="1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2800" b="1" u="sng">
              <a:solidFill>
                <a:srgbClr val="FF0000"/>
              </a:solidFill>
            </a:rPr>
            <a:t>D COY NOMINAL ROLL</a:t>
          </a:r>
        </a:p>
      </xdr:txBody>
    </xdr:sp>
    <xdr:clientData/>
  </xdr:twoCellAnchor>
  <xdr:twoCellAnchor>
    <xdr:from>
      <xdr:col>21</xdr:col>
      <xdr:colOff>205740</xdr:colOff>
      <xdr:row>2</xdr:row>
      <xdr:rowOff>160020</xdr:rowOff>
    </xdr:from>
    <xdr:to>
      <xdr:col>23</xdr:col>
      <xdr:colOff>38100</xdr:colOff>
      <xdr:row>2</xdr:row>
      <xdr:rowOff>520020</xdr:rowOff>
    </xdr:to>
    <xdr:sp macro="" textlink="">
      <xdr:nvSpPr>
        <xdr:cNvPr id="3" name="Rectangle 2">
          <a:hlinkClick xmlns:r="http://schemas.openxmlformats.org/officeDocument/2006/relationships" r:id="rId1"/>
          <a:extLst>
            <a:ext uri="{FF2B5EF4-FFF2-40B4-BE49-F238E27FC236}">
              <a16:creationId xmlns:a16="http://schemas.microsoft.com/office/drawing/2014/main" id="{00000000-0008-0000-1500-000003000000}"/>
            </a:ext>
          </a:extLst>
        </xdr:cNvPr>
        <xdr:cNvSpPr/>
      </xdr:nvSpPr>
      <xdr:spPr>
        <a:xfrm>
          <a:off x="6781800" y="160020"/>
          <a:ext cx="1051560" cy="360000"/>
        </a:xfrm>
        <a:prstGeom prst="rect">
          <a:avLst/>
        </a:prstGeom>
        <a:solidFill>
          <a:schemeClr val="accent2">
            <a:lumMod val="75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000" b="1"/>
            <a:t>BACK</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23</xdr:col>
      <xdr:colOff>326571</xdr:colOff>
      <xdr:row>3</xdr:row>
      <xdr:rowOff>108857</xdr:rowOff>
    </xdr:from>
    <xdr:to>
      <xdr:col>25</xdr:col>
      <xdr:colOff>297871</xdr:colOff>
      <xdr:row>4</xdr:row>
      <xdr:rowOff>227610</xdr:rowOff>
    </xdr:to>
    <xdr:sp macro="" textlink="">
      <xdr:nvSpPr>
        <xdr:cNvPr id="3" name="Rectangle 2">
          <a:hlinkClick xmlns:r="http://schemas.openxmlformats.org/officeDocument/2006/relationships" r:id="rId1"/>
          <a:extLst>
            <a:ext uri="{FF2B5EF4-FFF2-40B4-BE49-F238E27FC236}">
              <a16:creationId xmlns:a16="http://schemas.microsoft.com/office/drawing/2014/main" id="{00000000-0008-0000-1600-000003000000}"/>
            </a:ext>
          </a:extLst>
        </xdr:cNvPr>
        <xdr:cNvSpPr/>
      </xdr:nvSpPr>
      <xdr:spPr>
        <a:xfrm>
          <a:off x="16437428" y="664028"/>
          <a:ext cx="1212272" cy="554182"/>
        </a:xfrm>
        <a:prstGeom prst="rect">
          <a:avLst/>
        </a:prstGeom>
        <a:solidFill>
          <a:schemeClr val="accent2">
            <a:lumMod val="75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000" b="1"/>
            <a:t>BACK</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4</xdr:col>
      <xdr:colOff>0</xdr:colOff>
      <xdr:row>3</xdr:row>
      <xdr:rowOff>0</xdr:rowOff>
    </xdr:from>
    <xdr:to>
      <xdr:col>6</xdr:col>
      <xdr:colOff>0</xdr:colOff>
      <xdr:row>4</xdr:row>
      <xdr:rowOff>165134</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00000000-0008-0000-1700-000002000000}"/>
            </a:ext>
          </a:extLst>
        </xdr:cNvPr>
        <xdr:cNvSpPr/>
      </xdr:nvSpPr>
      <xdr:spPr>
        <a:xfrm>
          <a:off x="2538046" y="545123"/>
          <a:ext cx="1219200" cy="346842"/>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000">
              <a:ln w="19050">
                <a:solidFill>
                  <a:schemeClr val="tx1">
                    <a:lumMod val="95000"/>
                    <a:lumOff val="5000"/>
                  </a:schemeClr>
                </a:solidFill>
              </a:ln>
            </a:rPr>
            <a:t>BACK</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2</xdr:col>
      <xdr:colOff>647700</xdr:colOff>
      <xdr:row>0</xdr:row>
      <xdr:rowOff>0</xdr:rowOff>
    </xdr:from>
    <xdr:to>
      <xdr:col>10</xdr:col>
      <xdr:colOff>16329</xdr:colOff>
      <xdr:row>2</xdr:row>
      <xdr:rowOff>647700</xdr:rowOff>
    </xdr:to>
    <xdr:sp macro="" textlink="">
      <xdr:nvSpPr>
        <xdr:cNvPr id="2" name="TextBox 1">
          <a:extLst>
            <a:ext uri="{FF2B5EF4-FFF2-40B4-BE49-F238E27FC236}">
              <a16:creationId xmlns:a16="http://schemas.microsoft.com/office/drawing/2014/main" id="{00000000-0008-0000-1800-000002000000}"/>
            </a:ext>
          </a:extLst>
        </xdr:cNvPr>
        <xdr:cNvSpPr txBox="1"/>
      </xdr:nvSpPr>
      <xdr:spPr>
        <a:xfrm>
          <a:off x="1953986" y="0"/>
          <a:ext cx="5143500" cy="647700"/>
        </a:xfrm>
        <a:prstGeom prst="rect">
          <a:avLst/>
        </a:prstGeom>
        <a:solidFill>
          <a:schemeClr val="bg2">
            <a:lumMod val="1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2800" b="1" u="sng">
              <a:solidFill>
                <a:srgbClr val="FF0000"/>
              </a:solidFill>
            </a:rPr>
            <a:t>SP</a:t>
          </a:r>
          <a:r>
            <a:rPr lang="en-IN" sz="2800" b="1" u="sng" baseline="0">
              <a:solidFill>
                <a:srgbClr val="FF0000"/>
              </a:solidFill>
            </a:rPr>
            <a:t> </a:t>
          </a:r>
          <a:r>
            <a:rPr lang="en-IN" sz="2800" b="1" u="sng">
              <a:solidFill>
                <a:srgbClr val="FF0000"/>
              </a:solidFill>
            </a:rPr>
            <a:t>COY NOMINAL ROLL</a:t>
          </a:r>
        </a:p>
      </xdr:txBody>
    </xdr:sp>
    <xdr:clientData/>
  </xdr:twoCellAnchor>
  <xdr:twoCellAnchor>
    <xdr:from>
      <xdr:col>10</xdr:col>
      <xdr:colOff>137160</xdr:colOff>
      <xdr:row>2</xdr:row>
      <xdr:rowOff>182880</xdr:rowOff>
    </xdr:from>
    <xdr:to>
      <xdr:col>11</xdr:col>
      <xdr:colOff>579120</xdr:colOff>
      <xdr:row>2</xdr:row>
      <xdr:rowOff>542880</xdr:rowOff>
    </xdr:to>
    <xdr:sp macro="" textlink="">
      <xdr:nvSpPr>
        <xdr:cNvPr id="3" name="Rectangle 2">
          <a:hlinkClick xmlns:r="http://schemas.openxmlformats.org/officeDocument/2006/relationships" r:id="rId1"/>
          <a:extLst>
            <a:ext uri="{FF2B5EF4-FFF2-40B4-BE49-F238E27FC236}">
              <a16:creationId xmlns:a16="http://schemas.microsoft.com/office/drawing/2014/main" id="{00000000-0008-0000-1800-000003000000}"/>
            </a:ext>
          </a:extLst>
        </xdr:cNvPr>
        <xdr:cNvSpPr/>
      </xdr:nvSpPr>
      <xdr:spPr>
        <a:xfrm>
          <a:off x="6903720" y="182880"/>
          <a:ext cx="1051560" cy="360000"/>
        </a:xfrm>
        <a:prstGeom prst="rect">
          <a:avLst/>
        </a:prstGeom>
        <a:solidFill>
          <a:schemeClr val="accent2">
            <a:lumMod val="75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000" b="1"/>
            <a:t>BACK</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24</xdr:col>
      <xdr:colOff>0</xdr:colOff>
      <xdr:row>3</xdr:row>
      <xdr:rowOff>190500</xdr:rowOff>
    </xdr:from>
    <xdr:to>
      <xdr:col>25</xdr:col>
      <xdr:colOff>606136</xdr:colOff>
      <xdr:row>4</xdr:row>
      <xdr:rowOff>311727</xdr:rowOff>
    </xdr:to>
    <xdr:sp macro="" textlink="">
      <xdr:nvSpPr>
        <xdr:cNvPr id="3" name="Rectangle 2">
          <a:hlinkClick xmlns:r="http://schemas.openxmlformats.org/officeDocument/2006/relationships" r:id="rId1"/>
          <a:extLst>
            <a:ext uri="{FF2B5EF4-FFF2-40B4-BE49-F238E27FC236}">
              <a16:creationId xmlns:a16="http://schemas.microsoft.com/office/drawing/2014/main" id="{00000000-0008-0000-1900-000003000000}"/>
            </a:ext>
          </a:extLst>
        </xdr:cNvPr>
        <xdr:cNvSpPr/>
      </xdr:nvSpPr>
      <xdr:spPr>
        <a:xfrm>
          <a:off x="17006455" y="762000"/>
          <a:ext cx="1212272" cy="554182"/>
        </a:xfrm>
        <a:prstGeom prst="rect">
          <a:avLst/>
        </a:prstGeom>
        <a:solidFill>
          <a:schemeClr val="accent2">
            <a:lumMod val="75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000" b="1"/>
            <a:t>BACK</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4</xdr:col>
      <xdr:colOff>0</xdr:colOff>
      <xdr:row>3</xdr:row>
      <xdr:rowOff>0</xdr:rowOff>
    </xdr:from>
    <xdr:to>
      <xdr:col>6</xdr:col>
      <xdr:colOff>0</xdr:colOff>
      <xdr:row>4</xdr:row>
      <xdr:rowOff>163962</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00000000-0008-0000-1A00-000002000000}"/>
            </a:ext>
          </a:extLst>
        </xdr:cNvPr>
        <xdr:cNvSpPr/>
      </xdr:nvSpPr>
      <xdr:spPr>
        <a:xfrm>
          <a:off x="2538549" y="548640"/>
          <a:ext cx="1219200" cy="346842"/>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000">
              <a:ln w="19050">
                <a:solidFill>
                  <a:schemeClr val="tx1">
                    <a:lumMod val="95000"/>
                    <a:lumOff val="5000"/>
                  </a:schemeClr>
                </a:solidFill>
              </a:ln>
            </a:rPr>
            <a:t>BACK</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24</xdr:col>
      <xdr:colOff>305332</xdr:colOff>
      <xdr:row>9</xdr:row>
      <xdr:rowOff>225680</xdr:rowOff>
    </xdr:from>
    <xdr:to>
      <xdr:col>26</xdr:col>
      <xdr:colOff>607077</xdr:colOff>
      <xdr:row>11</xdr:row>
      <xdr:rowOff>194084</xdr:rowOff>
    </xdr:to>
    <xdr:sp macro="" textlink="">
      <xdr:nvSpPr>
        <xdr:cNvPr id="2" name="TextBox 1">
          <a:hlinkClick xmlns:r="http://schemas.openxmlformats.org/officeDocument/2006/relationships" r:id="rId1"/>
          <a:extLst>
            <a:ext uri="{FF2B5EF4-FFF2-40B4-BE49-F238E27FC236}">
              <a16:creationId xmlns:a16="http://schemas.microsoft.com/office/drawing/2014/main" id="{00000000-0008-0000-1B00-000002000000}"/>
            </a:ext>
          </a:extLst>
        </xdr:cNvPr>
        <xdr:cNvSpPr txBox="1"/>
      </xdr:nvSpPr>
      <xdr:spPr>
        <a:xfrm>
          <a:off x="17656098" y="2535575"/>
          <a:ext cx="1921328" cy="446314"/>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2400"/>
            <a:t>BACK</a:t>
          </a:r>
        </a:p>
      </xdr:txBody>
    </xdr:sp>
    <xdr:clientData/>
  </xdr:twoCellAnchor>
  <xdr:twoCellAnchor>
    <xdr:from>
      <xdr:col>23</xdr:col>
      <xdr:colOff>557561</xdr:colOff>
      <xdr:row>3</xdr:row>
      <xdr:rowOff>148683</xdr:rowOff>
    </xdr:from>
    <xdr:to>
      <xdr:col>25</xdr:col>
      <xdr:colOff>543199</xdr:colOff>
      <xdr:row>4</xdr:row>
      <xdr:rowOff>275402</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00000000-0008-0000-1B00-000003000000}"/>
            </a:ext>
          </a:extLst>
        </xdr:cNvPr>
        <xdr:cNvSpPr/>
      </xdr:nvSpPr>
      <xdr:spPr>
        <a:xfrm>
          <a:off x="17358732" y="706244"/>
          <a:ext cx="1212272" cy="554182"/>
        </a:xfrm>
        <a:prstGeom prst="rect">
          <a:avLst/>
        </a:prstGeom>
        <a:solidFill>
          <a:schemeClr val="accent2">
            <a:lumMod val="75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000" b="1"/>
            <a:t>BACK</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4</xdr:col>
      <xdr:colOff>0</xdr:colOff>
      <xdr:row>2</xdr:row>
      <xdr:rowOff>0</xdr:rowOff>
    </xdr:from>
    <xdr:to>
      <xdr:col>6</xdr:col>
      <xdr:colOff>0</xdr:colOff>
      <xdr:row>3</xdr:row>
      <xdr:rowOff>163962</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00000000-0008-0000-1C00-000002000000}"/>
            </a:ext>
          </a:extLst>
        </xdr:cNvPr>
        <xdr:cNvSpPr/>
      </xdr:nvSpPr>
      <xdr:spPr>
        <a:xfrm>
          <a:off x="2537460" y="365760"/>
          <a:ext cx="1219200" cy="346842"/>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000">
              <a:ln w="19050">
                <a:solidFill>
                  <a:schemeClr val="tx1">
                    <a:lumMod val="95000"/>
                    <a:lumOff val="5000"/>
                  </a:schemeClr>
                </a:solidFill>
              </a:ln>
            </a:rPr>
            <a:t>BACK</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3</xdr:col>
      <xdr:colOff>0</xdr:colOff>
      <xdr:row>0</xdr:row>
      <xdr:rowOff>0</xdr:rowOff>
    </xdr:from>
    <xdr:to>
      <xdr:col>10</xdr:col>
      <xdr:colOff>0</xdr:colOff>
      <xdr:row>2</xdr:row>
      <xdr:rowOff>571500</xdr:rowOff>
    </xdr:to>
    <xdr:sp macro="" textlink="">
      <xdr:nvSpPr>
        <xdr:cNvPr id="2" name="TextBox 1">
          <a:extLst>
            <a:ext uri="{FF2B5EF4-FFF2-40B4-BE49-F238E27FC236}">
              <a16:creationId xmlns:a16="http://schemas.microsoft.com/office/drawing/2014/main" id="{00000000-0008-0000-1D00-000002000000}"/>
            </a:ext>
          </a:extLst>
        </xdr:cNvPr>
        <xdr:cNvSpPr txBox="1"/>
      </xdr:nvSpPr>
      <xdr:spPr>
        <a:xfrm>
          <a:off x="1959429" y="0"/>
          <a:ext cx="4931228" cy="571500"/>
        </a:xfrm>
        <a:prstGeom prst="rect">
          <a:avLst/>
        </a:prstGeom>
        <a:solidFill>
          <a:schemeClr val="bg2">
            <a:lumMod val="1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2800" b="1" u="sng">
              <a:solidFill>
                <a:srgbClr val="FF0000"/>
              </a:solidFill>
            </a:rPr>
            <a:t>HQ COY NOMINAL ROLL</a:t>
          </a:r>
        </a:p>
      </xdr:txBody>
    </xdr:sp>
    <xdr:clientData/>
  </xdr:twoCellAnchor>
  <xdr:twoCellAnchor>
    <xdr:from>
      <xdr:col>10</xdr:col>
      <xdr:colOff>121920</xdr:colOff>
      <xdr:row>2</xdr:row>
      <xdr:rowOff>114300</xdr:rowOff>
    </xdr:from>
    <xdr:to>
      <xdr:col>11</xdr:col>
      <xdr:colOff>563880</xdr:colOff>
      <xdr:row>2</xdr:row>
      <xdr:rowOff>474300</xdr:rowOff>
    </xdr:to>
    <xdr:sp macro="" textlink="">
      <xdr:nvSpPr>
        <xdr:cNvPr id="3" name="Rectangle 2">
          <a:hlinkClick xmlns:r="http://schemas.openxmlformats.org/officeDocument/2006/relationships" r:id="rId1"/>
          <a:extLst>
            <a:ext uri="{FF2B5EF4-FFF2-40B4-BE49-F238E27FC236}">
              <a16:creationId xmlns:a16="http://schemas.microsoft.com/office/drawing/2014/main" id="{00000000-0008-0000-1D00-000003000000}"/>
            </a:ext>
          </a:extLst>
        </xdr:cNvPr>
        <xdr:cNvSpPr/>
      </xdr:nvSpPr>
      <xdr:spPr>
        <a:xfrm>
          <a:off x="6705600" y="114300"/>
          <a:ext cx="1051560" cy="360000"/>
        </a:xfrm>
        <a:prstGeom prst="rect">
          <a:avLst/>
        </a:prstGeom>
        <a:solidFill>
          <a:schemeClr val="accent2">
            <a:lumMod val="75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000" b="1"/>
            <a:t>BACK</a:t>
          </a:r>
        </a:p>
      </xdr:txBody>
    </xdr:sp>
    <xdr:clientData/>
  </xdr:twoCellAnchor>
</xdr:wsDr>
</file>

<file path=xl/drawings/drawing31.xml><?xml version="1.0" encoding="utf-8"?>
<xdr:wsDr xmlns:xdr="http://schemas.openxmlformats.org/drawingml/2006/spreadsheetDrawing" xmlns:a="http://schemas.openxmlformats.org/drawingml/2006/main">
  <xdr:twoCellAnchor editAs="oneCell">
    <xdr:from>
      <xdr:col>0</xdr:col>
      <xdr:colOff>76200</xdr:colOff>
      <xdr:row>28</xdr:row>
      <xdr:rowOff>76199</xdr:rowOff>
    </xdr:from>
    <xdr:to>
      <xdr:col>260</xdr:col>
      <xdr:colOff>76200</xdr:colOff>
      <xdr:row>519</xdr:row>
      <xdr:rowOff>76199</xdr:rowOff>
    </xdr:to>
    <xdr:pic>
      <xdr:nvPicPr>
        <xdr:cNvPr id="7" name="Picture 6">
          <a:extLst>
            <a:ext uri="{FF2B5EF4-FFF2-40B4-BE49-F238E27FC236}">
              <a16:creationId xmlns:a16="http://schemas.microsoft.com/office/drawing/2014/main" id="{00000000-0008-0000-1E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200" y="6324599"/>
          <a:ext cx="158496000" cy="74828400"/>
        </a:xfrm>
        <a:prstGeom prst="rect">
          <a:avLst/>
        </a:prstGeom>
      </xdr:spPr>
    </xdr:pic>
    <xdr:clientData/>
  </xdr:twoCellAnchor>
  <xdr:oneCellAnchor>
    <xdr:from>
      <xdr:col>184</xdr:col>
      <xdr:colOff>243935</xdr:colOff>
      <xdr:row>66</xdr:row>
      <xdr:rowOff>16229</xdr:rowOff>
    </xdr:from>
    <xdr:ext cx="22125096" cy="7082516"/>
    <xdr:sp macro="[0]!LOFINFORMSHOW" textlink="">
      <xdr:nvSpPr>
        <xdr:cNvPr id="3" name="Rectangle 2">
          <a:hlinkClick xmlns:r="http://schemas.openxmlformats.org/officeDocument/2006/relationships" r:id="rId2"/>
          <a:extLst>
            <a:ext uri="{FF2B5EF4-FFF2-40B4-BE49-F238E27FC236}">
              <a16:creationId xmlns:a16="http://schemas.microsoft.com/office/drawing/2014/main" id="{00000000-0008-0000-1E00-000003000000}"/>
            </a:ext>
          </a:extLst>
        </xdr:cNvPr>
        <xdr:cNvSpPr/>
      </xdr:nvSpPr>
      <xdr:spPr>
        <a:xfrm>
          <a:off x="112410335" y="12055829"/>
          <a:ext cx="22125096" cy="7082516"/>
        </a:xfrm>
        <a:prstGeom prst="rect">
          <a:avLst/>
        </a:prstGeom>
        <a:solidFill>
          <a:srgbClr val="C00000"/>
        </a:solidFill>
        <a:ln w="3175">
          <a:noFill/>
        </a:ln>
        <a:effectLst>
          <a:outerShdw blurRad="225425" dist="50800" dir="5220000" algn="ctr">
            <a:srgbClr val="000000">
              <a:alpha val="33000"/>
            </a:srgbClr>
          </a:outerShdw>
        </a:effectLst>
        <a:scene3d>
          <a:camera prst="obliqueTopLeft"/>
          <a:lightRig rig="harsh" dir="t">
            <a:rot lat="0" lon="0" rev="3000000"/>
          </a:lightRig>
        </a:scene3d>
        <a:sp3d extrusionH="254000" contourW="19050">
          <a:bevelT w="82550" h="44450" prst="angle"/>
          <a:bevelB w="82550" h="44450" prst="angle"/>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spAutoFit/>
        </a:bodyPr>
        <a:lstStyle/>
        <a:p>
          <a:pPr algn="ctr"/>
          <a:r>
            <a:rPr lang="en-IN" sz="41300" b="1">
              <a:latin typeface="Algerian" panose="04020705040A02060702" pitchFamily="82" charset="0"/>
            </a:rPr>
            <a:t>CO/ADJT</a:t>
          </a:r>
        </a:p>
      </xdr:txBody>
    </xdr:sp>
    <xdr:clientData/>
  </xdr:oneCellAnchor>
  <xdr:oneCellAnchor>
    <xdr:from>
      <xdr:col>215</xdr:col>
      <xdr:colOff>226110</xdr:colOff>
      <xdr:row>240</xdr:row>
      <xdr:rowOff>84352</xdr:rowOff>
    </xdr:from>
    <xdr:ext cx="10199459" cy="10162975"/>
    <xdr:sp macro="" textlink="">
      <xdr:nvSpPr>
        <xdr:cNvPr id="4" name="Rectangle 3">
          <a:hlinkClick xmlns:r="http://schemas.openxmlformats.org/officeDocument/2006/relationships" r:id="rId3"/>
          <a:extLst>
            <a:ext uri="{FF2B5EF4-FFF2-40B4-BE49-F238E27FC236}">
              <a16:creationId xmlns:a16="http://schemas.microsoft.com/office/drawing/2014/main" id="{00000000-0008-0000-1E00-000004000000}"/>
            </a:ext>
          </a:extLst>
        </xdr:cNvPr>
        <xdr:cNvSpPr/>
      </xdr:nvSpPr>
      <xdr:spPr>
        <a:xfrm>
          <a:off x="131290110" y="38641552"/>
          <a:ext cx="10199459" cy="10162975"/>
        </a:xfrm>
        <a:prstGeom prst="rect">
          <a:avLst/>
        </a:prstGeom>
        <a:solidFill>
          <a:srgbClr val="C00000"/>
        </a:solidFill>
        <a:ln w="3175">
          <a:noFill/>
        </a:ln>
        <a:effectLst>
          <a:outerShdw blurRad="225425" dist="50800" dir="5220000" algn="ctr">
            <a:srgbClr val="000000">
              <a:alpha val="33000"/>
            </a:srgbClr>
          </a:outerShdw>
        </a:effectLst>
        <a:scene3d>
          <a:camera prst="obliqueTopLeft"/>
          <a:lightRig rig="harsh" dir="t">
            <a:rot lat="0" lon="0" rev="3000000"/>
          </a:lightRig>
        </a:scene3d>
        <a:sp3d extrusionH="254000" contourW="19050">
          <a:bevelT w="82550" h="44450" prst="angle"/>
          <a:bevelB w="82550" h="44450" prst="angle"/>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spAutoFit/>
        </a:bodyPr>
        <a:lstStyle/>
        <a:p>
          <a:pPr algn="ctr"/>
          <a:r>
            <a:rPr lang="en-IN" sz="59500" b="1">
              <a:latin typeface="Algerian" panose="04020705040A02060702" pitchFamily="82" charset="0"/>
            </a:rPr>
            <a:t>SA</a:t>
          </a:r>
        </a:p>
      </xdr:txBody>
    </xdr:sp>
    <xdr:clientData/>
  </xdr:oneCellAnchor>
  <xdr:oneCellAnchor>
    <xdr:from>
      <xdr:col>122</xdr:col>
      <xdr:colOff>467636</xdr:colOff>
      <xdr:row>225</xdr:row>
      <xdr:rowOff>81531</xdr:rowOff>
    </xdr:from>
    <xdr:ext cx="19089007" cy="7082516"/>
    <xdr:sp macro="" textlink="">
      <xdr:nvSpPr>
        <xdr:cNvPr id="5" name="Rectangle 4">
          <a:hlinkClick xmlns:r="http://schemas.openxmlformats.org/officeDocument/2006/relationships" r:id="rId4"/>
          <a:extLst>
            <a:ext uri="{FF2B5EF4-FFF2-40B4-BE49-F238E27FC236}">
              <a16:creationId xmlns:a16="http://schemas.microsoft.com/office/drawing/2014/main" id="{00000000-0008-0000-1E00-000005000000}"/>
            </a:ext>
          </a:extLst>
        </xdr:cNvPr>
        <xdr:cNvSpPr/>
      </xdr:nvSpPr>
      <xdr:spPr>
        <a:xfrm>
          <a:off x="74838836" y="36352731"/>
          <a:ext cx="19089007" cy="7082516"/>
        </a:xfrm>
        <a:prstGeom prst="rect">
          <a:avLst/>
        </a:prstGeom>
        <a:solidFill>
          <a:srgbClr val="C00000"/>
        </a:solidFill>
        <a:ln w="3175">
          <a:noFill/>
        </a:ln>
        <a:effectLst>
          <a:outerShdw blurRad="225425" dist="50800" dir="5220000" algn="ctr">
            <a:srgbClr val="000000">
              <a:alpha val="33000"/>
            </a:srgbClr>
          </a:outerShdw>
        </a:effectLst>
        <a:scene3d>
          <a:camera prst="obliqueTopLeft"/>
          <a:lightRig rig="harsh" dir="t">
            <a:rot lat="0" lon="0" rev="3000000"/>
          </a:lightRig>
        </a:scene3d>
        <a:sp3d extrusionH="254000" contourW="19050">
          <a:bevelT w="82550" h="44450" prst="angle"/>
          <a:bevelB w="82550" h="44450" prst="angle"/>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spAutoFit/>
        </a:bodyPr>
        <a:lstStyle/>
        <a:p>
          <a:pPr algn="ctr"/>
          <a:r>
            <a:rPr lang="en-IN" sz="41300" b="1">
              <a:latin typeface="Algerian" panose="04020705040A02060702" pitchFamily="82" charset="0"/>
            </a:rPr>
            <a:t>WRITER</a:t>
          </a:r>
        </a:p>
      </xdr:txBody>
    </xdr:sp>
    <xdr:clientData/>
  </xdr:oneCellAnchor>
  <xdr:oneCellAnchor>
    <xdr:from>
      <xdr:col>0</xdr:col>
      <xdr:colOff>0</xdr:colOff>
      <xdr:row>0</xdr:row>
      <xdr:rowOff>0</xdr:rowOff>
    </xdr:from>
    <xdr:ext cx="150418800" cy="6324599"/>
    <xdr:sp macro="" textlink="">
      <xdr:nvSpPr>
        <xdr:cNvPr id="6" name="Rectangle 5">
          <a:extLst>
            <a:ext uri="{FF2B5EF4-FFF2-40B4-BE49-F238E27FC236}">
              <a16:creationId xmlns:a16="http://schemas.microsoft.com/office/drawing/2014/main" id="{00000000-0008-0000-1E00-000006000000}"/>
            </a:ext>
          </a:extLst>
        </xdr:cNvPr>
        <xdr:cNvSpPr/>
      </xdr:nvSpPr>
      <xdr:spPr>
        <a:xfrm>
          <a:off x="0" y="0"/>
          <a:ext cx="150418800" cy="6324599"/>
        </a:xfrm>
        <a:prstGeom prst="rect">
          <a:avLst/>
        </a:prstGeom>
        <a:solidFill>
          <a:schemeClr val="tx1"/>
        </a:solidFill>
        <a:ln>
          <a:noFill/>
        </a:ln>
      </xdr:spPr>
      <xdr:style>
        <a:lnRef idx="0">
          <a:scrgbClr r="0" g="0" b="0"/>
        </a:lnRef>
        <a:fillRef idx="0">
          <a:scrgbClr r="0" g="0" b="0"/>
        </a:fillRef>
        <a:effectRef idx="0">
          <a:scrgbClr r="0" g="0" b="0"/>
        </a:effectRef>
        <a:fontRef idx="minor">
          <a:schemeClr val="lt1"/>
        </a:fontRef>
      </xdr:style>
      <xdr:txBody>
        <a:bodyPr vertOverflow="clip" horzOverflow="clip" wrap="square" rtlCol="0" anchor="t">
          <a:noAutofit/>
        </a:bodyPr>
        <a:lstStyle/>
        <a:p>
          <a:pPr algn="ctr"/>
          <a:r>
            <a:rPr lang="en-IN" sz="34400" b="1" u="sng">
              <a:latin typeface="Algerian" panose="04020705040A02060702" pitchFamily="82" charset="0"/>
              <a:cs typeface="Arabic Typesetting" panose="03020402040406030203" pitchFamily="66" charset="-78"/>
            </a:rPr>
            <a:t>MAIN DASHBOARD</a:t>
          </a:r>
          <a:endParaRPr lang="en-IN" sz="6000" b="1" u="sng">
            <a:latin typeface="Algerian" panose="04020705040A02060702" pitchFamily="82" charset="0"/>
            <a:cs typeface="Arabic Typesetting" panose="03020402040406030203" pitchFamily="66" charset="-78"/>
          </a:endParaRPr>
        </a:p>
      </xdr:txBody>
    </xdr:sp>
    <xdr:clientData/>
  </xdr:oneCellAnchor>
</xdr:wsDr>
</file>

<file path=xl/drawings/drawing32.xml><?xml version="1.0" encoding="utf-8"?>
<xdr:wsDr xmlns:xdr="http://schemas.openxmlformats.org/drawingml/2006/spreadsheetDrawing" xmlns:a="http://schemas.openxmlformats.org/drawingml/2006/main">
  <xdr:twoCellAnchor>
    <xdr:from>
      <xdr:col>7</xdr:col>
      <xdr:colOff>585106</xdr:colOff>
      <xdr:row>0</xdr:row>
      <xdr:rowOff>69273</xdr:rowOff>
    </xdr:from>
    <xdr:to>
      <xdr:col>26</xdr:col>
      <xdr:colOff>999505</xdr:colOff>
      <xdr:row>2</xdr:row>
      <xdr:rowOff>475011</xdr:rowOff>
    </xdr:to>
    <xdr:sp macro="" textlink="">
      <xdr:nvSpPr>
        <xdr:cNvPr id="2" name="TextBox 1">
          <a:extLst>
            <a:ext uri="{FF2B5EF4-FFF2-40B4-BE49-F238E27FC236}">
              <a16:creationId xmlns:a16="http://schemas.microsoft.com/office/drawing/2014/main" id="{00000000-0008-0000-2000-000002000000}"/>
            </a:ext>
          </a:extLst>
        </xdr:cNvPr>
        <xdr:cNvSpPr txBox="1"/>
      </xdr:nvSpPr>
      <xdr:spPr>
        <a:xfrm>
          <a:off x="5565321" y="69273"/>
          <a:ext cx="14865184" cy="786738"/>
        </a:xfrm>
        <a:prstGeom prst="rect">
          <a:avLst/>
        </a:prstGeom>
        <a:solidFill>
          <a:schemeClr val="accent2">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4800" b="1" u="sng"/>
            <a:t>BN</a:t>
          </a:r>
          <a:r>
            <a:rPr lang="en-IN" sz="4800" b="1" u="sng" baseline="0"/>
            <a:t> MASTER ROLL</a:t>
          </a:r>
          <a:endParaRPr lang="en-IN" sz="4800" b="1" u="sng"/>
        </a:p>
      </xdr:txBody>
    </xdr:sp>
    <xdr:clientData/>
  </xdr:twoCellAnchor>
  <xdr:twoCellAnchor>
    <xdr:from>
      <xdr:col>26</xdr:col>
      <xdr:colOff>911679</xdr:colOff>
      <xdr:row>0</xdr:row>
      <xdr:rowOff>40822</xdr:rowOff>
    </xdr:from>
    <xdr:to>
      <xdr:col>33</xdr:col>
      <xdr:colOff>653143</xdr:colOff>
      <xdr:row>3</xdr:row>
      <xdr:rowOff>27213</xdr:rowOff>
    </xdr:to>
    <xdr:sp macro="" textlink="">
      <xdr:nvSpPr>
        <xdr:cNvPr id="3" name="TextBox 2">
          <a:hlinkClick xmlns:r="http://schemas.openxmlformats.org/officeDocument/2006/relationships" r:id="rId1"/>
          <a:extLst>
            <a:ext uri="{FF2B5EF4-FFF2-40B4-BE49-F238E27FC236}">
              <a16:creationId xmlns:a16="http://schemas.microsoft.com/office/drawing/2014/main" id="{00000000-0008-0000-2000-000003000000}"/>
            </a:ext>
          </a:extLst>
        </xdr:cNvPr>
        <xdr:cNvSpPr txBox="1"/>
      </xdr:nvSpPr>
      <xdr:spPr>
        <a:xfrm>
          <a:off x="20342679" y="40822"/>
          <a:ext cx="7470322" cy="884464"/>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5400" b="1"/>
            <a:t>MAIN</a:t>
          </a:r>
        </a:p>
      </xdr:txBody>
    </xdr:sp>
    <xdr:clientData/>
  </xdr:twoCellAnchor>
  <xdr:twoCellAnchor>
    <xdr:from>
      <xdr:col>0</xdr:col>
      <xdr:colOff>1</xdr:colOff>
      <xdr:row>0</xdr:row>
      <xdr:rowOff>54429</xdr:rowOff>
    </xdr:from>
    <xdr:to>
      <xdr:col>7</xdr:col>
      <xdr:colOff>554183</xdr:colOff>
      <xdr:row>2</xdr:row>
      <xdr:rowOff>498764</xdr:rowOff>
    </xdr:to>
    <xdr:sp macro="" textlink="">
      <xdr:nvSpPr>
        <xdr:cNvPr id="4" name="TextBox 3">
          <a:hlinkClick xmlns:r="http://schemas.openxmlformats.org/officeDocument/2006/relationships" r:id="rId2"/>
          <a:extLst>
            <a:ext uri="{FF2B5EF4-FFF2-40B4-BE49-F238E27FC236}">
              <a16:creationId xmlns:a16="http://schemas.microsoft.com/office/drawing/2014/main" id="{00000000-0008-0000-2000-000004000000}"/>
            </a:ext>
          </a:extLst>
        </xdr:cNvPr>
        <xdr:cNvSpPr txBox="1"/>
      </xdr:nvSpPr>
      <xdr:spPr>
        <a:xfrm>
          <a:off x="1" y="54429"/>
          <a:ext cx="5389418" cy="832262"/>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5400" b="1"/>
            <a:t>DASHBOARD</a:t>
          </a:r>
        </a:p>
      </xdr:txBody>
    </xdr:sp>
    <xdr:clientData/>
  </xdr:twoCellAnchor>
  <xdr:twoCellAnchor>
    <xdr:from>
      <xdr:col>35</xdr:col>
      <xdr:colOff>0</xdr:colOff>
      <xdr:row>4</xdr:row>
      <xdr:rowOff>0</xdr:rowOff>
    </xdr:from>
    <xdr:to>
      <xdr:col>40</xdr:col>
      <xdr:colOff>518160</xdr:colOff>
      <xdr:row>107</xdr:row>
      <xdr:rowOff>30480</xdr:rowOff>
    </xdr:to>
    <xdr:sp macro="[0]!PRINT_MACRO" textlink="">
      <xdr:nvSpPr>
        <xdr:cNvPr id="5" name="Rectangle 4">
          <a:extLst>
            <a:ext uri="{FF2B5EF4-FFF2-40B4-BE49-F238E27FC236}">
              <a16:creationId xmlns:a16="http://schemas.microsoft.com/office/drawing/2014/main" id="{B0892DD7-6F27-4097-9B20-3299E0BF7E48}"/>
            </a:ext>
          </a:extLst>
        </xdr:cNvPr>
        <xdr:cNvSpPr/>
      </xdr:nvSpPr>
      <xdr:spPr>
        <a:xfrm>
          <a:off x="28498800" y="1066800"/>
          <a:ext cx="4541520" cy="22890480"/>
        </a:xfrm>
        <a:prstGeom prst="rect">
          <a:avLst/>
        </a:prstGeom>
        <a:solidFill>
          <a:schemeClr val="accent2"/>
        </a:solidFill>
        <a:scene3d>
          <a:camera prst="orthographicFront"/>
          <a:lightRig rig="threePt" dir="t"/>
        </a:scene3d>
        <a:sp3d>
          <a:bevelT w="139700" h="139700" prst="divo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400" b="1"/>
            <a:t>PRINT</a:t>
          </a:r>
        </a:p>
      </xdr:txBody>
    </xdr:sp>
    <xdr:clientData/>
  </xdr:twoCellAnchor>
</xdr:wsDr>
</file>

<file path=xl/drawings/drawing33.xml><?xml version="1.0" encoding="utf-8"?>
<xdr:wsDr xmlns:xdr="http://schemas.openxmlformats.org/drawingml/2006/spreadsheetDrawing" xmlns:a="http://schemas.openxmlformats.org/drawingml/2006/main">
  <xdr:twoCellAnchor editAs="oneCell">
    <xdr:from>
      <xdr:col>0</xdr:col>
      <xdr:colOff>304800</xdr:colOff>
      <xdr:row>10</xdr:row>
      <xdr:rowOff>1371599</xdr:rowOff>
    </xdr:from>
    <xdr:to>
      <xdr:col>275</xdr:col>
      <xdr:colOff>387531</xdr:colOff>
      <xdr:row>555</xdr:row>
      <xdr:rowOff>76222</xdr:rowOff>
    </xdr:to>
    <xdr:pic>
      <xdr:nvPicPr>
        <xdr:cNvPr id="2" name="Picture 1">
          <a:extLst>
            <a:ext uri="{FF2B5EF4-FFF2-40B4-BE49-F238E27FC236}">
              <a16:creationId xmlns:a16="http://schemas.microsoft.com/office/drawing/2014/main" id="{00000000-0008-0000-2100-000002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4660" t="14743" r="-1"/>
        <a:stretch/>
      </xdr:blipFill>
      <xdr:spPr>
        <a:xfrm>
          <a:off x="304800" y="4419599"/>
          <a:ext cx="182353131" cy="82829423"/>
        </a:xfrm>
        <a:prstGeom prst="rect">
          <a:avLst/>
        </a:prstGeom>
        <a:solidFill>
          <a:srgbClr val="FFFF00"/>
        </a:solidFill>
        <a:scene3d>
          <a:camera prst="orthographicFront"/>
          <a:lightRig rig="threePt" dir="t"/>
        </a:scene3d>
        <a:sp3d>
          <a:bevelT w="139700" h="139700" prst="divot"/>
          <a:bevelB prst="angle"/>
        </a:sp3d>
      </xdr:spPr>
    </xdr:pic>
    <xdr:clientData/>
  </xdr:twoCellAnchor>
  <xdr:twoCellAnchor>
    <xdr:from>
      <xdr:col>19</xdr:col>
      <xdr:colOff>0</xdr:colOff>
      <xdr:row>0</xdr:row>
      <xdr:rowOff>0</xdr:rowOff>
    </xdr:from>
    <xdr:to>
      <xdr:col>163</xdr:col>
      <xdr:colOff>228600</xdr:colOff>
      <xdr:row>14</xdr:row>
      <xdr:rowOff>76200</xdr:rowOff>
    </xdr:to>
    <xdr:sp macro="" textlink="">
      <xdr:nvSpPr>
        <xdr:cNvPr id="3" name="Rectangle 2">
          <a:extLst>
            <a:ext uri="{FF2B5EF4-FFF2-40B4-BE49-F238E27FC236}">
              <a16:creationId xmlns:a16="http://schemas.microsoft.com/office/drawing/2014/main" id="{00000000-0008-0000-2100-000003000000}"/>
            </a:ext>
          </a:extLst>
        </xdr:cNvPr>
        <xdr:cNvSpPr/>
      </xdr:nvSpPr>
      <xdr:spPr>
        <a:xfrm>
          <a:off x="23515320" y="0"/>
          <a:ext cx="98458020" cy="5074920"/>
        </a:xfrm>
        <a:prstGeom prst="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ctr"/>
          <a:r>
            <a:rPr lang="en-IN" sz="34400" b="1" cap="none" spc="0">
              <a:ln w="22225">
                <a:solidFill>
                  <a:schemeClr val="accent2"/>
                </a:solidFill>
                <a:prstDash val="solid"/>
              </a:ln>
              <a:solidFill>
                <a:schemeClr val="bg1"/>
              </a:solidFill>
              <a:effectLst/>
              <a:latin typeface="Franklin Gothic Heavy" panose="020B0903020102020204" pitchFamily="34" charset="0"/>
            </a:rPr>
            <a:t>AUTOMATION OF BN PARADE STATE</a:t>
          </a:r>
        </a:p>
      </xdr:txBody>
    </xdr:sp>
    <xdr:clientData/>
  </xdr:twoCellAnchor>
  <xdr:oneCellAnchor>
    <xdr:from>
      <xdr:col>4</xdr:col>
      <xdr:colOff>152400</xdr:colOff>
      <xdr:row>55</xdr:row>
      <xdr:rowOff>140068</xdr:rowOff>
    </xdr:from>
    <xdr:ext cx="37436416" cy="4657631"/>
    <xdr:sp macro="" textlink="">
      <xdr:nvSpPr>
        <xdr:cNvPr id="4" name="Rectangle 3">
          <a:hlinkClick xmlns:r="http://schemas.openxmlformats.org/officeDocument/2006/relationships" r:id="rId2"/>
          <a:extLst>
            <a:ext uri="{FF2B5EF4-FFF2-40B4-BE49-F238E27FC236}">
              <a16:creationId xmlns:a16="http://schemas.microsoft.com/office/drawing/2014/main" id="{00000000-0008-0000-2100-000004000000}"/>
            </a:ext>
          </a:extLst>
        </xdr:cNvPr>
        <xdr:cNvSpPr/>
      </xdr:nvSpPr>
      <xdr:spPr>
        <a:xfrm>
          <a:off x="4145280" y="12640134"/>
          <a:ext cx="37436416" cy="4657631"/>
        </a:xfrm>
        <a:prstGeom prst="rect">
          <a:avLst/>
        </a:prstGeom>
        <a:solidFill>
          <a:schemeClr val="accent4">
            <a:lumMod val="60000"/>
            <a:lumOff val="40000"/>
          </a:schemeClr>
        </a:solidFill>
        <a:ln>
          <a:noFill/>
        </a:ln>
        <a:effectLst>
          <a:outerShdw blurRad="152400" dist="317500" dir="5400000" sx="90000" sy="-19000" rotWithShape="0">
            <a:prstClr val="black">
              <a:alpha val="15000"/>
            </a:prstClr>
          </a:outerShdw>
          <a:reflection blurRad="6350" stA="50000" endA="300" endPos="55000" dir="5400000" sy="-100000" algn="bl" rotWithShape="0"/>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180000" tIns="216000" rIns="216000" bIns="216000" rtlCol="0" anchor="ctr">
          <a:spAutoFit/>
        </a:bodyPr>
        <a:lstStyle/>
        <a:p>
          <a:pPr algn="ctr"/>
          <a:r>
            <a:rPr lang="en-IN" sz="28700">
              <a:solidFill>
                <a:schemeClr val="tx1"/>
              </a:solidFill>
              <a:latin typeface="Cooper Black" panose="0208090404030B020404" pitchFamily="18" charset="0"/>
            </a:rPr>
            <a:t>BN</a:t>
          </a:r>
          <a:r>
            <a:rPr lang="en-IN" sz="28700" baseline="0">
              <a:solidFill>
                <a:schemeClr val="tx1"/>
              </a:solidFill>
              <a:latin typeface="Cooper Black" panose="0208090404030B020404" pitchFamily="18" charset="0"/>
            </a:rPr>
            <a:t> NOMINAL ROLL</a:t>
          </a:r>
          <a:endParaRPr lang="en-IN" sz="28700">
            <a:solidFill>
              <a:schemeClr val="tx1"/>
            </a:solidFill>
            <a:latin typeface="Cooper Black" panose="0208090404030B020404" pitchFamily="18" charset="0"/>
          </a:endParaRPr>
        </a:p>
      </xdr:txBody>
    </xdr:sp>
    <xdr:clientData/>
  </xdr:oneCellAnchor>
  <xdr:oneCellAnchor>
    <xdr:from>
      <xdr:col>139</xdr:col>
      <xdr:colOff>310659</xdr:colOff>
      <xdr:row>52</xdr:row>
      <xdr:rowOff>79109</xdr:rowOff>
    </xdr:from>
    <xdr:ext cx="43185426" cy="4657631"/>
    <xdr:sp macro="" textlink="">
      <xdr:nvSpPr>
        <xdr:cNvPr id="5" name="Rectangle 4">
          <a:hlinkClick xmlns:r="http://schemas.openxmlformats.org/officeDocument/2006/relationships" r:id="rId3"/>
          <a:extLst>
            <a:ext uri="{FF2B5EF4-FFF2-40B4-BE49-F238E27FC236}">
              <a16:creationId xmlns:a16="http://schemas.microsoft.com/office/drawing/2014/main" id="{00000000-0008-0000-2100-000005000000}"/>
            </a:ext>
          </a:extLst>
        </xdr:cNvPr>
        <xdr:cNvSpPr/>
      </xdr:nvSpPr>
      <xdr:spPr>
        <a:xfrm>
          <a:off x="99675459" y="10594709"/>
          <a:ext cx="43185426" cy="4657631"/>
        </a:xfrm>
        <a:prstGeom prst="rect">
          <a:avLst/>
        </a:prstGeom>
        <a:solidFill>
          <a:schemeClr val="accent4">
            <a:lumMod val="60000"/>
            <a:lumOff val="40000"/>
          </a:schemeClr>
        </a:solidFill>
        <a:ln>
          <a:noFill/>
        </a:ln>
        <a:effectLst>
          <a:outerShdw blurRad="152400" dist="317500" dir="5400000" sx="90000" sy="-19000" rotWithShape="0">
            <a:prstClr val="black">
              <a:alpha val="15000"/>
            </a:prstClr>
          </a:outerShdw>
          <a:reflection blurRad="6350" stA="50000" endA="300" endPos="55000" dir="5400000" sy="-100000" algn="bl" rotWithShape="0"/>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180000" tIns="216000" rIns="216000" bIns="216000" rtlCol="0" anchor="ctr">
          <a:spAutoFit/>
        </a:bodyPr>
        <a:lstStyle/>
        <a:p>
          <a:pPr algn="ctr"/>
          <a:r>
            <a:rPr lang="en-IN" sz="28700">
              <a:solidFill>
                <a:schemeClr val="tx1"/>
              </a:solidFill>
              <a:latin typeface="Cooper Black" panose="0208090404030B020404" pitchFamily="18" charset="0"/>
            </a:rPr>
            <a:t>MAIN PARADE STATE</a:t>
          </a:r>
        </a:p>
      </xdr:txBody>
    </xdr:sp>
    <xdr:clientData/>
  </xdr:oneCellAnchor>
  <xdr:oneCellAnchor>
    <xdr:from>
      <xdr:col>84</xdr:col>
      <xdr:colOff>68279</xdr:colOff>
      <xdr:row>279</xdr:row>
      <xdr:rowOff>106989</xdr:rowOff>
    </xdr:from>
    <xdr:ext cx="22418652" cy="7466990"/>
    <xdr:sp macro="[0]!uform_show" textlink="">
      <xdr:nvSpPr>
        <xdr:cNvPr id="6" name="Rectangle 5">
          <a:extLst>
            <a:ext uri="{FF2B5EF4-FFF2-40B4-BE49-F238E27FC236}">
              <a16:creationId xmlns:a16="http://schemas.microsoft.com/office/drawing/2014/main" id="{00000000-0008-0000-2100-000006000000}"/>
            </a:ext>
          </a:extLst>
        </xdr:cNvPr>
        <xdr:cNvSpPr/>
      </xdr:nvSpPr>
      <xdr:spPr>
        <a:xfrm>
          <a:off x="70040562" y="53566732"/>
          <a:ext cx="22418652" cy="7466990"/>
        </a:xfrm>
        <a:prstGeom prst="rect">
          <a:avLst/>
        </a:prstGeom>
        <a:solidFill>
          <a:schemeClr val="accent6">
            <a:lumMod val="50000"/>
          </a:schemeClr>
        </a:solidFill>
        <a:ln>
          <a:noFill/>
        </a:ln>
        <a:effectLst>
          <a:outerShdw blurRad="152400" dist="317500" dir="5400000" sx="90000" sy="-19000" rotWithShape="0">
            <a:prstClr val="black">
              <a:alpha val="15000"/>
            </a:prstClr>
          </a:outerShdw>
          <a:reflection blurRad="6350" stA="50000" endA="300" endPos="55000" dir="5400000" sy="-100000" algn="bl" rotWithShape="0"/>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180000" tIns="216000" rIns="216000" bIns="216000" rtlCol="0" anchor="ctr">
          <a:spAutoFit/>
        </a:bodyPr>
        <a:lstStyle/>
        <a:p>
          <a:pPr algn="ctr"/>
          <a:r>
            <a:rPr lang="en-IN" sz="23900">
              <a:solidFill>
                <a:schemeClr val="bg1"/>
              </a:solidFill>
              <a:latin typeface="Cooper Black" panose="0208090404030B020404" pitchFamily="18" charset="0"/>
            </a:rPr>
            <a:t>DATA</a:t>
          </a:r>
          <a:r>
            <a:rPr lang="en-IN" sz="23900" baseline="0">
              <a:solidFill>
                <a:schemeClr val="bg1"/>
              </a:solidFill>
              <a:latin typeface="Cooper Black" panose="0208090404030B020404" pitchFamily="18" charset="0"/>
            </a:rPr>
            <a:t> ENRTY</a:t>
          </a:r>
        </a:p>
        <a:p>
          <a:pPr algn="ctr"/>
          <a:r>
            <a:rPr lang="en-IN" sz="23900" baseline="0">
              <a:solidFill>
                <a:schemeClr val="bg1"/>
              </a:solidFill>
              <a:latin typeface="Cooper Black" panose="0208090404030B020404" pitchFamily="18" charset="0"/>
            </a:rPr>
            <a:t> FORM</a:t>
          </a:r>
          <a:endParaRPr lang="en-IN" sz="23900">
            <a:solidFill>
              <a:schemeClr val="bg1"/>
            </a:solidFill>
            <a:latin typeface="Cooper Black" panose="0208090404030B020404" pitchFamily="18" charset="0"/>
          </a:endParaRPr>
        </a:p>
      </xdr:txBody>
    </xdr:sp>
    <xdr:clientData/>
  </xdr:oneCellAnchor>
  <xdr:twoCellAnchor>
    <xdr:from>
      <xdr:col>169</xdr:col>
      <xdr:colOff>88001</xdr:colOff>
      <xdr:row>109</xdr:row>
      <xdr:rowOff>27709</xdr:rowOff>
    </xdr:from>
    <xdr:to>
      <xdr:col>169</xdr:col>
      <xdr:colOff>216847</xdr:colOff>
      <xdr:row>323</xdr:row>
      <xdr:rowOff>76200</xdr:rowOff>
    </xdr:to>
    <xdr:cxnSp macro="">
      <xdr:nvCxnSpPr>
        <xdr:cNvPr id="7" name="Straight Connector 6">
          <a:extLst>
            <a:ext uri="{FF2B5EF4-FFF2-40B4-BE49-F238E27FC236}">
              <a16:creationId xmlns:a16="http://schemas.microsoft.com/office/drawing/2014/main" id="{00000000-0008-0000-2100-000007000000}"/>
            </a:ext>
          </a:extLst>
        </xdr:cNvPr>
        <xdr:cNvCxnSpPr/>
      </xdr:nvCxnSpPr>
      <xdr:spPr>
        <a:xfrm>
          <a:off x="125761395" y="22403295"/>
          <a:ext cx="135378" cy="39181545"/>
        </a:xfrm>
        <a:prstGeom prst="line">
          <a:avLst/>
        </a:prstGeom>
        <a:ln w="1905000">
          <a:solidFill>
            <a:srgbClr val="7030A0"/>
          </a:solidFill>
        </a:ln>
        <a:scene3d>
          <a:camera prst="orthographicFront"/>
          <a:lightRig rig="threePt" dir="t"/>
        </a:scene3d>
        <a:sp3d>
          <a:bevelT w="165100" prst="coolSlant"/>
        </a:sp3d>
      </xdr:spPr>
      <xdr:style>
        <a:lnRef idx="1">
          <a:schemeClr val="accent1"/>
        </a:lnRef>
        <a:fillRef idx="0">
          <a:schemeClr val="accent1"/>
        </a:fillRef>
        <a:effectRef idx="0">
          <a:schemeClr val="accent1"/>
        </a:effectRef>
        <a:fontRef idx="minor">
          <a:schemeClr val="tx1"/>
        </a:fontRef>
      </xdr:style>
    </xdr:cxnSp>
    <xdr:clientData/>
  </xdr:twoCellAnchor>
  <xdr:oneCellAnchor>
    <xdr:from>
      <xdr:col>168</xdr:col>
      <xdr:colOff>421777</xdr:colOff>
      <xdr:row>98</xdr:row>
      <xdr:rowOff>20642</xdr:rowOff>
    </xdr:from>
    <xdr:ext cx="19706948" cy="3951605"/>
    <xdr:sp macro="" textlink="">
      <xdr:nvSpPr>
        <xdr:cNvPr id="8" name="Rectangle 7">
          <a:hlinkClick xmlns:r="http://schemas.openxmlformats.org/officeDocument/2006/relationships" r:id="rId4"/>
          <a:extLst>
            <a:ext uri="{FF2B5EF4-FFF2-40B4-BE49-F238E27FC236}">
              <a16:creationId xmlns:a16="http://schemas.microsoft.com/office/drawing/2014/main" id="{00000000-0008-0000-2100-000008000000}"/>
            </a:ext>
          </a:extLst>
        </xdr:cNvPr>
        <xdr:cNvSpPr/>
      </xdr:nvSpPr>
      <xdr:spPr>
        <a:xfrm>
          <a:off x="117464977" y="17546642"/>
          <a:ext cx="19706948" cy="3951605"/>
        </a:xfrm>
        <a:prstGeom prst="rect">
          <a:avLst/>
        </a:prstGeom>
        <a:solidFill>
          <a:schemeClr val="bg1"/>
        </a:solidFill>
        <a:ln>
          <a:noFill/>
        </a:ln>
        <a:effectLst>
          <a:outerShdw blurRad="152400" dist="317500" dir="5400000" sx="90000" sy="-19000" rotWithShape="0">
            <a:prstClr val="black">
              <a:alpha val="15000"/>
            </a:prstClr>
          </a:outerShdw>
          <a:reflection blurRad="6350" stA="50000" endA="300" endPos="55000" dir="5400000" sy="-100000" algn="bl" rotWithShape="0"/>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180000" tIns="216000" rIns="216000" bIns="216000" rtlCol="0" anchor="ctr">
          <a:spAutoFit/>
        </a:bodyPr>
        <a:lstStyle/>
        <a:p>
          <a:pPr algn="ctr"/>
          <a:r>
            <a:rPr lang="en-IN" sz="23900">
              <a:solidFill>
                <a:schemeClr val="tx1"/>
              </a:solidFill>
              <a:latin typeface="Cooper Black" panose="0208090404030B020404" pitchFamily="18" charset="0"/>
            </a:rPr>
            <a:t>RANK WISE</a:t>
          </a:r>
        </a:p>
      </xdr:txBody>
    </xdr:sp>
    <xdr:clientData/>
  </xdr:oneCellAnchor>
  <xdr:oneCellAnchor>
    <xdr:from>
      <xdr:col>135</xdr:col>
      <xdr:colOff>352567</xdr:colOff>
      <xdr:row>129</xdr:row>
      <xdr:rowOff>142562</xdr:rowOff>
    </xdr:from>
    <xdr:ext cx="20637844" cy="3951605"/>
    <xdr:sp macro="" textlink="">
      <xdr:nvSpPr>
        <xdr:cNvPr id="9" name="Rectangle 8">
          <a:hlinkClick xmlns:r="http://schemas.openxmlformats.org/officeDocument/2006/relationships" r:id="rId5"/>
          <a:extLst>
            <a:ext uri="{FF2B5EF4-FFF2-40B4-BE49-F238E27FC236}">
              <a16:creationId xmlns:a16="http://schemas.microsoft.com/office/drawing/2014/main" id="{00000000-0008-0000-2100-000009000000}"/>
            </a:ext>
          </a:extLst>
        </xdr:cNvPr>
        <xdr:cNvSpPr/>
      </xdr:nvSpPr>
      <xdr:spPr>
        <a:xfrm>
          <a:off x="97278967" y="22392962"/>
          <a:ext cx="20637844" cy="3951605"/>
        </a:xfrm>
        <a:prstGeom prst="rect">
          <a:avLst/>
        </a:prstGeom>
        <a:solidFill>
          <a:srgbClr val="FF0000"/>
        </a:solidFill>
        <a:ln>
          <a:noFill/>
        </a:ln>
        <a:effectLst>
          <a:outerShdw blurRad="152400" dist="317500" dir="5400000" sx="90000" sy="-19000" rotWithShape="0">
            <a:prstClr val="black">
              <a:alpha val="15000"/>
            </a:prstClr>
          </a:outerShdw>
          <a:reflection blurRad="6350" stA="50000" endA="300" endPos="55000" dir="5400000" sy="-100000" algn="bl" rotWithShape="0"/>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180000" tIns="216000" rIns="216000" bIns="216000" rtlCol="0" anchor="ctr">
          <a:spAutoFit/>
        </a:bodyPr>
        <a:lstStyle/>
        <a:p>
          <a:pPr algn="ctr"/>
          <a:r>
            <a:rPr lang="en-IN" sz="23900">
              <a:solidFill>
                <a:schemeClr val="bg1"/>
              </a:solidFill>
              <a:latin typeface="Cooper Black" panose="0208090404030B020404" pitchFamily="18" charset="0"/>
            </a:rPr>
            <a:t>STATE</a:t>
          </a:r>
          <a:r>
            <a:rPr lang="en-IN" sz="23900" baseline="0">
              <a:solidFill>
                <a:schemeClr val="bg1"/>
              </a:solidFill>
              <a:latin typeface="Cooper Black" panose="0208090404030B020404" pitchFamily="18" charset="0"/>
            </a:rPr>
            <a:t> WISE</a:t>
          </a:r>
          <a:endParaRPr lang="en-IN" sz="23900">
            <a:solidFill>
              <a:schemeClr val="bg1"/>
            </a:solidFill>
            <a:latin typeface="Cooper Black" panose="0208090404030B020404" pitchFamily="18" charset="0"/>
          </a:endParaRPr>
        </a:p>
      </xdr:txBody>
    </xdr:sp>
    <xdr:clientData/>
  </xdr:oneCellAnchor>
  <xdr:oneCellAnchor>
    <xdr:from>
      <xdr:col>171</xdr:col>
      <xdr:colOff>224344</xdr:colOff>
      <xdr:row>144</xdr:row>
      <xdr:rowOff>20642</xdr:rowOff>
    </xdr:from>
    <xdr:ext cx="14127729" cy="3951605"/>
    <xdr:sp macro="" textlink="">
      <xdr:nvSpPr>
        <xdr:cNvPr id="11" name="Rectangle 10">
          <a:hlinkClick xmlns:r="http://schemas.openxmlformats.org/officeDocument/2006/relationships" r:id="rId6"/>
          <a:extLst>
            <a:ext uri="{FF2B5EF4-FFF2-40B4-BE49-F238E27FC236}">
              <a16:creationId xmlns:a16="http://schemas.microsoft.com/office/drawing/2014/main" id="{00000000-0008-0000-2100-00000B000000}"/>
            </a:ext>
          </a:extLst>
        </xdr:cNvPr>
        <xdr:cNvSpPr/>
      </xdr:nvSpPr>
      <xdr:spPr>
        <a:xfrm>
          <a:off x="119096344" y="24557042"/>
          <a:ext cx="14127729" cy="3951605"/>
        </a:xfrm>
        <a:prstGeom prst="rect">
          <a:avLst/>
        </a:prstGeom>
        <a:solidFill>
          <a:srgbClr val="FF0000"/>
        </a:solidFill>
        <a:ln>
          <a:noFill/>
        </a:ln>
        <a:effectLst>
          <a:outerShdw blurRad="152400" dist="317500" dir="5400000" sx="90000" sy="-19000" rotWithShape="0">
            <a:prstClr val="black">
              <a:alpha val="15000"/>
            </a:prstClr>
          </a:outerShdw>
          <a:reflection blurRad="6350" stA="50000" endA="300" endPos="55000" dir="5400000" sy="-100000" algn="bl" rotWithShape="0"/>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180000" tIns="216000" rIns="216000" bIns="216000" rtlCol="0" anchor="ctr">
          <a:spAutoFit/>
        </a:bodyPr>
        <a:lstStyle/>
        <a:p>
          <a:pPr algn="ctr"/>
          <a:r>
            <a:rPr lang="en-IN" sz="23900">
              <a:solidFill>
                <a:schemeClr val="bg1"/>
              </a:solidFill>
              <a:latin typeface="Cooper Black" panose="0208090404030B020404" pitchFamily="18" charset="0"/>
            </a:rPr>
            <a:t>BDE</a:t>
          </a:r>
          <a:r>
            <a:rPr lang="en-IN" sz="23900" baseline="0">
              <a:solidFill>
                <a:schemeClr val="bg1"/>
              </a:solidFill>
              <a:latin typeface="Cooper Black" panose="0208090404030B020404" pitchFamily="18" charset="0"/>
            </a:rPr>
            <a:t> DIV</a:t>
          </a:r>
          <a:endParaRPr lang="en-IN" sz="23900">
            <a:solidFill>
              <a:schemeClr val="bg1"/>
            </a:solidFill>
            <a:latin typeface="Cooper Black" panose="0208090404030B020404" pitchFamily="18" charset="0"/>
          </a:endParaRPr>
        </a:p>
      </xdr:txBody>
    </xdr:sp>
    <xdr:clientData/>
  </xdr:oneCellAnchor>
  <xdr:oneCellAnchor>
    <xdr:from>
      <xdr:col>134</xdr:col>
      <xdr:colOff>507338</xdr:colOff>
      <xdr:row>211</xdr:row>
      <xdr:rowOff>142562</xdr:rowOff>
    </xdr:from>
    <xdr:ext cx="21395102" cy="3951605"/>
    <xdr:sp macro="" textlink="">
      <xdr:nvSpPr>
        <xdr:cNvPr id="13" name="Rectangle 12">
          <a:hlinkClick xmlns:r="http://schemas.openxmlformats.org/officeDocument/2006/relationships" r:id="rId7"/>
          <a:extLst>
            <a:ext uri="{FF2B5EF4-FFF2-40B4-BE49-F238E27FC236}">
              <a16:creationId xmlns:a16="http://schemas.microsoft.com/office/drawing/2014/main" id="{00000000-0008-0000-2100-00000D000000}"/>
            </a:ext>
          </a:extLst>
        </xdr:cNvPr>
        <xdr:cNvSpPr/>
      </xdr:nvSpPr>
      <xdr:spPr>
        <a:xfrm>
          <a:off x="96824138" y="34889762"/>
          <a:ext cx="21395102" cy="3951605"/>
        </a:xfrm>
        <a:prstGeom prst="rect">
          <a:avLst/>
        </a:prstGeom>
        <a:solidFill>
          <a:srgbClr val="FF0000"/>
        </a:solidFill>
        <a:ln>
          <a:noFill/>
        </a:ln>
        <a:effectLst>
          <a:outerShdw blurRad="152400" dist="317500" dir="5400000" sx="90000" sy="-19000" rotWithShape="0">
            <a:prstClr val="black">
              <a:alpha val="15000"/>
            </a:prstClr>
          </a:outerShdw>
          <a:reflection blurRad="6350" stA="50000" endA="300" endPos="55000" dir="5400000" sy="-100000" algn="bl" rotWithShape="0"/>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180000" tIns="216000" rIns="216000" bIns="216000" rtlCol="0" anchor="ctr">
          <a:spAutoFit/>
        </a:bodyPr>
        <a:lstStyle/>
        <a:p>
          <a:pPr algn="ctr"/>
          <a:r>
            <a:rPr lang="en-IN" sz="23900">
              <a:solidFill>
                <a:schemeClr val="bg1"/>
              </a:solidFill>
              <a:latin typeface="Cooper Black" panose="0208090404030B020404" pitchFamily="18" charset="0"/>
            </a:rPr>
            <a:t>POSTED OUT</a:t>
          </a:r>
        </a:p>
      </xdr:txBody>
    </xdr:sp>
    <xdr:clientData/>
  </xdr:oneCellAnchor>
  <xdr:twoCellAnchor>
    <xdr:from>
      <xdr:col>19</xdr:col>
      <xdr:colOff>175954</xdr:colOff>
      <xdr:row>109</xdr:row>
      <xdr:rowOff>27709</xdr:rowOff>
    </xdr:from>
    <xdr:to>
      <xdr:col>19</xdr:col>
      <xdr:colOff>304800</xdr:colOff>
      <xdr:row>323</xdr:row>
      <xdr:rowOff>76200</xdr:rowOff>
    </xdr:to>
    <xdr:cxnSp macro="">
      <xdr:nvCxnSpPr>
        <xdr:cNvPr id="14" name="Straight Connector 13">
          <a:extLst>
            <a:ext uri="{FF2B5EF4-FFF2-40B4-BE49-F238E27FC236}">
              <a16:creationId xmlns:a16="http://schemas.microsoft.com/office/drawing/2014/main" id="{00000000-0008-0000-2100-00000E000000}"/>
            </a:ext>
          </a:extLst>
        </xdr:cNvPr>
        <xdr:cNvCxnSpPr/>
      </xdr:nvCxnSpPr>
      <xdr:spPr>
        <a:xfrm>
          <a:off x="23692363" y="22403295"/>
          <a:ext cx="127757" cy="39181545"/>
        </a:xfrm>
        <a:prstGeom prst="line">
          <a:avLst/>
        </a:prstGeom>
        <a:ln w="1905000">
          <a:solidFill>
            <a:srgbClr val="7030A0"/>
          </a:solidFill>
        </a:ln>
        <a:scene3d>
          <a:camera prst="orthographicFront"/>
          <a:lightRig rig="threePt" dir="t"/>
        </a:scene3d>
        <a:sp3d>
          <a:bevelT w="165100" prst="coolSlant"/>
        </a:sp3d>
      </xdr:spPr>
      <xdr:style>
        <a:lnRef idx="1">
          <a:schemeClr val="accent1"/>
        </a:lnRef>
        <a:fillRef idx="0">
          <a:schemeClr val="accent1"/>
        </a:fillRef>
        <a:effectRef idx="0">
          <a:schemeClr val="accent1"/>
        </a:effectRef>
        <a:fontRef idx="minor">
          <a:schemeClr val="tx1"/>
        </a:fontRef>
      </xdr:style>
    </xdr:cxnSp>
    <xdr:clientData/>
  </xdr:twoCellAnchor>
  <xdr:oneCellAnchor>
    <xdr:from>
      <xdr:col>19</xdr:col>
      <xdr:colOff>39116</xdr:colOff>
      <xdr:row>110</xdr:row>
      <xdr:rowOff>20641</xdr:rowOff>
    </xdr:from>
    <xdr:ext cx="10681208" cy="3951605"/>
    <xdr:sp macro="" textlink="">
      <xdr:nvSpPr>
        <xdr:cNvPr id="15" name="Rectangle 14">
          <a:hlinkClick xmlns:r="http://schemas.openxmlformats.org/officeDocument/2006/relationships" r:id="rId8"/>
          <a:extLst>
            <a:ext uri="{FF2B5EF4-FFF2-40B4-BE49-F238E27FC236}">
              <a16:creationId xmlns:a16="http://schemas.microsoft.com/office/drawing/2014/main" id="{00000000-0008-0000-2100-00000F000000}"/>
            </a:ext>
          </a:extLst>
        </xdr:cNvPr>
        <xdr:cNvSpPr/>
      </xdr:nvSpPr>
      <xdr:spPr>
        <a:xfrm>
          <a:off x="23554436" y="22576930"/>
          <a:ext cx="10681208" cy="3951605"/>
        </a:xfrm>
        <a:prstGeom prst="rect">
          <a:avLst/>
        </a:prstGeom>
        <a:solidFill>
          <a:schemeClr val="bg1"/>
        </a:solidFill>
        <a:ln>
          <a:noFill/>
        </a:ln>
        <a:effectLst>
          <a:outerShdw blurRad="152400" dist="317500" dir="5400000" sx="90000" sy="-19000" rotWithShape="0">
            <a:prstClr val="black">
              <a:alpha val="15000"/>
            </a:prstClr>
          </a:outerShdw>
          <a:reflection blurRad="6350" stA="50000" endA="300" endPos="55000" dir="5400000" sy="-100000" algn="bl" rotWithShape="0"/>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180000" tIns="216000" rIns="216000" bIns="216000" rtlCol="0" anchor="ctr">
          <a:spAutoFit/>
        </a:bodyPr>
        <a:lstStyle/>
        <a:p>
          <a:pPr algn="ctr"/>
          <a:r>
            <a:rPr lang="en-IN" sz="23900">
              <a:solidFill>
                <a:schemeClr val="tx1"/>
              </a:solidFill>
              <a:latin typeface="Cooper Black" panose="0208090404030B020404" pitchFamily="18" charset="0"/>
            </a:rPr>
            <a:t>A</a:t>
          </a:r>
          <a:r>
            <a:rPr lang="en-IN" sz="23900" baseline="0">
              <a:solidFill>
                <a:schemeClr val="tx1"/>
              </a:solidFill>
              <a:latin typeface="Cooper Black" panose="0208090404030B020404" pitchFamily="18" charset="0"/>
            </a:rPr>
            <a:t> COY</a:t>
          </a:r>
          <a:endParaRPr lang="en-IN" sz="23900">
            <a:solidFill>
              <a:schemeClr val="tx1"/>
            </a:solidFill>
            <a:latin typeface="Cooper Black" panose="0208090404030B020404" pitchFamily="18" charset="0"/>
          </a:endParaRPr>
        </a:p>
      </xdr:txBody>
    </xdr:sp>
    <xdr:clientData/>
  </xdr:oneCellAnchor>
  <xdr:oneCellAnchor>
    <xdr:from>
      <xdr:col>5</xdr:col>
      <xdr:colOff>7857205</xdr:colOff>
      <xdr:row>147</xdr:row>
      <xdr:rowOff>66361</xdr:rowOff>
    </xdr:from>
    <xdr:ext cx="10345988" cy="3951605"/>
    <xdr:sp macro="" textlink="">
      <xdr:nvSpPr>
        <xdr:cNvPr id="16" name="Rectangle 15">
          <a:hlinkClick xmlns:r="http://schemas.openxmlformats.org/officeDocument/2006/relationships" r:id="rId9"/>
          <a:extLst>
            <a:ext uri="{FF2B5EF4-FFF2-40B4-BE49-F238E27FC236}">
              <a16:creationId xmlns:a16="http://schemas.microsoft.com/office/drawing/2014/main" id="{00000000-0008-0000-2100-000010000000}"/>
            </a:ext>
          </a:extLst>
        </xdr:cNvPr>
        <xdr:cNvSpPr/>
      </xdr:nvSpPr>
      <xdr:spPr>
        <a:xfrm>
          <a:off x="12502139" y="29391387"/>
          <a:ext cx="10345988" cy="3951605"/>
        </a:xfrm>
        <a:prstGeom prst="rect">
          <a:avLst/>
        </a:prstGeom>
        <a:solidFill>
          <a:srgbClr val="FF0000"/>
        </a:solidFill>
        <a:ln>
          <a:noFill/>
        </a:ln>
        <a:effectLst>
          <a:outerShdw blurRad="152400" dist="317500" dir="5400000" sx="90000" sy="-19000" rotWithShape="0">
            <a:prstClr val="black">
              <a:alpha val="15000"/>
            </a:prstClr>
          </a:outerShdw>
          <a:reflection blurRad="6350" stA="50000" endA="300" endPos="55000" dir="5400000" sy="-100000" algn="bl" rotWithShape="0"/>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180000" tIns="216000" rIns="216000" bIns="216000" rtlCol="0" anchor="ctr">
          <a:spAutoFit/>
        </a:bodyPr>
        <a:lstStyle/>
        <a:p>
          <a:pPr algn="ctr"/>
          <a:r>
            <a:rPr lang="en-IN" sz="23900">
              <a:solidFill>
                <a:schemeClr val="bg1"/>
              </a:solidFill>
              <a:latin typeface="Cooper Black" panose="0208090404030B020404" pitchFamily="18" charset="0"/>
            </a:rPr>
            <a:t>B</a:t>
          </a:r>
          <a:r>
            <a:rPr lang="en-IN" sz="23900" baseline="0">
              <a:solidFill>
                <a:schemeClr val="bg1"/>
              </a:solidFill>
              <a:latin typeface="Cooper Black" panose="0208090404030B020404" pitchFamily="18" charset="0"/>
            </a:rPr>
            <a:t> COY</a:t>
          </a:r>
          <a:endParaRPr lang="en-IN" sz="23900">
            <a:solidFill>
              <a:schemeClr val="bg1"/>
            </a:solidFill>
            <a:latin typeface="Cooper Black" panose="0208090404030B020404" pitchFamily="18" charset="0"/>
          </a:endParaRPr>
        </a:p>
      </xdr:txBody>
    </xdr:sp>
    <xdr:clientData/>
  </xdr:oneCellAnchor>
  <xdr:oneCellAnchor>
    <xdr:from>
      <xdr:col>19</xdr:col>
      <xdr:colOff>553494</xdr:colOff>
      <xdr:row>180</xdr:row>
      <xdr:rowOff>51121</xdr:rowOff>
    </xdr:from>
    <xdr:ext cx="10353490" cy="3951605"/>
    <xdr:sp macro="" textlink="">
      <xdr:nvSpPr>
        <xdr:cNvPr id="17" name="Rectangle 16">
          <a:hlinkClick xmlns:r="http://schemas.openxmlformats.org/officeDocument/2006/relationships" r:id="rId10"/>
          <a:extLst>
            <a:ext uri="{FF2B5EF4-FFF2-40B4-BE49-F238E27FC236}">
              <a16:creationId xmlns:a16="http://schemas.microsoft.com/office/drawing/2014/main" id="{00000000-0008-0000-2100-000011000000}"/>
            </a:ext>
          </a:extLst>
        </xdr:cNvPr>
        <xdr:cNvSpPr/>
      </xdr:nvSpPr>
      <xdr:spPr>
        <a:xfrm>
          <a:off x="24069903" y="35404655"/>
          <a:ext cx="10353490" cy="3951605"/>
        </a:xfrm>
        <a:prstGeom prst="rect">
          <a:avLst/>
        </a:prstGeom>
        <a:solidFill>
          <a:schemeClr val="bg1"/>
        </a:solidFill>
        <a:ln>
          <a:noFill/>
        </a:ln>
        <a:effectLst>
          <a:outerShdw blurRad="152400" dist="317500" dir="5400000" sx="90000" sy="-19000" rotWithShape="0">
            <a:prstClr val="black">
              <a:alpha val="15000"/>
            </a:prstClr>
          </a:outerShdw>
          <a:reflection blurRad="6350" stA="50000" endA="300" endPos="55000" dir="5400000" sy="-100000" algn="bl" rotWithShape="0"/>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180000" tIns="216000" rIns="216000" bIns="216000" rtlCol="0" anchor="ctr">
          <a:spAutoFit/>
        </a:bodyPr>
        <a:lstStyle/>
        <a:p>
          <a:pPr algn="ctr"/>
          <a:r>
            <a:rPr lang="en-IN" sz="23900">
              <a:solidFill>
                <a:schemeClr val="tx1"/>
              </a:solidFill>
              <a:latin typeface="Cooper Black" panose="0208090404030B020404" pitchFamily="18" charset="0"/>
            </a:rPr>
            <a:t>C</a:t>
          </a:r>
          <a:r>
            <a:rPr lang="en-IN" sz="23900" baseline="0">
              <a:solidFill>
                <a:schemeClr val="tx1"/>
              </a:solidFill>
              <a:latin typeface="Cooper Black" panose="0208090404030B020404" pitchFamily="18" charset="0"/>
            </a:rPr>
            <a:t> COY</a:t>
          </a:r>
          <a:endParaRPr lang="en-IN" sz="23900">
            <a:solidFill>
              <a:schemeClr val="tx1"/>
            </a:solidFill>
            <a:latin typeface="Cooper Black" panose="0208090404030B020404" pitchFamily="18" charset="0"/>
          </a:endParaRPr>
        </a:p>
      </xdr:txBody>
    </xdr:sp>
    <xdr:clientData/>
  </xdr:oneCellAnchor>
  <xdr:oneCellAnchor>
    <xdr:from>
      <xdr:col>5</xdr:col>
      <xdr:colOff>7970850</xdr:colOff>
      <xdr:row>219</xdr:row>
      <xdr:rowOff>96841</xdr:rowOff>
    </xdr:from>
    <xdr:ext cx="10606380" cy="3951605"/>
    <xdr:sp macro="" textlink="">
      <xdr:nvSpPr>
        <xdr:cNvPr id="18" name="Rectangle 17">
          <a:hlinkClick xmlns:r="http://schemas.openxmlformats.org/officeDocument/2006/relationships" r:id="rId11"/>
          <a:extLst>
            <a:ext uri="{FF2B5EF4-FFF2-40B4-BE49-F238E27FC236}">
              <a16:creationId xmlns:a16="http://schemas.microsoft.com/office/drawing/2014/main" id="{00000000-0008-0000-2100-000012000000}"/>
            </a:ext>
          </a:extLst>
        </xdr:cNvPr>
        <xdr:cNvSpPr/>
      </xdr:nvSpPr>
      <xdr:spPr>
        <a:xfrm>
          <a:off x="12621227" y="42587050"/>
          <a:ext cx="10606380" cy="3951605"/>
        </a:xfrm>
        <a:prstGeom prst="rect">
          <a:avLst/>
        </a:prstGeom>
        <a:solidFill>
          <a:srgbClr val="FF0000"/>
        </a:solidFill>
        <a:ln>
          <a:noFill/>
        </a:ln>
        <a:effectLst>
          <a:outerShdw blurRad="152400" dist="317500" dir="5400000" sx="90000" sy="-19000" rotWithShape="0">
            <a:prstClr val="black">
              <a:alpha val="15000"/>
            </a:prstClr>
          </a:outerShdw>
          <a:reflection blurRad="6350" stA="50000" endA="300" endPos="55000" dir="5400000" sy="-100000" algn="bl" rotWithShape="0"/>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180000" tIns="216000" rIns="216000" bIns="216000" rtlCol="0" anchor="ctr">
          <a:spAutoFit/>
        </a:bodyPr>
        <a:lstStyle/>
        <a:p>
          <a:pPr algn="ctr"/>
          <a:r>
            <a:rPr lang="en-IN" sz="23900">
              <a:solidFill>
                <a:schemeClr val="bg1"/>
              </a:solidFill>
              <a:latin typeface="Cooper Black" panose="0208090404030B020404" pitchFamily="18" charset="0"/>
            </a:rPr>
            <a:t>D</a:t>
          </a:r>
          <a:r>
            <a:rPr lang="en-IN" sz="23900" baseline="0">
              <a:solidFill>
                <a:schemeClr val="bg1"/>
              </a:solidFill>
              <a:latin typeface="Cooper Black" panose="0208090404030B020404" pitchFamily="18" charset="0"/>
            </a:rPr>
            <a:t> COY</a:t>
          </a:r>
          <a:endParaRPr lang="en-IN" sz="23900">
            <a:solidFill>
              <a:schemeClr val="bg1"/>
            </a:solidFill>
            <a:latin typeface="Cooper Black" panose="0208090404030B020404" pitchFamily="18" charset="0"/>
          </a:endParaRPr>
        </a:p>
      </xdr:txBody>
    </xdr:sp>
    <xdr:clientData/>
  </xdr:oneCellAnchor>
  <xdr:oneCellAnchor>
    <xdr:from>
      <xdr:col>20</xdr:col>
      <xdr:colOff>92089</xdr:colOff>
      <xdr:row>258</xdr:row>
      <xdr:rowOff>142561</xdr:rowOff>
    </xdr:from>
    <xdr:ext cx="12221181" cy="3951605"/>
    <xdr:sp macro="" textlink="">
      <xdr:nvSpPr>
        <xdr:cNvPr id="19" name="Rectangle 18">
          <a:hlinkClick xmlns:r="http://schemas.openxmlformats.org/officeDocument/2006/relationships" r:id="rId12"/>
          <a:extLst>
            <a:ext uri="{FF2B5EF4-FFF2-40B4-BE49-F238E27FC236}">
              <a16:creationId xmlns:a16="http://schemas.microsoft.com/office/drawing/2014/main" id="{00000000-0008-0000-2100-000013000000}"/>
            </a:ext>
          </a:extLst>
        </xdr:cNvPr>
        <xdr:cNvSpPr/>
      </xdr:nvSpPr>
      <xdr:spPr>
        <a:xfrm>
          <a:off x="24261640" y="49767267"/>
          <a:ext cx="12221181" cy="3951605"/>
        </a:xfrm>
        <a:prstGeom prst="rect">
          <a:avLst/>
        </a:prstGeom>
        <a:solidFill>
          <a:schemeClr val="bg1"/>
        </a:solidFill>
        <a:ln>
          <a:noFill/>
        </a:ln>
        <a:effectLst>
          <a:outerShdw blurRad="152400" dist="317500" dir="5400000" sx="90000" sy="-19000" rotWithShape="0">
            <a:prstClr val="black">
              <a:alpha val="15000"/>
            </a:prstClr>
          </a:outerShdw>
          <a:reflection blurRad="6350" stA="50000" endA="300" endPos="55000" dir="5400000" sy="-100000" algn="bl" rotWithShape="0"/>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180000" tIns="216000" rIns="216000" bIns="216000" rtlCol="0" anchor="ctr">
          <a:spAutoFit/>
        </a:bodyPr>
        <a:lstStyle/>
        <a:p>
          <a:pPr algn="ctr"/>
          <a:r>
            <a:rPr lang="en-IN" sz="23900">
              <a:solidFill>
                <a:schemeClr val="tx1"/>
              </a:solidFill>
              <a:latin typeface="Cooper Black" panose="0208090404030B020404" pitchFamily="18" charset="0"/>
            </a:rPr>
            <a:t>SP</a:t>
          </a:r>
          <a:r>
            <a:rPr lang="en-IN" sz="23900" baseline="0">
              <a:solidFill>
                <a:schemeClr val="tx1"/>
              </a:solidFill>
              <a:latin typeface="Cooper Black" panose="0208090404030B020404" pitchFamily="18" charset="0"/>
            </a:rPr>
            <a:t> COY</a:t>
          </a:r>
          <a:endParaRPr lang="en-IN" sz="23900">
            <a:solidFill>
              <a:schemeClr val="tx1"/>
            </a:solidFill>
            <a:latin typeface="Cooper Black" panose="0208090404030B020404" pitchFamily="18" charset="0"/>
          </a:endParaRPr>
        </a:p>
      </xdr:txBody>
    </xdr:sp>
    <xdr:clientData/>
  </xdr:oneCellAnchor>
  <xdr:oneCellAnchor>
    <xdr:from>
      <xdr:col>5</xdr:col>
      <xdr:colOff>5387496</xdr:colOff>
      <xdr:row>296</xdr:row>
      <xdr:rowOff>66361</xdr:rowOff>
    </xdr:from>
    <xdr:ext cx="12999407" cy="3951605"/>
    <xdr:sp macro="" textlink="">
      <xdr:nvSpPr>
        <xdr:cNvPr id="20" name="Rectangle 19">
          <a:hlinkClick xmlns:r="http://schemas.openxmlformats.org/officeDocument/2006/relationships" r:id="rId13"/>
          <a:extLst>
            <a:ext uri="{FF2B5EF4-FFF2-40B4-BE49-F238E27FC236}">
              <a16:creationId xmlns:a16="http://schemas.microsoft.com/office/drawing/2014/main" id="{00000000-0008-0000-2100-000014000000}"/>
            </a:ext>
          </a:extLst>
        </xdr:cNvPr>
        <xdr:cNvSpPr/>
      </xdr:nvSpPr>
      <xdr:spPr>
        <a:xfrm>
          <a:off x="10034607" y="56640507"/>
          <a:ext cx="12999407" cy="3951605"/>
        </a:xfrm>
        <a:prstGeom prst="rect">
          <a:avLst/>
        </a:prstGeom>
        <a:solidFill>
          <a:srgbClr val="FF0000"/>
        </a:solidFill>
        <a:ln>
          <a:noFill/>
        </a:ln>
        <a:effectLst>
          <a:outerShdw blurRad="152400" dist="317500" dir="5400000" sx="90000" sy="-19000" rotWithShape="0">
            <a:prstClr val="black">
              <a:alpha val="15000"/>
            </a:prstClr>
          </a:outerShdw>
          <a:reflection blurRad="6350" stA="50000" endA="300" endPos="55000" dir="5400000" sy="-100000" algn="bl" rotWithShape="0"/>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180000" tIns="216000" rIns="216000" bIns="216000" rtlCol="0" anchor="ctr">
          <a:spAutoFit/>
        </a:bodyPr>
        <a:lstStyle/>
        <a:p>
          <a:pPr algn="ctr"/>
          <a:r>
            <a:rPr lang="en-IN" sz="23900">
              <a:solidFill>
                <a:schemeClr val="bg1"/>
              </a:solidFill>
              <a:latin typeface="Cooper Black" panose="0208090404030B020404" pitchFamily="18" charset="0"/>
            </a:rPr>
            <a:t>HQ</a:t>
          </a:r>
          <a:r>
            <a:rPr lang="en-IN" sz="23900" baseline="0">
              <a:solidFill>
                <a:schemeClr val="bg1"/>
              </a:solidFill>
              <a:latin typeface="Cooper Black" panose="0208090404030B020404" pitchFamily="18" charset="0"/>
            </a:rPr>
            <a:t> COY</a:t>
          </a:r>
          <a:endParaRPr lang="en-IN" sz="23900">
            <a:solidFill>
              <a:schemeClr val="bg1"/>
            </a:solidFill>
            <a:latin typeface="Cooper Black" panose="0208090404030B020404" pitchFamily="18" charset="0"/>
          </a:endParaRPr>
        </a:p>
      </xdr:txBody>
    </xdr:sp>
    <xdr:clientData/>
  </xdr:oneCellAnchor>
  <xdr:oneCellAnchor>
    <xdr:from>
      <xdr:col>162</xdr:col>
      <xdr:colOff>294291</xdr:colOff>
      <xdr:row>346</xdr:row>
      <xdr:rowOff>96842</xdr:rowOff>
    </xdr:from>
    <xdr:ext cx="9873037" cy="3951605"/>
    <xdr:sp macro="" textlink="">
      <xdr:nvSpPr>
        <xdr:cNvPr id="21" name="Rectangle 20">
          <a:hlinkClick xmlns:r="http://schemas.openxmlformats.org/officeDocument/2006/relationships" r:id="rId14"/>
          <a:extLst>
            <a:ext uri="{FF2B5EF4-FFF2-40B4-BE49-F238E27FC236}">
              <a16:creationId xmlns:a16="http://schemas.microsoft.com/office/drawing/2014/main" id="{00000000-0008-0000-2100-000015000000}"/>
            </a:ext>
          </a:extLst>
        </xdr:cNvPr>
        <xdr:cNvSpPr/>
      </xdr:nvSpPr>
      <xdr:spPr>
        <a:xfrm>
          <a:off x="113679891" y="55418042"/>
          <a:ext cx="9873037" cy="3951605"/>
        </a:xfrm>
        <a:prstGeom prst="rect">
          <a:avLst/>
        </a:prstGeom>
        <a:solidFill>
          <a:srgbClr val="FF0000"/>
        </a:solidFill>
        <a:ln>
          <a:noFill/>
        </a:ln>
        <a:effectLst>
          <a:outerShdw blurRad="152400" dist="317500" dir="5400000" sx="90000" sy="-19000" rotWithShape="0">
            <a:prstClr val="black">
              <a:alpha val="15000"/>
            </a:prstClr>
          </a:outerShdw>
          <a:reflection blurRad="6350" stA="50000" endA="300" endPos="55000" dir="5400000" sy="-100000" algn="bl" rotWithShape="0"/>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180000" tIns="216000" rIns="216000" bIns="216000" rtlCol="0" anchor="ctr">
          <a:spAutoFit/>
        </a:bodyPr>
        <a:lstStyle/>
        <a:p>
          <a:pPr algn="ctr"/>
          <a:r>
            <a:rPr lang="en-IN" sz="23900">
              <a:solidFill>
                <a:schemeClr val="bg1"/>
              </a:solidFill>
              <a:latin typeface="Cooper Black" panose="0208090404030B020404" pitchFamily="18" charset="0"/>
            </a:rPr>
            <a:t>BACK</a:t>
          </a:r>
        </a:p>
      </xdr:txBody>
    </xdr:sp>
    <xdr:clientData/>
  </xdr:oneCellAnchor>
  <xdr:oneCellAnchor>
    <xdr:from>
      <xdr:col>170</xdr:col>
      <xdr:colOff>268803</xdr:colOff>
      <xdr:row>202</xdr:row>
      <xdr:rowOff>66362</xdr:rowOff>
    </xdr:from>
    <xdr:ext cx="16568652" cy="3951605"/>
    <xdr:sp macro="" textlink="">
      <xdr:nvSpPr>
        <xdr:cNvPr id="38" name="Rectangle 37">
          <a:hlinkClick xmlns:r="http://schemas.openxmlformats.org/officeDocument/2006/relationships" r:id="rId15"/>
          <a:extLst>
            <a:ext uri="{FF2B5EF4-FFF2-40B4-BE49-F238E27FC236}">
              <a16:creationId xmlns:a16="http://schemas.microsoft.com/office/drawing/2014/main" id="{00000000-0008-0000-2100-000026000000}"/>
            </a:ext>
          </a:extLst>
        </xdr:cNvPr>
        <xdr:cNvSpPr/>
      </xdr:nvSpPr>
      <xdr:spPr>
        <a:xfrm>
          <a:off x="118531203" y="33441962"/>
          <a:ext cx="16568652" cy="3951605"/>
        </a:xfrm>
        <a:prstGeom prst="rect">
          <a:avLst/>
        </a:prstGeom>
        <a:solidFill>
          <a:schemeClr val="bg1"/>
        </a:solidFill>
        <a:ln>
          <a:noFill/>
        </a:ln>
        <a:effectLst>
          <a:outerShdw blurRad="152400" dist="317500" dir="5400000" sx="90000" sy="-19000" rotWithShape="0">
            <a:prstClr val="black">
              <a:alpha val="15000"/>
            </a:prstClr>
          </a:outerShdw>
          <a:reflection blurRad="6350" stA="50000" endA="300" endPos="55000" dir="5400000" sy="-100000" algn="bl" rotWithShape="0"/>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180000" tIns="216000" rIns="216000" bIns="216000" rtlCol="0" anchor="ctr">
          <a:spAutoFit/>
        </a:bodyPr>
        <a:lstStyle/>
        <a:p>
          <a:pPr algn="ctr"/>
          <a:r>
            <a:rPr lang="en-IN" sz="23900">
              <a:solidFill>
                <a:schemeClr val="tx1"/>
              </a:solidFill>
              <a:latin typeface="Cooper Black" panose="0208090404030B020404" pitchFamily="18" charset="0"/>
            </a:rPr>
            <a:t>LMC</a:t>
          </a:r>
          <a:r>
            <a:rPr lang="en-IN" sz="23900" baseline="0">
              <a:solidFill>
                <a:schemeClr val="tx1"/>
              </a:solidFill>
              <a:latin typeface="Cooper Black" panose="0208090404030B020404" pitchFamily="18" charset="0"/>
            </a:rPr>
            <a:t> WISE</a:t>
          </a:r>
          <a:endParaRPr lang="en-IN" sz="23900">
            <a:solidFill>
              <a:schemeClr val="tx1"/>
            </a:solidFill>
            <a:latin typeface="Cooper Black" panose="0208090404030B020404" pitchFamily="18" charset="0"/>
          </a:endParaRPr>
        </a:p>
      </xdr:txBody>
    </xdr:sp>
    <xdr:clientData/>
  </xdr:oneCellAnchor>
  <xdr:oneCellAnchor>
    <xdr:from>
      <xdr:col>135</xdr:col>
      <xdr:colOff>304800</xdr:colOff>
      <xdr:row>168</xdr:row>
      <xdr:rowOff>142562</xdr:rowOff>
    </xdr:from>
    <xdr:ext cx="20513235" cy="3951605"/>
    <xdr:sp macro="" textlink="">
      <xdr:nvSpPr>
        <xdr:cNvPr id="25" name="Rectangle 24">
          <a:hlinkClick xmlns:r="http://schemas.openxmlformats.org/officeDocument/2006/relationships" r:id="rId16"/>
          <a:extLst>
            <a:ext uri="{FF2B5EF4-FFF2-40B4-BE49-F238E27FC236}">
              <a16:creationId xmlns:a16="http://schemas.microsoft.com/office/drawing/2014/main" id="{00000000-0008-0000-2100-000019000000}"/>
            </a:ext>
          </a:extLst>
        </xdr:cNvPr>
        <xdr:cNvSpPr/>
      </xdr:nvSpPr>
      <xdr:spPr>
        <a:xfrm>
          <a:off x="97231200" y="28336562"/>
          <a:ext cx="20513235" cy="3951605"/>
        </a:xfrm>
        <a:prstGeom prst="rect">
          <a:avLst/>
        </a:prstGeom>
        <a:solidFill>
          <a:srgbClr val="FF0000"/>
        </a:solidFill>
        <a:ln>
          <a:noFill/>
        </a:ln>
        <a:effectLst>
          <a:outerShdw blurRad="152400" dist="317500" dir="5400000" sx="90000" sy="-19000" rotWithShape="0">
            <a:prstClr val="black">
              <a:alpha val="15000"/>
            </a:prstClr>
          </a:outerShdw>
          <a:reflection blurRad="6350" stA="50000" endA="300" endPos="55000" dir="5400000" sy="-100000" algn="bl" rotWithShape="0"/>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180000" tIns="216000" rIns="216000" bIns="216000" rtlCol="0" anchor="ctr">
          <a:spAutoFit/>
        </a:bodyPr>
        <a:lstStyle/>
        <a:p>
          <a:pPr algn="ctr"/>
          <a:r>
            <a:rPr lang="en-IN" sz="23900">
              <a:solidFill>
                <a:schemeClr val="bg1"/>
              </a:solidFill>
              <a:latin typeface="Cooper Black" panose="0208090404030B020404" pitchFamily="18" charset="0"/>
            </a:rPr>
            <a:t>BN</a:t>
          </a:r>
          <a:r>
            <a:rPr lang="en-IN" sz="23900" baseline="0">
              <a:solidFill>
                <a:schemeClr val="bg1"/>
              </a:solidFill>
              <a:latin typeface="Cooper Black" panose="0208090404030B020404" pitchFamily="18" charset="0"/>
            </a:rPr>
            <a:t> TEAM</a:t>
          </a:r>
          <a:endParaRPr lang="en-IN" sz="23900">
            <a:solidFill>
              <a:schemeClr val="bg1"/>
            </a:solidFill>
            <a:latin typeface="Cooper Black" panose="0208090404030B020404" pitchFamily="18" charset="0"/>
          </a:endParaRPr>
        </a:p>
      </xdr:txBody>
    </xdr:sp>
    <xdr:clientData/>
  </xdr:oneCellAnchor>
  <xdr:oneCellAnchor>
    <xdr:from>
      <xdr:col>135</xdr:col>
      <xdr:colOff>76200</xdr:colOff>
      <xdr:row>252</xdr:row>
      <xdr:rowOff>20642</xdr:rowOff>
    </xdr:from>
    <xdr:ext cx="20538011" cy="3951605"/>
    <xdr:sp macro="" textlink="">
      <xdr:nvSpPr>
        <xdr:cNvPr id="26" name="Rectangle 25">
          <a:hlinkClick xmlns:r="http://schemas.openxmlformats.org/officeDocument/2006/relationships" r:id="rId17"/>
          <a:extLst>
            <a:ext uri="{FF2B5EF4-FFF2-40B4-BE49-F238E27FC236}">
              <a16:creationId xmlns:a16="http://schemas.microsoft.com/office/drawing/2014/main" id="{00000000-0008-0000-2100-00001A000000}"/>
            </a:ext>
          </a:extLst>
        </xdr:cNvPr>
        <xdr:cNvSpPr/>
      </xdr:nvSpPr>
      <xdr:spPr>
        <a:xfrm>
          <a:off x="97002600" y="41016242"/>
          <a:ext cx="20538011" cy="3951605"/>
        </a:xfrm>
        <a:prstGeom prst="rect">
          <a:avLst/>
        </a:prstGeom>
        <a:solidFill>
          <a:srgbClr val="FF0000"/>
        </a:solidFill>
        <a:ln>
          <a:noFill/>
        </a:ln>
        <a:effectLst>
          <a:outerShdw blurRad="152400" dist="317500" dir="5400000" sx="90000" sy="-19000" rotWithShape="0">
            <a:prstClr val="black">
              <a:alpha val="15000"/>
            </a:prstClr>
          </a:outerShdw>
          <a:reflection blurRad="6350" stA="50000" endA="300" endPos="55000" dir="5400000" sy="-100000" algn="bl" rotWithShape="0"/>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180000" tIns="216000" rIns="216000" bIns="216000" rtlCol="0" anchor="ctr">
          <a:spAutoFit/>
        </a:bodyPr>
        <a:lstStyle/>
        <a:p>
          <a:pPr algn="ctr"/>
          <a:r>
            <a:rPr lang="en-IN" sz="23900">
              <a:solidFill>
                <a:schemeClr val="bg1"/>
              </a:solidFill>
              <a:latin typeface="Cooper Black" panose="0208090404030B020404" pitchFamily="18" charset="0"/>
            </a:rPr>
            <a:t>AWL</a:t>
          </a:r>
        </a:p>
      </xdr:txBody>
    </xdr:sp>
    <xdr:clientData/>
  </xdr:oneCellAnchor>
  <xdr:twoCellAnchor>
    <xdr:from>
      <xdr:col>67</xdr:col>
      <xdr:colOff>304800</xdr:colOff>
      <xdr:row>45</xdr:row>
      <xdr:rowOff>76200</xdr:rowOff>
    </xdr:from>
    <xdr:to>
      <xdr:col>112</xdr:col>
      <xdr:colOff>0</xdr:colOff>
      <xdr:row>59</xdr:row>
      <xdr:rowOff>0</xdr:rowOff>
    </xdr:to>
    <xdr:sp macro="" textlink="">
      <xdr:nvSpPr>
        <xdr:cNvPr id="22" name="Rectangle 21">
          <a:hlinkClick xmlns:r="http://schemas.openxmlformats.org/officeDocument/2006/relationships" r:id="rId18"/>
          <a:extLst>
            <a:ext uri="{FF2B5EF4-FFF2-40B4-BE49-F238E27FC236}">
              <a16:creationId xmlns:a16="http://schemas.microsoft.com/office/drawing/2014/main" id="{00000000-0008-0000-2100-000016000000}"/>
            </a:ext>
          </a:extLst>
        </xdr:cNvPr>
        <xdr:cNvSpPr/>
      </xdr:nvSpPr>
      <xdr:spPr>
        <a:xfrm>
          <a:off x="55778400" y="9525000"/>
          <a:ext cx="27127200" cy="2057400"/>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2000" b="1"/>
            <a:t>CLICK</a:t>
          </a:r>
          <a:r>
            <a:rPr lang="en-IN" sz="12000" b="1" baseline="0"/>
            <a:t> TO SEE </a:t>
          </a:r>
          <a:r>
            <a:rPr lang="en-IN" sz="12000" b="1"/>
            <a:t>TODAYS</a:t>
          </a:r>
          <a:r>
            <a:rPr lang="en-IN" sz="12000" b="1" baseline="0"/>
            <a:t> BIRTHDAY LIST</a:t>
          </a:r>
          <a:endParaRPr lang="en-IN" sz="12000" b="1"/>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15</xdr:col>
      <xdr:colOff>160020</xdr:colOff>
      <xdr:row>0</xdr:row>
      <xdr:rowOff>144780</xdr:rowOff>
    </xdr:from>
    <xdr:to>
      <xdr:col>16</xdr:col>
      <xdr:colOff>600141</xdr:colOff>
      <xdr:row>3</xdr:row>
      <xdr:rowOff>178413</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00000000-0008-0000-2200-000002000000}"/>
            </a:ext>
          </a:extLst>
        </xdr:cNvPr>
        <xdr:cNvSpPr/>
      </xdr:nvSpPr>
      <xdr:spPr>
        <a:xfrm>
          <a:off x="2834640" y="144780"/>
          <a:ext cx="935421" cy="399393"/>
        </a:xfrm>
        <a:prstGeom prst="rect">
          <a:avLst/>
        </a:prstGeom>
        <a:solidFill>
          <a:schemeClr val="accent2">
            <a:lumMod val="75000"/>
          </a:schemeClr>
        </a:solidFill>
        <a:scene3d>
          <a:camera prst="orthographicFront"/>
          <a:lightRig rig="threePt" dir="t"/>
        </a:scene3d>
        <a:sp3d>
          <a:bevelT w="1143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400"/>
            <a:t>BACK</a:t>
          </a:r>
        </a:p>
      </xdr:txBody>
    </xdr:sp>
    <xdr:clientData/>
  </xdr:twoCellAnchor>
  <xdr:twoCellAnchor>
    <xdr:from>
      <xdr:col>22</xdr:col>
      <xdr:colOff>45720</xdr:colOff>
      <xdr:row>8</xdr:row>
      <xdr:rowOff>144780</xdr:rowOff>
    </xdr:from>
    <xdr:to>
      <xdr:col>27</xdr:col>
      <xdr:colOff>0</xdr:colOff>
      <xdr:row>11</xdr:row>
      <xdr:rowOff>152400</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00000000-0008-0000-2200-000003000000}"/>
            </a:ext>
          </a:extLst>
        </xdr:cNvPr>
        <xdr:cNvSpPr/>
      </xdr:nvSpPr>
      <xdr:spPr>
        <a:xfrm>
          <a:off x="7124700" y="1242060"/>
          <a:ext cx="3002280" cy="556260"/>
        </a:xfrm>
        <a:prstGeom prst="rect">
          <a:avLst/>
        </a:prstGeom>
        <a:solidFill>
          <a:schemeClr val="accent2">
            <a:lumMod val="75000"/>
          </a:schemeClr>
        </a:solidFill>
        <a:scene3d>
          <a:camera prst="orthographicFront"/>
          <a:lightRig rig="threePt" dir="t"/>
        </a:scene3d>
        <a:sp3d>
          <a:bevelT w="1143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400"/>
            <a:t>CO</a:t>
          </a:r>
          <a:r>
            <a:rPr lang="en-IN" sz="2400" baseline="0"/>
            <a:t> DASHBOARD</a:t>
          </a:r>
          <a:endParaRPr lang="en-IN" sz="2400"/>
        </a:p>
      </xdr:txBody>
    </xdr:sp>
    <xdr:clientData/>
  </xdr:twoCellAnchor>
  <xdr:twoCellAnchor>
    <xdr:from>
      <xdr:col>22</xdr:col>
      <xdr:colOff>7620</xdr:colOff>
      <xdr:row>14</xdr:row>
      <xdr:rowOff>91440</xdr:rowOff>
    </xdr:from>
    <xdr:to>
      <xdr:col>26</xdr:col>
      <xdr:colOff>571500</xdr:colOff>
      <xdr:row>17</xdr:row>
      <xdr:rowOff>99060</xdr:rowOff>
    </xdr:to>
    <xdr:sp macro="" textlink="">
      <xdr:nvSpPr>
        <xdr:cNvPr id="4" name="Rectangle 3">
          <a:hlinkClick xmlns:r="http://schemas.openxmlformats.org/officeDocument/2006/relationships" r:id="rId3"/>
          <a:extLst>
            <a:ext uri="{FF2B5EF4-FFF2-40B4-BE49-F238E27FC236}">
              <a16:creationId xmlns:a16="http://schemas.microsoft.com/office/drawing/2014/main" id="{C23B048E-73F8-CF54-770A-5B03BC2528C1}"/>
            </a:ext>
          </a:extLst>
        </xdr:cNvPr>
        <xdr:cNvSpPr/>
      </xdr:nvSpPr>
      <xdr:spPr>
        <a:xfrm>
          <a:off x="7086600" y="2286000"/>
          <a:ext cx="3002280" cy="556260"/>
        </a:xfrm>
        <a:prstGeom prst="rect">
          <a:avLst/>
        </a:prstGeom>
        <a:solidFill>
          <a:schemeClr val="accent2">
            <a:lumMod val="75000"/>
          </a:schemeClr>
        </a:solidFill>
        <a:scene3d>
          <a:camera prst="orthographicFront"/>
          <a:lightRig rig="threePt" dir="t"/>
        </a:scene3d>
        <a:sp3d>
          <a:bevelT w="1143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400" baseline="0"/>
            <a:t>SA DASHBOARD</a:t>
          </a:r>
          <a:endParaRPr lang="en-IN" sz="2400"/>
        </a:p>
      </xdr:txBody>
    </xdr:sp>
    <xdr:clientData/>
  </xdr:twoCellAnchor>
  <xdr:twoCellAnchor>
    <xdr:from>
      <xdr:col>0</xdr:col>
      <xdr:colOff>7620</xdr:colOff>
      <xdr:row>1</xdr:row>
      <xdr:rowOff>0</xdr:rowOff>
    </xdr:from>
    <xdr:to>
      <xdr:col>3</xdr:col>
      <xdr:colOff>83820</xdr:colOff>
      <xdr:row>4</xdr:row>
      <xdr:rowOff>45720</xdr:rowOff>
    </xdr:to>
    <xdr:sp macro="[0]!PRINT_MACRO" textlink="">
      <xdr:nvSpPr>
        <xdr:cNvPr id="5" name="Rectangle 4">
          <a:extLst>
            <a:ext uri="{FF2B5EF4-FFF2-40B4-BE49-F238E27FC236}">
              <a16:creationId xmlns:a16="http://schemas.microsoft.com/office/drawing/2014/main" id="{759A1793-1AE4-44FD-AE86-85765E5FA757}"/>
            </a:ext>
          </a:extLst>
        </xdr:cNvPr>
        <xdr:cNvSpPr/>
      </xdr:nvSpPr>
      <xdr:spPr>
        <a:xfrm>
          <a:off x="7620" y="182880"/>
          <a:ext cx="1181100" cy="411480"/>
        </a:xfrm>
        <a:prstGeom prst="rect">
          <a:avLst/>
        </a:prstGeom>
        <a:solidFill>
          <a:schemeClr val="accent2"/>
        </a:solidFill>
        <a:scene3d>
          <a:camera prst="orthographicFront"/>
          <a:lightRig rig="threePt" dir="t"/>
        </a:scene3d>
        <a:sp3d>
          <a:bevelT w="139700" h="139700" prst="divo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400" b="1"/>
            <a:t>PRINT</a:t>
          </a: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30</xdr:col>
      <xdr:colOff>350520</xdr:colOff>
      <xdr:row>0</xdr:row>
      <xdr:rowOff>147933</xdr:rowOff>
    </xdr:from>
    <xdr:to>
      <xdr:col>31</xdr:col>
      <xdr:colOff>523941</xdr:colOff>
      <xdr:row>3</xdr:row>
      <xdr:rowOff>53341</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00000000-0008-0000-2300-000002000000}"/>
            </a:ext>
          </a:extLst>
        </xdr:cNvPr>
        <xdr:cNvSpPr/>
      </xdr:nvSpPr>
      <xdr:spPr>
        <a:xfrm>
          <a:off x="5097780" y="147933"/>
          <a:ext cx="935421" cy="454048"/>
        </a:xfrm>
        <a:prstGeom prst="rect">
          <a:avLst/>
        </a:prstGeom>
        <a:solidFill>
          <a:schemeClr val="accent2">
            <a:lumMod val="75000"/>
          </a:schemeClr>
        </a:solidFill>
        <a:scene3d>
          <a:camera prst="orthographicFront"/>
          <a:lightRig rig="threePt" dir="t"/>
        </a:scene3d>
        <a:sp3d>
          <a:bevelT w="1143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400"/>
            <a:t>SA</a:t>
          </a:r>
          <a:r>
            <a:rPr lang="en-IN" sz="2400" baseline="0"/>
            <a:t> </a:t>
          </a:r>
          <a:endParaRPr lang="en-IN" sz="2400"/>
        </a:p>
      </xdr:txBody>
    </xdr:sp>
    <xdr:clientData/>
  </xdr:twoCellAnchor>
  <xdr:twoCellAnchor>
    <xdr:from>
      <xdr:col>15</xdr:col>
      <xdr:colOff>830580</xdr:colOff>
      <xdr:row>0</xdr:row>
      <xdr:rowOff>140313</xdr:rowOff>
    </xdr:from>
    <xdr:to>
      <xdr:col>30</xdr:col>
      <xdr:colOff>318201</xdr:colOff>
      <xdr:row>3</xdr:row>
      <xdr:rowOff>45721</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713D9EA5-605C-8045-41A5-2888900673E1}"/>
            </a:ext>
          </a:extLst>
        </xdr:cNvPr>
        <xdr:cNvSpPr/>
      </xdr:nvSpPr>
      <xdr:spPr>
        <a:xfrm>
          <a:off x="4130040" y="140313"/>
          <a:ext cx="935421" cy="454048"/>
        </a:xfrm>
        <a:prstGeom prst="rect">
          <a:avLst/>
        </a:prstGeom>
        <a:solidFill>
          <a:schemeClr val="accent2">
            <a:lumMod val="75000"/>
          </a:schemeClr>
        </a:solidFill>
        <a:scene3d>
          <a:camera prst="orthographicFront"/>
          <a:lightRig rig="threePt" dir="t"/>
        </a:scene3d>
        <a:sp3d>
          <a:bevelT w="1143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400"/>
            <a:t>BACK</a:t>
          </a:r>
        </a:p>
      </xdr:txBody>
    </xdr:sp>
    <xdr:clientData/>
  </xdr:twoCellAnchor>
  <xdr:twoCellAnchor>
    <xdr:from>
      <xdr:col>0</xdr:col>
      <xdr:colOff>99060</xdr:colOff>
      <xdr:row>0</xdr:row>
      <xdr:rowOff>152400</xdr:rowOff>
    </xdr:from>
    <xdr:to>
      <xdr:col>2</xdr:col>
      <xdr:colOff>60960</xdr:colOff>
      <xdr:row>3</xdr:row>
      <xdr:rowOff>15240</xdr:rowOff>
    </xdr:to>
    <xdr:sp macro="[0]!PRINT_MACRO" textlink="">
      <xdr:nvSpPr>
        <xdr:cNvPr id="4" name="Rectangle 3">
          <a:extLst>
            <a:ext uri="{FF2B5EF4-FFF2-40B4-BE49-F238E27FC236}">
              <a16:creationId xmlns:a16="http://schemas.microsoft.com/office/drawing/2014/main" id="{B7E2E1A2-A8D1-4E7A-897E-00DF83DD690E}"/>
            </a:ext>
          </a:extLst>
        </xdr:cNvPr>
        <xdr:cNvSpPr/>
      </xdr:nvSpPr>
      <xdr:spPr>
        <a:xfrm>
          <a:off x="99060" y="152400"/>
          <a:ext cx="1181100" cy="411480"/>
        </a:xfrm>
        <a:prstGeom prst="rect">
          <a:avLst/>
        </a:prstGeom>
        <a:solidFill>
          <a:schemeClr val="accent2"/>
        </a:solidFill>
        <a:scene3d>
          <a:camera prst="orthographicFront"/>
          <a:lightRig rig="threePt" dir="t"/>
        </a:scene3d>
        <a:sp3d>
          <a:bevelT w="139700" h="139700" prst="divo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400" b="1"/>
            <a:t>PRINT</a:t>
          </a:r>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3</xdr:col>
      <xdr:colOff>944880</xdr:colOff>
      <xdr:row>0</xdr:row>
      <xdr:rowOff>129540</xdr:rowOff>
    </xdr:from>
    <xdr:to>
      <xdr:col>5</xdr:col>
      <xdr:colOff>15240</xdr:colOff>
      <xdr:row>2</xdr:row>
      <xdr:rowOff>175260</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00000000-0008-0000-2400-000002000000}"/>
            </a:ext>
          </a:extLst>
        </xdr:cNvPr>
        <xdr:cNvSpPr/>
      </xdr:nvSpPr>
      <xdr:spPr>
        <a:xfrm>
          <a:off x="2979420" y="129540"/>
          <a:ext cx="1181100" cy="411480"/>
        </a:xfrm>
        <a:prstGeom prst="rect">
          <a:avLst/>
        </a:prstGeom>
        <a:solidFill>
          <a:schemeClr val="accent2"/>
        </a:solidFill>
        <a:scene3d>
          <a:camera prst="orthographicFront"/>
          <a:lightRig rig="threePt" dir="t"/>
        </a:scene3d>
        <a:sp3d>
          <a:bevelT w="139700" h="139700" prst="divo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400" b="1"/>
            <a:t>BACK</a:t>
          </a:r>
        </a:p>
      </xdr:txBody>
    </xdr:sp>
    <xdr:clientData/>
  </xdr:twoCellAnchor>
  <xdr:twoCellAnchor>
    <xdr:from>
      <xdr:col>0</xdr:col>
      <xdr:colOff>106680</xdr:colOff>
      <xdr:row>0</xdr:row>
      <xdr:rowOff>152400</xdr:rowOff>
    </xdr:from>
    <xdr:to>
      <xdr:col>1</xdr:col>
      <xdr:colOff>678180</xdr:colOff>
      <xdr:row>3</xdr:row>
      <xdr:rowOff>15240</xdr:rowOff>
    </xdr:to>
    <xdr:sp macro="[0]!PRINT_MACRO" textlink="">
      <xdr:nvSpPr>
        <xdr:cNvPr id="3" name="Rectangle 2">
          <a:extLst>
            <a:ext uri="{FF2B5EF4-FFF2-40B4-BE49-F238E27FC236}">
              <a16:creationId xmlns:a16="http://schemas.microsoft.com/office/drawing/2014/main" id="{B49FEC73-0570-3C83-3FBE-E95E96C36EC0}"/>
            </a:ext>
          </a:extLst>
        </xdr:cNvPr>
        <xdr:cNvSpPr/>
      </xdr:nvSpPr>
      <xdr:spPr>
        <a:xfrm>
          <a:off x="106680" y="152400"/>
          <a:ext cx="1181100" cy="411480"/>
        </a:xfrm>
        <a:prstGeom prst="rect">
          <a:avLst/>
        </a:prstGeom>
        <a:solidFill>
          <a:schemeClr val="accent2"/>
        </a:solidFill>
        <a:scene3d>
          <a:camera prst="orthographicFront"/>
          <a:lightRig rig="threePt" dir="t"/>
        </a:scene3d>
        <a:sp3d>
          <a:bevelT w="139700" h="139700" prst="divo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400" b="1"/>
            <a:t>PRINT</a:t>
          </a:r>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3</xdr:col>
      <xdr:colOff>486508</xdr:colOff>
      <xdr:row>1</xdr:row>
      <xdr:rowOff>17584</xdr:rowOff>
    </xdr:from>
    <xdr:to>
      <xdr:col>4</xdr:col>
      <xdr:colOff>293077</xdr:colOff>
      <xdr:row>3</xdr:row>
      <xdr:rowOff>5862</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00000000-0008-0000-2500-000002000000}"/>
            </a:ext>
          </a:extLst>
        </xdr:cNvPr>
        <xdr:cNvSpPr/>
      </xdr:nvSpPr>
      <xdr:spPr>
        <a:xfrm>
          <a:off x="2145323" y="199292"/>
          <a:ext cx="1107831" cy="351693"/>
        </a:xfrm>
        <a:prstGeom prst="rect">
          <a:avLst/>
        </a:prstGeom>
        <a:solidFill>
          <a:schemeClr val="accent2"/>
        </a:solidFill>
        <a:scene3d>
          <a:camera prst="orthographicFront"/>
          <a:lightRig rig="threePt" dir="t"/>
        </a:scene3d>
        <a:sp3d>
          <a:bevelT w="139700" h="139700" prst="divo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400" b="1"/>
            <a:t>BACK</a:t>
          </a:r>
        </a:p>
      </xdr:txBody>
    </xdr:sp>
    <xdr:clientData/>
  </xdr:twoCellAnchor>
  <xdr:twoCellAnchor>
    <xdr:from>
      <xdr:col>0</xdr:col>
      <xdr:colOff>0</xdr:colOff>
      <xdr:row>1</xdr:row>
      <xdr:rowOff>0</xdr:rowOff>
    </xdr:from>
    <xdr:to>
      <xdr:col>1</xdr:col>
      <xdr:colOff>682869</xdr:colOff>
      <xdr:row>3</xdr:row>
      <xdr:rowOff>48065</xdr:rowOff>
    </xdr:to>
    <xdr:sp macro="[0]!PRINT_MACRO" textlink="">
      <xdr:nvSpPr>
        <xdr:cNvPr id="19" name="Rectangle 18">
          <a:extLst>
            <a:ext uri="{FF2B5EF4-FFF2-40B4-BE49-F238E27FC236}">
              <a16:creationId xmlns:a16="http://schemas.microsoft.com/office/drawing/2014/main" id="{3ED04499-BB68-4E5B-9CF8-F5B36AC05F47}"/>
            </a:ext>
          </a:extLst>
        </xdr:cNvPr>
        <xdr:cNvSpPr/>
      </xdr:nvSpPr>
      <xdr:spPr>
        <a:xfrm>
          <a:off x="0" y="181708"/>
          <a:ext cx="1181100" cy="411480"/>
        </a:xfrm>
        <a:prstGeom prst="rect">
          <a:avLst/>
        </a:prstGeom>
        <a:solidFill>
          <a:schemeClr val="accent2"/>
        </a:solidFill>
        <a:scene3d>
          <a:camera prst="orthographicFront"/>
          <a:lightRig rig="threePt" dir="t"/>
        </a:scene3d>
        <a:sp3d>
          <a:bevelT w="139700" h="139700" prst="divo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400" b="1"/>
            <a:t>PRINT</a:t>
          </a:r>
        </a:p>
      </xdr:txBody>
    </xdr:sp>
    <xdr:clientData/>
  </xdr:twoCellAnchor>
</xdr:wsDr>
</file>

<file path=xl/drawings/drawing38.xml><?xml version="1.0" encoding="utf-8"?>
<xdr:wsDr xmlns:xdr="http://schemas.openxmlformats.org/drawingml/2006/spreadsheetDrawing" xmlns:a="http://schemas.openxmlformats.org/drawingml/2006/main">
  <xdr:twoCellAnchor>
    <xdr:from>
      <xdr:col>3</xdr:col>
      <xdr:colOff>381000</xdr:colOff>
      <xdr:row>0</xdr:row>
      <xdr:rowOff>144780</xdr:rowOff>
    </xdr:from>
    <xdr:to>
      <xdr:col>5</xdr:col>
      <xdr:colOff>7620</xdr:colOff>
      <xdr:row>3</xdr:row>
      <xdr:rowOff>7620</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00000000-0008-0000-2600-000002000000}"/>
            </a:ext>
          </a:extLst>
        </xdr:cNvPr>
        <xdr:cNvSpPr/>
      </xdr:nvSpPr>
      <xdr:spPr>
        <a:xfrm>
          <a:off x="1996440" y="144780"/>
          <a:ext cx="1181100" cy="411480"/>
        </a:xfrm>
        <a:prstGeom prst="rect">
          <a:avLst/>
        </a:prstGeom>
        <a:solidFill>
          <a:schemeClr val="accent2"/>
        </a:solidFill>
        <a:scene3d>
          <a:camera prst="orthographicFront"/>
          <a:lightRig rig="threePt" dir="t"/>
        </a:scene3d>
        <a:sp3d>
          <a:bevelT w="139700" h="139700" prst="divo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400" b="1"/>
            <a:t>BACK</a:t>
          </a:r>
        </a:p>
      </xdr:txBody>
    </xdr:sp>
    <xdr:clientData/>
  </xdr:twoCellAnchor>
  <xdr:twoCellAnchor>
    <xdr:from>
      <xdr:col>0</xdr:col>
      <xdr:colOff>0</xdr:colOff>
      <xdr:row>1</xdr:row>
      <xdr:rowOff>0</xdr:rowOff>
    </xdr:from>
    <xdr:to>
      <xdr:col>1</xdr:col>
      <xdr:colOff>685800</xdr:colOff>
      <xdr:row>3</xdr:row>
      <xdr:rowOff>45720</xdr:rowOff>
    </xdr:to>
    <xdr:sp macro="[0]!PRINT_MACRO" textlink="">
      <xdr:nvSpPr>
        <xdr:cNvPr id="3" name="Rectangle 2">
          <a:extLst>
            <a:ext uri="{FF2B5EF4-FFF2-40B4-BE49-F238E27FC236}">
              <a16:creationId xmlns:a16="http://schemas.microsoft.com/office/drawing/2014/main" id="{95A14ECD-3420-4FCC-AEAF-078951879238}"/>
            </a:ext>
          </a:extLst>
        </xdr:cNvPr>
        <xdr:cNvSpPr/>
      </xdr:nvSpPr>
      <xdr:spPr>
        <a:xfrm>
          <a:off x="0" y="182880"/>
          <a:ext cx="1181100" cy="411480"/>
        </a:xfrm>
        <a:prstGeom prst="rect">
          <a:avLst/>
        </a:prstGeom>
        <a:solidFill>
          <a:schemeClr val="accent2"/>
        </a:solidFill>
        <a:scene3d>
          <a:camera prst="orthographicFront"/>
          <a:lightRig rig="threePt" dir="t"/>
        </a:scene3d>
        <a:sp3d>
          <a:bevelT w="139700" h="139700" prst="divo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400" b="1"/>
            <a:t>PRINT</a:t>
          </a:r>
        </a:p>
      </xdr:txBody>
    </xdr:sp>
    <xdr:clientData/>
  </xdr:twoCellAnchor>
</xdr:wsDr>
</file>

<file path=xl/drawings/drawing39.xml><?xml version="1.0" encoding="utf-8"?>
<xdr:wsDr xmlns:xdr="http://schemas.openxmlformats.org/drawingml/2006/spreadsheetDrawing" xmlns:a="http://schemas.openxmlformats.org/drawingml/2006/main">
  <xdr:twoCellAnchor>
    <xdr:from>
      <xdr:col>3</xdr:col>
      <xdr:colOff>449580</xdr:colOff>
      <xdr:row>0</xdr:row>
      <xdr:rowOff>152400</xdr:rowOff>
    </xdr:from>
    <xdr:to>
      <xdr:col>5</xdr:col>
      <xdr:colOff>7620</xdr:colOff>
      <xdr:row>3</xdr:row>
      <xdr:rowOff>15240</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00000000-0008-0000-2700-000002000000}"/>
            </a:ext>
          </a:extLst>
        </xdr:cNvPr>
        <xdr:cNvSpPr/>
      </xdr:nvSpPr>
      <xdr:spPr>
        <a:xfrm>
          <a:off x="2103120" y="152400"/>
          <a:ext cx="1181100" cy="411480"/>
        </a:xfrm>
        <a:prstGeom prst="rect">
          <a:avLst/>
        </a:prstGeom>
        <a:solidFill>
          <a:schemeClr val="accent2"/>
        </a:solidFill>
        <a:scene3d>
          <a:camera prst="orthographicFront"/>
          <a:lightRig rig="threePt" dir="t"/>
        </a:scene3d>
        <a:sp3d>
          <a:bevelT w="139700" h="139700" prst="divo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400" b="1"/>
            <a:t>BACK</a:t>
          </a:r>
        </a:p>
      </xdr:txBody>
    </xdr:sp>
    <xdr:clientData/>
  </xdr:twoCellAnchor>
  <xdr:twoCellAnchor>
    <xdr:from>
      <xdr:col>0</xdr:col>
      <xdr:colOff>0</xdr:colOff>
      <xdr:row>1</xdr:row>
      <xdr:rowOff>0</xdr:rowOff>
    </xdr:from>
    <xdr:to>
      <xdr:col>1</xdr:col>
      <xdr:colOff>685800</xdr:colOff>
      <xdr:row>3</xdr:row>
      <xdr:rowOff>45720</xdr:rowOff>
    </xdr:to>
    <xdr:sp macro="[0]!PRINT_MACRO" textlink="">
      <xdr:nvSpPr>
        <xdr:cNvPr id="3" name="Rectangle 2">
          <a:extLst>
            <a:ext uri="{FF2B5EF4-FFF2-40B4-BE49-F238E27FC236}">
              <a16:creationId xmlns:a16="http://schemas.microsoft.com/office/drawing/2014/main" id="{6F6A1B6D-C8AD-450D-8206-ADC84064CE27}"/>
            </a:ext>
          </a:extLst>
        </xdr:cNvPr>
        <xdr:cNvSpPr/>
      </xdr:nvSpPr>
      <xdr:spPr>
        <a:xfrm>
          <a:off x="0" y="182880"/>
          <a:ext cx="1181100" cy="411480"/>
        </a:xfrm>
        <a:prstGeom prst="rect">
          <a:avLst/>
        </a:prstGeom>
        <a:solidFill>
          <a:schemeClr val="accent2"/>
        </a:solidFill>
        <a:scene3d>
          <a:camera prst="orthographicFront"/>
          <a:lightRig rig="threePt" dir="t"/>
        </a:scene3d>
        <a:sp3d>
          <a:bevelT w="139700" h="139700" prst="divo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400" b="1"/>
            <a:t>PRINT</a:t>
          </a:r>
        </a:p>
      </xdr:txBody>
    </xdr:sp>
    <xdr:clientData/>
  </xdr:twoCellAnchor>
</xdr:wsDr>
</file>

<file path=xl/drawings/drawing40.xml><?xml version="1.0" encoding="utf-8"?>
<xdr:wsDr xmlns:xdr="http://schemas.openxmlformats.org/drawingml/2006/spreadsheetDrawing" xmlns:a="http://schemas.openxmlformats.org/drawingml/2006/main">
  <xdr:twoCellAnchor>
    <xdr:from>
      <xdr:col>3</xdr:col>
      <xdr:colOff>502920</xdr:colOff>
      <xdr:row>0</xdr:row>
      <xdr:rowOff>167640</xdr:rowOff>
    </xdr:from>
    <xdr:to>
      <xdr:col>4</xdr:col>
      <xdr:colOff>297180</xdr:colOff>
      <xdr:row>3</xdr:row>
      <xdr:rowOff>30480</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00000000-0008-0000-2800-000002000000}"/>
            </a:ext>
          </a:extLst>
        </xdr:cNvPr>
        <xdr:cNvSpPr/>
      </xdr:nvSpPr>
      <xdr:spPr>
        <a:xfrm>
          <a:off x="2164080" y="167640"/>
          <a:ext cx="1181100" cy="411480"/>
        </a:xfrm>
        <a:prstGeom prst="rect">
          <a:avLst/>
        </a:prstGeom>
        <a:solidFill>
          <a:schemeClr val="accent2"/>
        </a:solidFill>
        <a:scene3d>
          <a:camera prst="orthographicFront"/>
          <a:lightRig rig="threePt" dir="t"/>
        </a:scene3d>
        <a:sp3d>
          <a:bevelT w="139700" h="139700" prst="divo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400" b="1"/>
            <a:t>BACK</a:t>
          </a:r>
        </a:p>
      </xdr:txBody>
    </xdr:sp>
    <xdr:clientData/>
  </xdr:twoCellAnchor>
  <xdr:twoCellAnchor>
    <xdr:from>
      <xdr:col>0</xdr:col>
      <xdr:colOff>0</xdr:colOff>
      <xdr:row>1</xdr:row>
      <xdr:rowOff>0</xdr:rowOff>
    </xdr:from>
    <xdr:to>
      <xdr:col>1</xdr:col>
      <xdr:colOff>685800</xdr:colOff>
      <xdr:row>3</xdr:row>
      <xdr:rowOff>45720</xdr:rowOff>
    </xdr:to>
    <xdr:sp macro="[0]!PRINT_MACRO" textlink="">
      <xdr:nvSpPr>
        <xdr:cNvPr id="3" name="Rectangle 2">
          <a:extLst>
            <a:ext uri="{FF2B5EF4-FFF2-40B4-BE49-F238E27FC236}">
              <a16:creationId xmlns:a16="http://schemas.microsoft.com/office/drawing/2014/main" id="{A75DCB7B-EA53-4CEB-B5BF-5F5323ADB648}"/>
            </a:ext>
          </a:extLst>
        </xdr:cNvPr>
        <xdr:cNvSpPr/>
      </xdr:nvSpPr>
      <xdr:spPr>
        <a:xfrm>
          <a:off x="0" y="182880"/>
          <a:ext cx="1181100" cy="411480"/>
        </a:xfrm>
        <a:prstGeom prst="rect">
          <a:avLst/>
        </a:prstGeom>
        <a:solidFill>
          <a:schemeClr val="accent2"/>
        </a:solidFill>
        <a:scene3d>
          <a:camera prst="orthographicFront"/>
          <a:lightRig rig="threePt" dir="t"/>
        </a:scene3d>
        <a:sp3d>
          <a:bevelT w="139700" h="139700" prst="divo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400" b="1"/>
            <a:t>PRINT</a:t>
          </a:r>
        </a:p>
      </xdr:txBody>
    </xdr:sp>
    <xdr:clientData/>
  </xdr:twoCellAnchor>
</xdr:wsDr>
</file>

<file path=xl/drawings/drawing41.xml><?xml version="1.0" encoding="utf-8"?>
<xdr:wsDr xmlns:xdr="http://schemas.openxmlformats.org/drawingml/2006/spreadsheetDrawing" xmlns:a="http://schemas.openxmlformats.org/drawingml/2006/main">
  <xdr:twoCellAnchor>
    <xdr:from>
      <xdr:col>3</xdr:col>
      <xdr:colOff>548640</xdr:colOff>
      <xdr:row>0</xdr:row>
      <xdr:rowOff>129540</xdr:rowOff>
    </xdr:from>
    <xdr:to>
      <xdr:col>4</xdr:col>
      <xdr:colOff>297180</xdr:colOff>
      <xdr:row>2</xdr:row>
      <xdr:rowOff>175260</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00000000-0008-0000-2900-000002000000}"/>
            </a:ext>
          </a:extLst>
        </xdr:cNvPr>
        <xdr:cNvSpPr/>
      </xdr:nvSpPr>
      <xdr:spPr>
        <a:xfrm>
          <a:off x="2209800" y="129540"/>
          <a:ext cx="1181100" cy="411480"/>
        </a:xfrm>
        <a:prstGeom prst="rect">
          <a:avLst/>
        </a:prstGeom>
        <a:solidFill>
          <a:schemeClr val="accent2"/>
        </a:solidFill>
        <a:scene3d>
          <a:camera prst="orthographicFront"/>
          <a:lightRig rig="threePt" dir="t"/>
        </a:scene3d>
        <a:sp3d>
          <a:bevelT w="139700" h="139700" prst="divo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400" b="1"/>
            <a:t>BACK</a:t>
          </a:r>
        </a:p>
      </xdr:txBody>
    </xdr:sp>
    <xdr:clientData/>
  </xdr:twoCellAnchor>
  <xdr:twoCellAnchor>
    <xdr:from>
      <xdr:col>0</xdr:col>
      <xdr:colOff>0</xdr:colOff>
      <xdr:row>1</xdr:row>
      <xdr:rowOff>0</xdr:rowOff>
    </xdr:from>
    <xdr:to>
      <xdr:col>1</xdr:col>
      <xdr:colOff>685800</xdr:colOff>
      <xdr:row>3</xdr:row>
      <xdr:rowOff>45720</xdr:rowOff>
    </xdr:to>
    <xdr:sp macro="[0]!PRINT_MACRO" textlink="">
      <xdr:nvSpPr>
        <xdr:cNvPr id="3" name="Rectangle 2">
          <a:extLst>
            <a:ext uri="{FF2B5EF4-FFF2-40B4-BE49-F238E27FC236}">
              <a16:creationId xmlns:a16="http://schemas.microsoft.com/office/drawing/2014/main" id="{8C479C3F-8FA2-4D09-ACA8-96BB835AA878}"/>
            </a:ext>
          </a:extLst>
        </xdr:cNvPr>
        <xdr:cNvSpPr/>
      </xdr:nvSpPr>
      <xdr:spPr>
        <a:xfrm>
          <a:off x="0" y="182880"/>
          <a:ext cx="1181100" cy="411480"/>
        </a:xfrm>
        <a:prstGeom prst="rect">
          <a:avLst/>
        </a:prstGeom>
        <a:solidFill>
          <a:schemeClr val="accent2"/>
        </a:solidFill>
        <a:scene3d>
          <a:camera prst="orthographicFront"/>
          <a:lightRig rig="threePt" dir="t"/>
        </a:scene3d>
        <a:sp3d>
          <a:bevelT w="139700" h="139700" prst="divo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400" b="1"/>
            <a:t>PRINT</a:t>
          </a:r>
        </a:p>
      </xdr:txBody>
    </xdr:sp>
    <xdr:clientData/>
  </xdr:twoCellAnchor>
</xdr:wsDr>
</file>

<file path=xl/drawings/drawing42.xml><?xml version="1.0" encoding="utf-8"?>
<xdr:wsDr xmlns:xdr="http://schemas.openxmlformats.org/drawingml/2006/spreadsheetDrawing" xmlns:a="http://schemas.openxmlformats.org/drawingml/2006/main">
  <xdr:twoCellAnchor>
    <xdr:from>
      <xdr:col>14</xdr:col>
      <xdr:colOff>53340</xdr:colOff>
      <xdr:row>8</xdr:row>
      <xdr:rowOff>7620</xdr:rowOff>
    </xdr:from>
    <xdr:to>
      <xdr:col>16</xdr:col>
      <xdr:colOff>586740</xdr:colOff>
      <xdr:row>10</xdr:row>
      <xdr:rowOff>144780</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00000000-0008-0000-2A00-000002000000}"/>
            </a:ext>
          </a:extLst>
        </xdr:cNvPr>
        <xdr:cNvSpPr/>
      </xdr:nvSpPr>
      <xdr:spPr>
        <a:xfrm>
          <a:off x="5135880" y="1287780"/>
          <a:ext cx="1752600" cy="502920"/>
        </a:xfrm>
        <a:prstGeom prst="rect">
          <a:avLst/>
        </a:prstGeom>
        <a:solidFill>
          <a:srgbClr val="FF0000"/>
        </a:solidFill>
        <a:scene3d>
          <a:camera prst="orthographicFront"/>
          <a:lightRig rig="threePt" dir="t"/>
        </a:scene3d>
        <a:sp3d>
          <a:bevelT w="1143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000" b="1"/>
            <a:t>DASHBOARD</a:t>
          </a:r>
        </a:p>
      </xdr:txBody>
    </xdr:sp>
    <xdr:clientData/>
  </xdr:twoCellAnchor>
</xdr:wsDr>
</file>

<file path=xl/drawings/drawing43.xml><?xml version="1.0" encoding="utf-8"?>
<xdr:wsDr xmlns:xdr="http://schemas.openxmlformats.org/drawingml/2006/spreadsheetDrawing" xmlns:a="http://schemas.openxmlformats.org/drawingml/2006/main">
  <xdr:twoCellAnchor>
    <xdr:from>
      <xdr:col>13</xdr:col>
      <xdr:colOff>129540</xdr:colOff>
      <xdr:row>0</xdr:row>
      <xdr:rowOff>0</xdr:rowOff>
    </xdr:from>
    <xdr:to>
      <xdr:col>21</xdr:col>
      <xdr:colOff>571500</xdr:colOff>
      <xdr:row>13</xdr:row>
      <xdr:rowOff>114300</xdr:rowOff>
    </xdr:to>
    <xdr:sp macro="" textlink="">
      <xdr:nvSpPr>
        <xdr:cNvPr id="2" name="Star: 5 Points 1">
          <a:extLst>
            <a:ext uri="{FF2B5EF4-FFF2-40B4-BE49-F238E27FC236}">
              <a16:creationId xmlns:a16="http://schemas.microsoft.com/office/drawing/2014/main" id="{00000000-0008-0000-2B00-000002000000}"/>
            </a:ext>
          </a:extLst>
        </xdr:cNvPr>
        <xdr:cNvSpPr/>
      </xdr:nvSpPr>
      <xdr:spPr>
        <a:xfrm>
          <a:off x="5204460" y="0"/>
          <a:ext cx="5318760" cy="2491740"/>
        </a:xfrm>
        <a:prstGeom prst="star5">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266700</xdr:colOff>
      <xdr:row>0</xdr:row>
      <xdr:rowOff>15240</xdr:rowOff>
    </xdr:from>
    <xdr:to>
      <xdr:col>13</xdr:col>
      <xdr:colOff>15240</xdr:colOff>
      <xdr:row>2</xdr:row>
      <xdr:rowOff>152400</xdr:rowOff>
    </xdr:to>
    <xdr:sp macro="" textlink="">
      <xdr:nvSpPr>
        <xdr:cNvPr id="3" name="Rectangle 2">
          <a:hlinkClick xmlns:r="http://schemas.openxmlformats.org/officeDocument/2006/relationships" r:id="rId1"/>
          <a:extLst>
            <a:ext uri="{FF2B5EF4-FFF2-40B4-BE49-F238E27FC236}">
              <a16:creationId xmlns:a16="http://schemas.microsoft.com/office/drawing/2014/main" id="{00000000-0008-0000-2B00-000003000000}"/>
            </a:ext>
          </a:extLst>
        </xdr:cNvPr>
        <xdr:cNvSpPr/>
      </xdr:nvSpPr>
      <xdr:spPr>
        <a:xfrm>
          <a:off x="3337560" y="15240"/>
          <a:ext cx="1752600" cy="502920"/>
        </a:xfrm>
        <a:prstGeom prst="rect">
          <a:avLst/>
        </a:prstGeom>
        <a:solidFill>
          <a:srgbClr val="FF0000"/>
        </a:solidFill>
        <a:scene3d>
          <a:camera prst="orthographicFront"/>
          <a:lightRig rig="threePt" dir="t"/>
        </a:scene3d>
        <a:sp3d>
          <a:bevelT w="1143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000" b="1"/>
            <a:t>DASHBOARD</a:t>
          </a:r>
        </a:p>
      </xdr:txBody>
    </xdr:sp>
    <xdr:clientData/>
  </xdr:twoCellAnchor>
</xdr:wsDr>
</file>

<file path=xl/drawings/drawing44.xml><?xml version="1.0" encoding="utf-8"?>
<xdr:wsDr xmlns:xdr="http://schemas.openxmlformats.org/drawingml/2006/spreadsheetDrawing" xmlns:a="http://schemas.openxmlformats.org/drawingml/2006/main">
  <xdr:twoCellAnchor>
    <xdr:from>
      <xdr:col>25</xdr:col>
      <xdr:colOff>54854</xdr:colOff>
      <xdr:row>17</xdr:row>
      <xdr:rowOff>38880</xdr:rowOff>
    </xdr:from>
    <xdr:to>
      <xdr:col>30</xdr:col>
      <xdr:colOff>555172</xdr:colOff>
      <xdr:row>19</xdr:row>
      <xdr:rowOff>228600</xdr:rowOff>
    </xdr:to>
    <xdr:sp macro="" textlink="">
      <xdr:nvSpPr>
        <xdr:cNvPr id="2" name="TextBox 1">
          <a:hlinkClick xmlns:r="http://schemas.openxmlformats.org/officeDocument/2006/relationships" r:id="rId1"/>
          <a:extLst>
            <a:ext uri="{FF2B5EF4-FFF2-40B4-BE49-F238E27FC236}">
              <a16:creationId xmlns:a16="http://schemas.microsoft.com/office/drawing/2014/main" id="{00000000-0008-0000-2C00-000002000000}"/>
            </a:ext>
          </a:extLst>
        </xdr:cNvPr>
        <xdr:cNvSpPr txBox="1"/>
      </xdr:nvSpPr>
      <xdr:spPr>
        <a:xfrm>
          <a:off x="18059825" y="3914194"/>
          <a:ext cx="3548318" cy="668692"/>
        </a:xfrm>
        <a:prstGeom prst="rect">
          <a:avLst/>
        </a:prstGeom>
        <a:solidFill>
          <a:srgbClr val="FF0000"/>
        </a:solidFill>
        <a:ln w="9525" cmpd="sng">
          <a:solidFill>
            <a:schemeClr val="lt1">
              <a:shade val="50000"/>
            </a:schemeClr>
          </a:solidFill>
        </a:ln>
        <a:scene3d>
          <a:camera prst="orthographicFront"/>
          <a:lightRig rig="threePt" dir="t"/>
        </a:scene3d>
        <a:sp3d>
          <a:bevelT w="152400" h="50800" prst="softRound"/>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2400">
              <a:solidFill>
                <a:schemeClr val="tx1">
                  <a:lumMod val="95000"/>
                  <a:lumOff val="5000"/>
                </a:schemeClr>
              </a:solidFill>
            </a:rPr>
            <a:t>MASTER</a:t>
          </a:r>
          <a:r>
            <a:rPr lang="en-IN" sz="2400" baseline="0">
              <a:solidFill>
                <a:schemeClr val="tx1">
                  <a:lumMod val="95000"/>
                  <a:lumOff val="5000"/>
                </a:schemeClr>
              </a:solidFill>
            </a:rPr>
            <a:t> ROLL</a:t>
          </a:r>
          <a:endParaRPr lang="en-IN" sz="2400">
            <a:solidFill>
              <a:schemeClr val="tx1">
                <a:lumMod val="95000"/>
                <a:lumOff val="5000"/>
              </a:schemeClr>
            </a:solidFill>
          </a:endParaRPr>
        </a:p>
      </xdr:txBody>
    </xdr:sp>
    <xdr:clientData/>
  </xdr:twoCellAnchor>
  <xdr:twoCellAnchor>
    <xdr:from>
      <xdr:col>25</xdr:col>
      <xdr:colOff>130629</xdr:colOff>
      <xdr:row>22</xdr:row>
      <xdr:rowOff>76199</xdr:rowOff>
    </xdr:from>
    <xdr:to>
      <xdr:col>31</xdr:col>
      <xdr:colOff>141515</xdr:colOff>
      <xdr:row>25</xdr:row>
      <xdr:rowOff>10885</xdr:rowOff>
    </xdr:to>
    <xdr:sp macro="" textlink="">
      <xdr:nvSpPr>
        <xdr:cNvPr id="5" name="TextBox 4">
          <a:hlinkClick xmlns:r="http://schemas.openxmlformats.org/officeDocument/2006/relationships" r:id="rId2"/>
          <a:extLst>
            <a:ext uri="{FF2B5EF4-FFF2-40B4-BE49-F238E27FC236}">
              <a16:creationId xmlns:a16="http://schemas.microsoft.com/office/drawing/2014/main" id="{00000000-0008-0000-2C00-000005000000}"/>
            </a:ext>
          </a:extLst>
        </xdr:cNvPr>
        <xdr:cNvSpPr txBox="1"/>
      </xdr:nvSpPr>
      <xdr:spPr>
        <a:xfrm>
          <a:off x="18135600" y="5148942"/>
          <a:ext cx="3668486" cy="653143"/>
        </a:xfrm>
        <a:prstGeom prst="rect">
          <a:avLst/>
        </a:prstGeom>
        <a:solidFill>
          <a:srgbClr val="FF0000"/>
        </a:solidFill>
        <a:ln w="9525" cmpd="sng">
          <a:solidFill>
            <a:schemeClr val="lt1">
              <a:shade val="50000"/>
            </a:schemeClr>
          </a:solidFill>
        </a:ln>
        <a:scene3d>
          <a:camera prst="orthographicFront"/>
          <a:lightRig rig="threePt" dir="t"/>
        </a:scene3d>
        <a:sp3d>
          <a:bevelT w="152400" h="50800" prst="softRound"/>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2400">
              <a:solidFill>
                <a:schemeClr val="tx1">
                  <a:lumMod val="95000"/>
                  <a:lumOff val="5000"/>
                </a:schemeClr>
              </a:solidFill>
            </a:rPr>
            <a:t>CO</a:t>
          </a:r>
          <a:r>
            <a:rPr lang="en-IN" sz="2400" baseline="0">
              <a:solidFill>
                <a:schemeClr val="tx1">
                  <a:lumMod val="95000"/>
                  <a:lumOff val="5000"/>
                </a:schemeClr>
              </a:solidFill>
            </a:rPr>
            <a:t> DASHBOARD</a:t>
          </a:r>
          <a:endParaRPr lang="en-IN" sz="2400">
            <a:solidFill>
              <a:schemeClr val="tx1">
                <a:lumMod val="95000"/>
                <a:lumOff val="5000"/>
              </a:schemeClr>
            </a:solidFill>
          </a:endParaRPr>
        </a:p>
      </xdr:txBody>
    </xdr:sp>
    <xdr:clientData/>
  </xdr:twoCellAnchor>
  <xdr:twoCellAnchor>
    <xdr:from>
      <xdr:col>24</xdr:col>
      <xdr:colOff>262673</xdr:colOff>
      <xdr:row>1</xdr:row>
      <xdr:rowOff>94298</xdr:rowOff>
    </xdr:from>
    <xdr:to>
      <xdr:col>28</xdr:col>
      <xdr:colOff>69273</xdr:colOff>
      <xdr:row>5</xdr:row>
      <xdr:rowOff>41563</xdr:rowOff>
    </xdr:to>
    <xdr:sp macro="" textlink="">
      <xdr:nvSpPr>
        <xdr:cNvPr id="6" name="TextBox 5">
          <a:hlinkClick xmlns:r="http://schemas.openxmlformats.org/officeDocument/2006/relationships" r:id="rId3"/>
          <a:extLst>
            <a:ext uri="{FF2B5EF4-FFF2-40B4-BE49-F238E27FC236}">
              <a16:creationId xmlns:a16="http://schemas.microsoft.com/office/drawing/2014/main" id="{00000000-0008-0000-2C00-000006000000}"/>
            </a:ext>
          </a:extLst>
        </xdr:cNvPr>
        <xdr:cNvSpPr txBox="1"/>
      </xdr:nvSpPr>
      <xdr:spPr>
        <a:xfrm>
          <a:off x="17663982" y="274407"/>
          <a:ext cx="2245000" cy="750829"/>
        </a:xfrm>
        <a:prstGeom prst="rect">
          <a:avLst/>
        </a:prstGeom>
        <a:solidFill>
          <a:srgbClr val="FF0000"/>
        </a:solidFill>
        <a:ln w="9525" cmpd="sng">
          <a:solidFill>
            <a:schemeClr val="lt1">
              <a:shade val="50000"/>
            </a:schemeClr>
          </a:solidFill>
        </a:ln>
        <a:scene3d>
          <a:camera prst="orthographicFront"/>
          <a:lightRig rig="threePt" dir="t"/>
        </a:scene3d>
        <a:sp3d>
          <a:bevelT w="152400" h="50800" prst="softRound"/>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2400">
              <a:solidFill>
                <a:schemeClr val="tx1">
                  <a:lumMod val="95000"/>
                  <a:lumOff val="5000"/>
                </a:schemeClr>
              </a:solidFill>
            </a:rPr>
            <a:t>BACK</a:t>
          </a:r>
        </a:p>
      </xdr:txBody>
    </xdr:sp>
    <xdr:clientData/>
  </xdr:twoCellAnchor>
  <xdr:twoCellAnchor>
    <xdr:from>
      <xdr:col>24</xdr:col>
      <xdr:colOff>443345</xdr:colOff>
      <xdr:row>10</xdr:row>
      <xdr:rowOff>13855</xdr:rowOff>
    </xdr:from>
    <xdr:to>
      <xdr:col>26</xdr:col>
      <xdr:colOff>405245</xdr:colOff>
      <xdr:row>11</xdr:row>
      <xdr:rowOff>189808</xdr:rowOff>
    </xdr:to>
    <xdr:sp macro="[0]!PRINT_MACRO" textlink="">
      <xdr:nvSpPr>
        <xdr:cNvPr id="3" name="Rectangle 2">
          <a:extLst>
            <a:ext uri="{FF2B5EF4-FFF2-40B4-BE49-F238E27FC236}">
              <a16:creationId xmlns:a16="http://schemas.microsoft.com/office/drawing/2014/main" id="{AE468510-B0A2-48B2-BF6A-DB20C56A8F38}"/>
            </a:ext>
          </a:extLst>
        </xdr:cNvPr>
        <xdr:cNvSpPr/>
      </xdr:nvSpPr>
      <xdr:spPr>
        <a:xfrm>
          <a:off x="17844654" y="2175164"/>
          <a:ext cx="1181100" cy="411480"/>
        </a:xfrm>
        <a:prstGeom prst="rect">
          <a:avLst/>
        </a:prstGeom>
        <a:solidFill>
          <a:schemeClr val="accent2"/>
        </a:solidFill>
        <a:scene3d>
          <a:camera prst="orthographicFront"/>
          <a:lightRig rig="threePt" dir="t"/>
        </a:scene3d>
        <a:sp3d>
          <a:bevelT w="139700" h="139700" prst="divo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400" b="1"/>
            <a:t>PRINT</a:t>
          </a:r>
        </a:p>
      </xdr:txBody>
    </xdr:sp>
    <xdr:clientData/>
  </xdr:twoCellAnchor>
  <xdr:twoCellAnchor>
    <xdr:from>
      <xdr:col>25</xdr:col>
      <xdr:colOff>179545</xdr:colOff>
      <xdr:row>26</xdr:row>
      <xdr:rowOff>52735</xdr:rowOff>
    </xdr:from>
    <xdr:to>
      <xdr:col>31</xdr:col>
      <xdr:colOff>70263</xdr:colOff>
      <xdr:row>29</xdr:row>
      <xdr:rowOff>173182</xdr:rowOff>
    </xdr:to>
    <xdr:sp macro="" textlink="">
      <xdr:nvSpPr>
        <xdr:cNvPr id="4" name="TextBox 3">
          <a:hlinkClick xmlns:r="http://schemas.openxmlformats.org/officeDocument/2006/relationships" r:id="rId4"/>
          <a:extLst>
            <a:ext uri="{FF2B5EF4-FFF2-40B4-BE49-F238E27FC236}">
              <a16:creationId xmlns:a16="http://schemas.microsoft.com/office/drawing/2014/main" id="{A495AC0B-CC59-C352-8DAF-76577C8FADEB}"/>
            </a:ext>
          </a:extLst>
        </xdr:cNvPr>
        <xdr:cNvSpPr txBox="1"/>
      </xdr:nvSpPr>
      <xdr:spPr>
        <a:xfrm>
          <a:off x="18190454" y="5927062"/>
          <a:ext cx="3548318" cy="660775"/>
        </a:xfrm>
        <a:prstGeom prst="rect">
          <a:avLst/>
        </a:prstGeom>
        <a:solidFill>
          <a:srgbClr val="FF0000"/>
        </a:solidFill>
        <a:ln w="9525" cmpd="sng">
          <a:solidFill>
            <a:schemeClr val="lt1">
              <a:shade val="50000"/>
            </a:schemeClr>
          </a:solidFill>
        </a:ln>
        <a:scene3d>
          <a:camera prst="orthographicFront"/>
          <a:lightRig rig="threePt" dir="t"/>
        </a:scene3d>
        <a:sp3d>
          <a:bevelT w="152400" h="50800" prst="softRound"/>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2400">
              <a:solidFill>
                <a:schemeClr val="tx1">
                  <a:lumMod val="95000"/>
                  <a:lumOff val="5000"/>
                </a:schemeClr>
              </a:solidFill>
            </a:rPr>
            <a:t>SA</a:t>
          </a:r>
          <a:r>
            <a:rPr lang="en-IN" sz="2400" baseline="0">
              <a:solidFill>
                <a:schemeClr val="tx1">
                  <a:lumMod val="95000"/>
                  <a:lumOff val="5000"/>
                </a:schemeClr>
              </a:solidFill>
            </a:rPr>
            <a:t> DASHBOARD</a:t>
          </a:r>
          <a:endParaRPr lang="en-IN" sz="2400">
            <a:solidFill>
              <a:schemeClr val="tx1">
                <a:lumMod val="95000"/>
                <a:lumOff val="5000"/>
              </a:schemeClr>
            </a:solidFill>
          </a:endParaRPr>
        </a:p>
      </xdr:txBody>
    </xdr:sp>
    <xdr:clientData/>
  </xdr:twoCellAnchor>
</xdr:wsDr>
</file>

<file path=xl/drawings/drawing45.xml><?xml version="1.0" encoding="utf-8"?>
<xdr:wsDr xmlns:xdr="http://schemas.openxmlformats.org/drawingml/2006/spreadsheetDrawing" xmlns:a="http://schemas.openxmlformats.org/drawingml/2006/main">
  <xdr:twoCellAnchor>
    <xdr:from>
      <xdr:col>14</xdr:col>
      <xdr:colOff>310055</xdr:colOff>
      <xdr:row>0</xdr:row>
      <xdr:rowOff>0</xdr:rowOff>
    </xdr:from>
    <xdr:to>
      <xdr:col>15</xdr:col>
      <xdr:colOff>656897</xdr:colOff>
      <xdr:row>2</xdr:row>
      <xdr:rowOff>31531</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00000000-0008-0000-2D00-000002000000}"/>
            </a:ext>
          </a:extLst>
        </xdr:cNvPr>
        <xdr:cNvSpPr/>
      </xdr:nvSpPr>
      <xdr:spPr>
        <a:xfrm>
          <a:off x="3289738" y="0"/>
          <a:ext cx="935421" cy="399393"/>
        </a:xfrm>
        <a:prstGeom prst="rect">
          <a:avLst/>
        </a:prstGeom>
        <a:solidFill>
          <a:schemeClr val="accent2">
            <a:lumMod val="75000"/>
          </a:schemeClr>
        </a:solidFill>
        <a:scene3d>
          <a:camera prst="orthographicFront"/>
          <a:lightRig rig="threePt" dir="t"/>
        </a:scene3d>
        <a:sp3d>
          <a:bevelT w="1143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400"/>
            <a:t>BACK</a:t>
          </a:r>
        </a:p>
      </xdr:txBody>
    </xdr:sp>
    <xdr:clientData/>
  </xdr:twoCellAnchor>
  <xdr:twoCellAnchor>
    <xdr:from>
      <xdr:col>17</xdr:col>
      <xdr:colOff>21021</xdr:colOff>
      <xdr:row>6</xdr:row>
      <xdr:rowOff>15766</xdr:rowOff>
    </xdr:from>
    <xdr:to>
      <xdr:col>20</xdr:col>
      <xdr:colOff>462455</xdr:colOff>
      <xdr:row>8</xdr:row>
      <xdr:rowOff>47297</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00000000-0008-0000-2D00-000003000000}"/>
            </a:ext>
          </a:extLst>
        </xdr:cNvPr>
        <xdr:cNvSpPr/>
      </xdr:nvSpPr>
      <xdr:spPr>
        <a:xfrm>
          <a:off x="4861035" y="1119352"/>
          <a:ext cx="2270234" cy="399393"/>
        </a:xfrm>
        <a:prstGeom prst="rect">
          <a:avLst/>
        </a:prstGeom>
        <a:solidFill>
          <a:schemeClr val="accent2">
            <a:lumMod val="75000"/>
          </a:schemeClr>
        </a:solidFill>
        <a:scene3d>
          <a:camera prst="orthographicFront"/>
          <a:lightRig rig="threePt" dir="t"/>
        </a:scene3d>
        <a:sp3d>
          <a:bevelT w="1143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400"/>
            <a:t>CO</a:t>
          </a:r>
          <a:r>
            <a:rPr lang="en-IN" sz="2400" baseline="0"/>
            <a:t> DASHBOARD</a:t>
          </a:r>
          <a:endParaRPr lang="en-IN" sz="2400"/>
        </a:p>
      </xdr:txBody>
    </xdr:sp>
    <xdr:clientData/>
  </xdr:twoCellAnchor>
  <xdr:twoCellAnchor>
    <xdr:from>
      <xdr:col>0</xdr:col>
      <xdr:colOff>57807</xdr:colOff>
      <xdr:row>0</xdr:row>
      <xdr:rowOff>52550</xdr:rowOff>
    </xdr:from>
    <xdr:to>
      <xdr:col>1</xdr:col>
      <xdr:colOff>541283</xdr:colOff>
      <xdr:row>2</xdr:row>
      <xdr:rowOff>120867</xdr:rowOff>
    </xdr:to>
    <xdr:sp macro="[0]!PRINT_MACRO" textlink="">
      <xdr:nvSpPr>
        <xdr:cNvPr id="4" name="Rectangle 3">
          <a:extLst>
            <a:ext uri="{FF2B5EF4-FFF2-40B4-BE49-F238E27FC236}">
              <a16:creationId xmlns:a16="http://schemas.microsoft.com/office/drawing/2014/main" id="{83138640-60F5-436D-B359-62F0F63232B8}"/>
            </a:ext>
          </a:extLst>
        </xdr:cNvPr>
        <xdr:cNvSpPr/>
      </xdr:nvSpPr>
      <xdr:spPr>
        <a:xfrm>
          <a:off x="57807" y="52550"/>
          <a:ext cx="972207" cy="436179"/>
        </a:xfrm>
        <a:prstGeom prst="rect">
          <a:avLst/>
        </a:prstGeom>
        <a:solidFill>
          <a:schemeClr val="accent2"/>
        </a:solidFill>
        <a:scene3d>
          <a:camera prst="orthographicFront"/>
          <a:lightRig rig="threePt" dir="t"/>
        </a:scene3d>
        <a:sp3d>
          <a:bevelT w="139700" h="139700" prst="divo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400" b="1"/>
            <a:t>PRINT</a:t>
          </a:r>
        </a:p>
      </xdr:txBody>
    </xdr:sp>
    <xdr:clientData/>
  </xdr:twoCellAnchor>
</xdr:wsDr>
</file>

<file path=xl/drawings/drawing46.xml><?xml version="1.0" encoding="utf-8"?>
<xdr:wsDr xmlns:xdr="http://schemas.openxmlformats.org/drawingml/2006/spreadsheetDrawing" xmlns:a="http://schemas.openxmlformats.org/drawingml/2006/main">
  <xdr:twoCellAnchor>
    <xdr:from>
      <xdr:col>3</xdr:col>
      <xdr:colOff>746760</xdr:colOff>
      <xdr:row>2</xdr:row>
      <xdr:rowOff>53340</xdr:rowOff>
    </xdr:from>
    <xdr:to>
      <xdr:col>4</xdr:col>
      <xdr:colOff>295341</xdr:colOff>
      <xdr:row>3</xdr:row>
      <xdr:rowOff>224133</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00000000-0008-0000-2E00-000002000000}"/>
            </a:ext>
          </a:extLst>
        </xdr:cNvPr>
        <xdr:cNvSpPr/>
      </xdr:nvSpPr>
      <xdr:spPr>
        <a:xfrm>
          <a:off x="2613660" y="236220"/>
          <a:ext cx="935421" cy="399393"/>
        </a:xfrm>
        <a:prstGeom prst="rect">
          <a:avLst/>
        </a:prstGeom>
        <a:solidFill>
          <a:schemeClr val="accent2">
            <a:lumMod val="75000"/>
          </a:schemeClr>
        </a:solidFill>
        <a:scene3d>
          <a:camera prst="orthographicFront"/>
          <a:lightRig rig="threePt" dir="t"/>
        </a:scene3d>
        <a:sp3d>
          <a:bevelT w="1143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400"/>
            <a:t>BACK</a:t>
          </a:r>
        </a:p>
      </xdr:txBody>
    </xdr:sp>
    <xdr:clientData/>
  </xdr:twoCellAnchor>
  <xdr:twoCellAnchor>
    <xdr:from>
      <xdr:col>0</xdr:col>
      <xdr:colOff>0</xdr:colOff>
      <xdr:row>2</xdr:row>
      <xdr:rowOff>0</xdr:rowOff>
    </xdr:from>
    <xdr:to>
      <xdr:col>1</xdr:col>
      <xdr:colOff>693420</xdr:colOff>
      <xdr:row>3</xdr:row>
      <xdr:rowOff>182880</xdr:rowOff>
    </xdr:to>
    <xdr:sp macro="[0]!PRINT_MACRO" textlink="">
      <xdr:nvSpPr>
        <xdr:cNvPr id="3" name="Rectangle 2">
          <a:extLst>
            <a:ext uri="{FF2B5EF4-FFF2-40B4-BE49-F238E27FC236}">
              <a16:creationId xmlns:a16="http://schemas.microsoft.com/office/drawing/2014/main" id="{29CA5C1A-D74A-4D31-A612-69E6253BFE2D}"/>
            </a:ext>
          </a:extLst>
        </xdr:cNvPr>
        <xdr:cNvSpPr/>
      </xdr:nvSpPr>
      <xdr:spPr>
        <a:xfrm>
          <a:off x="0" y="365760"/>
          <a:ext cx="1181100" cy="411480"/>
        </a:xfrm>
        <a:prstGeom prst="rect">
          <a:avLst/>
        </a:prstGeom>
        <a:solidFill>
          <a:schemeClr val="accent2"/>
        </a:solidFill>
        <a:scene3d>
          <a:camera prst="orthographicFront"/>
          <a:lightRig rig="threePt" dir="t"/>
        </a:scene3d>
        <a:sp3d>
          <a:bevelT w="139700" h="139700" prst="divo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400" b="1"/>
            <a:t>PRINT</a:t>
          </a:r>
        </a:p>
      </xdr:txBody>
    </xdr:sp>
    <xdr:clientData/>
  </xdr:twoCellAnchor>
</xdr:wsDr>
</file>

<file path=xl/drawings/drawing47.xml><?xml version="1.0" encoding="utf-8"?>
<xdr:wsDr xmlns:xdr="http://schemas.openxmlformats.org/drawingml/2006/spreadsheetDrawing" xmlns:a="http://schemas.openxmlformats.org/drawingml/2006/main">
  <xdr:twoCellAnchor>
    <xdr:from>
      <xdr:col>4</xdr:col>
      <xdr:colOff>68580</xdr:colOff>
      <xdr:row>0</xdr:row>
      <xdr:rowOff>121920</xdr:rowOff>
    </xdr:from>
    <xdr:to>
      <xdr:col>15</xdr:col>
      <xdr:colOff>699201</xdr:colOff>
      <xdr:row>3</xdr:row>
      <xdr:rowOff>155553</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00000000-0008-0000-2F00-000002000000}"/>
            </a:ext>
          </a:extLst>
        </xdr:cNvPr>
        <xdr:cNvSpPr/>
      </xdr:nvSpPr>
      <xdr:spPr>
        <a:xfrm>
          <a:off x="2644140" y="121920"/>
          <a:ext cx="935421" cy="399393"/>
        </a:xfrm>
        <a:prstGeom prst="rect">
          <a:avLst/>
        </a:prstGeom>
        <a:solidFill>
          <a:schemeClr val="accent2">
            <a:lumMod val="75000"/>
          </a:schemeClr>
        </a:solidFill>
        <a:scene3d>
          <a:camera prst="orthographicFront"/>
          <a:lightRig rig="threePt" dir="t"/>
        </a:scene3d>
        <a:sp3d>
          <a:bevelT w="1143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400"/>
            <a:t>BACK</a:t>
          </a:r>
        </a:p>
      </xdr:txBody>
    </xdr:sp>
    <xdr:clientData/>
  </xdr:twoCellAnchor>
  <xdr:twoCellAnchor>
    <xdr:from>
      <xdr:col>0</xdr:col>
      <xdr:colOff>0</xdr:colOff>
      <xdr:row>0</xdr:row>
      <xdr:rowOff>160020</xdr:rowOff>
    </xdr:from>
    <xdr:to>
      <xdr:col>1</xdr:col>
      <xdr:colOff>571500</xdr:colOff>
      <xdr:row>4</xdr:row>
      <xdr:rowOff>22860</xdr:rowOff>
    </xdr:to>
    <xdr:sp macro="[0]!PRINT_MACRO" textlink="">
      <xdr:nvSpPr>
        <xdr:cNvPr id="3" name="Rectangle 2">
          <a:extLst>
            <a:ext uri="{FF2B5EF4-FFF2-40B4-BE49-F238E27FC236}">
              <a16:creationId xmlns:a16="http://schemas.microsoft.com/office/drawing/2014/main" id="{0697E0DB-D161-4332-B1B4-8AF27EFEADDA}"/>
            </a:ext>
          </a:extLst>
        </xdr:cNvPr>
        <xdr:cNvSpPr/>
      </xdr:nvSpPr>
      <xdr:spPr>
        <a:xfrm>
          <a:off x="0" y="160020"/>
          <a:ext cx="1181100" cy="411480"/>
        </a:xfrm>
        <a:prstGeom prst="rect">
          <a:avLst/>
        </a:prstGeom>
        <a:solidFill>
          <a:schemeClr val="accent2"/>
        </a:solidFill>
        <a:scene3d>
          <a:camera prst="orthographicFront"/>
          <a:lightRig rig="threePt" dir="t"/>
        </a:scene3d>
        <a:sp3d>
          <a:bevelT w="139700" h="139700" prst="divo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400" b="1"/>
            <a:t>PRINT</a:t>
          </a:r>
        </a:p>
      </xdr:txBody>
    </xdr:sp>
    <xdr:clientData/>
  </xdr:twoCellAnchor>
</xdr:wsDr>
</file>

<file path=xl/drawings/drawing48.xml><?xml version="1.0" encoding="utf-8"?>
<xdr:wsDr xmlns:xdr="http://schemas.openxmlformats.org/drawingml/2006/spreadsheetDrawing" xmlns:a="http://schemas.openxmlformats.org/drawingml/2006/main">
  <xdr:twoCellAnchor>
    <xdr:from>
      <xdr:col>2</xdr:col>
      <xdr:colOff>527958</xdr:colOff>
      <xdr:row>2</xdr:row>
      <xdr:rowOff>16329</xdr:rowOff>
    </xdr:from>
    <xdr:to>
      <xdr:col>11</xdr:col>
      <xdr:colOff>76201</xdr:colOff>
      <xdr:row>2</xdr:row>
      <xdr:rowOff>729343</xdr:rowOff>
    </xdr:to>
    <xdr:sp macro="" textlink="">
      <xdr:nvSpPr>
        <xdr:cNvPr id="2" name="TextBox 1">
          <a:extLst>
            <a:ext uri="{FF2B5EF4-FFF2-40B4-BE49-F238E27FC236}">
              <a16:creationId xmlns:a16="http://schemas.microsoft.com/office/drawing/2014/main" id="{00000000-0008-0000-3000-000002000000}"/>
            </a:ext>
          </a:extLst>
        </xdr:cNvPr>
        <xdr:cNvSpPr txBox="1"/>
      </xdr:nvSpPr>
      <xdr:spPr>
        <a:xfrm>
          <a:off x="1834244" y="16329"/>
          <a:ext cx="5589814" cy="713014"/>
        </a:xfrm>
        <a:prstGeom prst="rect">
          <a:avLst/>
        </a:prstGeom>
        <a:solidFill>
          <a:schemeClr val="bg2">
            <a:lumMod val="1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2800" b="1" u="sng">
              <a:solidFill>
                <a:srgbClr val="FF0000"/>
              </a:solidFill>
            </a:rPr>
            <a:t>LMC</a:t>
          </a:r>
          <a:r>
            <a:rPr lang="en-IN" sz="2800" b="1" u="sng" baseline="0">
              <a:solidFill>
                <a:srgbClr val="FF0000"/>
              </a:solidFill>
            </a:rPr>
            <a:t> </a:t>
          </a:r>
          <a:r>
            <a:rPr lang="en-IN" sz="2800" b="1" u="sng">
              <a:solidFill>
                <a:srgbClr val="FF0000"/>
              </a:solidFill>
            </a:rPr>
            <a:t>NOMINAL ROLL</a:t>
          </a:r>
        </a:p>
      </xdr:txBody>
    </xdr:sp>
    <xdr:clientData/>
  </xdr:twoCellAnchor>
  <xdr:twoCellAnchor editAs="oneCell">
    <xdr:from>
      <xdr:col>3</xdr:col>
      <xdr:colOff>0</xdr:colOff>
      <xdr:row>3</xdr:row>
      <xdr:rowOff>32656</xdr:rowOff>
    </xdr:from>
    <xdr:to>
      <xdr:col>10</xdr:col>
      <xdr:colOff>647700</xdr:colOff>
      <xdr:row>3</xdr:row>
      <xdr:rowOff>861059</xdr:rowOff>
    </xdr:to>
    <mc:AlternateContent xmlns:mc="http://schemas.openxmlformats.org/markup-compatibility/2006" xmlns:a14="http://schemas.microsoft.com/office/drawing/2010/main">
      <mc:Choice Requires="a14">
        <xdr:graphicFrame macro="">
          <xdr:nvGraphicFramePr>
            <xdr:cNvPr id="5" name="Coy">
              <a:extLst>
                <a:ext uri="{FF2B5EF4-FFF2-40B4-BE49-F238E27FC236}">
                  <a16:creationId xmlns:a16="http://schemas.microsoft.com/office/drawing/2014/main" id="{00000000-0008-0000-3000-000005000000}"/>
                </a:ext>
              </a:extLst>
            </xdr:cNvPr>
            <xdr:cNvGraphicFramePr/>
          </xdr:nvGraphicFramePr>
          <xdr:xfrm>
            <a:off x="0" y="0"/>
            <a:ext cx="0" cy="0"/>
          </xdr:xfrm>
          <a:graphic>
            <a:graphicData uri="http://schemas.microsoft.com/office/drawing/2010/slicer">
              <sle:slicer xmlns:sle="http://schemas.microsoft.com/office/drawing/2010/slicer" name="Coy"/>
            </a:graphicData>
          </a:graphic>
        </xdr:graphicFrame>
      </mc:Choice>
      <mc:Fallback xmlns="">
        <xdr:sp macro="" textlink="">
          <xdr:nvSpPr>
            <xdr:cNvPr id="0" name=""/>
            <xdr:cNvSpPr>
              <a:spLocks noTextEdit="1"/>
            </xdr:cNvSpPr>
          </xdr:nvSpPr>
          <xdr:spPr>
            <a:xfrm>
              <a:off x="1959429" y="723900"/>
              <a:ext cx="5328557" cy="6858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22</xdr:col>
      <xdr:colOff>175260</xdr:colOff>
      <xdr:row>2</xdr:row>
      <xdr:rowOff>114300</xdr:rowOff>
    </xdr:from>
    <xdr:to>
      <xdr:col>24</xdr:col>
      <xdr:colOff>168332</xdr:colOff>
      <xdr:row>2</xdr:row>
      <xdr:rowOff>668482</xdr:rowOff>
    </xdr:to>
    <xdr:sp macro="" textlink="">
      <xdr:nvSpPr>
        <xdr:cNvPr id="3" name="Rectangle 2">
          <a:hlinkClick xmlns:r="http://schemas.openxmlformats.org/officeDocument/2006/relationships" r:id="rId1"/>
          <a:extLst>
            <a:ext uri="{FF2B5EF4-FFF2-40B4-BE49-F238E27FC236}">
              <a16:creationId xmlns:a16="http://schemas.microsoft.com/office/drawing/2014/main" id="{00000000-0008-0000-3000-000003000000}"/>
            </a:ext>
          </a:extLst>
        </xdr:cNvPr>
        <xdr:cNvSpPr/>
      </xdr:nvSpPr>
      <xdr:spPr>
        <a:xfrm>
          <a:off x="7208520" y="114300"/>
          <a:ext cx="1212272" cy="554182"/>
        </a:xfrm>
        <a:prstGeom prst="rect">
          <a:avLst/>
        </a:prstGeom>
        <a:solidFill>
          <a:schemeClr val="accent2">
            <a:lumMod val="75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000" b="1"/>
            <a:t>BACK</a:t>
          </a:r>
        </a:p>
      </xdr:txBody>
    </xdr:sp>
    <xdr:clientData/>
  </xdr:twoCellAnchor>
  <xdr:twoCellAnchor>
    <xdr:from>
      <xdr:col>22</xdr:col>
      <xdr:colOff>251460</xdr:colOff>
      <xdr:row>3</xdr:row>
      <xdr:rowOff>251460</xdr:rowOff>
    </xdr:from>
    <xdr:to>
      <xdr:col>24</xdr:col>
      <xdr:colOff>213360</xdr:colOff>
      <xdr:row>3</xdr:row>
      <xdr:rowOff>662940</xdr:rowOff>
    </xdr:to>
    <xdr:sp macro="[0]!PRINT_MACRO" textlink="">
      <xdr:nvSpPr>
        <xdr:cNvPr id="4" name="Rectangle 3">
          <a:extLst>
            <a:ext uri="{FF2B5EF4-FFF2-40B4-BE49-F238E27FC236}">
              <a16:creationId xmlns:a16="http://schemas.microsoft.com/office/drawing/2014/main" id="{E53AD965-0FDB-4B31-B45B-6ECB7F07110E}"/>
            </a:ext>
          </a:extLst>
        </xdr:cNvPr>
        <xdr:cNvSpPr/>
      </xdr:nvSpPr>
      <xdr:spPr>
        <a:xfrm>
          <a:off x="7284720" y="937260"/>
          <a:ext cx="1181100" cy="411480"/>
        </a:xfrm>
        <a:prstGeom prst="rect">
          <a:avLst/>
        </a:prstGeom>
        <a:solidFill>
          <a:schemeClr val="accent2"/>
        </a:solidFill>
        <a:scene3d>
          <a:camera prst="orthographicFront"/>
          <a:lightRig rig="threePt" dir="t"/>
        </a:scene3d>
        <a:sp3d>
          <a:bevelT w="139700" h="139700" prst="divo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400" b="1"/>
            <a:t>PRINT</a:t>
          </a:r>
        </a:p>
      </xdr:txBody>
    </xdr:sp>
    <xdr:clientData/>
  </xdr:twoCellAnchor>
</xdr:wsDr>
</file>

<file path=xl/drawings/drawing49.xml><?xml version="1.0" encoding="utf-8"?>
<xdr:wsDr xmlns:xdr="http://schemas.openxmlformats.org/drawingml/2006/spreadsheetDrawing" xmlns:a="http://schemas.openxmlformats.org/drawingml/2006/main">
  <xdr:twoCellAnchor>
    <xdr:from>
      <xdr:col>11</xdr:col>
      <xdr:colOff>0</xdr:colOff>
      <xdr:row>0</xdr:row>
      <xdr:rowOff>0</xdr:rowOff>
    </xdr:from>
    <xdr:to>
      <xdr:col>17</xdr:col>
      <xdr:colOff>446314</xdr:colOff>
      <xdr:row>0</xdr:row>
      <xdr:rowOff>0</xdr:rowOff>
    </xdr:to>
    <xdr:sp macro="" textlink="">
      <xdr:nvSpPr>
        <xdr:cNvPr id="2" name="TextBox 1">
          <a:extLst>
            <a:ext uri="{FF2B5EF4-FFF2-40B4-BE49-F238E27FC236}">
              <a16:creationId xmlns:a16="http://schemas.microsoft.com/office/drawing/2014/main" id="{00000000-0008-0000-3100-000002000000}"/>
            </a:ext>
          </a:extLst>
        </xdr:cNvPr>
        <xdr:cNvSpPr txBox="1"/>
      </xdr:nvSpPr>
      <xdr:spPr>
        <a:xfrm>
          <a:off x="6977743" y="0"/>
          <a:ext cx="4365171" cy="0"/>
        </a:xfrm>
        <a:prstGeom prst="rect">
          <a:avLst/>
        </a:prstGeom>
        <a:solidFill>
          <a:schemeClr val="bg2">
            <a:lumMod val="1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2800" b="1" u="sng">
              <a:solidFill>
                <a:srgbClr val="FF0000"/>
              </a:solidFill>
            </a:rPr>
            <a:t>HQ COY NOMINAL ROLL</a:t>
          </a:r>
        </a:p>
      </xdr:txBody>
    </xdr:sp>
    <xdr:clientData/>
  </xdr:twoCellAnchor>
  <xdr:twoCellAnchor>
    <xdr:from>
      <xdr:col>2</xdr:col>
      <xdr:colOff>598714</xdr:colOff>
      <xdr:row>3</xdr:row>
      <xdr:rowOff>146958</xdr:rowOff>
    </xdr:from>
    <xdr:to>
      <xdr:col>10</xdr:col>
      <xdr:colOff>27214</xdr:colOff>
      <xdr:row>3</xdr:row>
      <xdr:rowOff>734786</xdr:rowOff>
    </xdr:to>
    <xdr:sp macro="" textlink="">
      <xdr:nvSpPr>
        <xdr:cNvPr id="3" name="TextBox 2">
          <a:extLst>
            <a:ext uri="{FF2B5EF4-FFF2-40B4-BE49-F238E27FC236}">
              <a16:creationId xmlns:a16="http://schemas.microsoft.com/office/drawing/2014/main" id="{00000000-0008-0000-3100-000003000000}"/>
            </a:ext>
          </a:extLst>
        </xdr:cNvPr>
        <xdr:cNvSpPr txBox="1"/>
      </xdr:nvSpPr>
      <xdr:spPr>
        <a:xfrm>
          <a:off x="1905000" y="146958"/>
          <a:ext cx="4446814" cy="587828"/>
        </a:xfrm>
        <a:prstGeom prst="rect">
          <a:avLst/>
        </a:prstGeom>
        <a:solidFill>
          <a:schemeClr val="bg2">
            <a:lumMod val="1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2800" b="1" u="sng">
              <a:solidFill>
                <a:srgbClr val="FF0000"/>
              </a:solidFill>
            </a:rPr>
            <a:t>BDE/DIV NOMINAL ROLL</a:t>
          </a:r>
        </a:p>
      </xdr:txBody>
    </xdr:sp>
    <xdr:clientData/>
  </xdr:twoCellAnchor>
  <xdr:twoCellAnchor>
    <xdr:from>
      <xdr:col>10</xdr:col>
      <xdr:colOff>83820</xdr:colOff>
      <xdr:row>3</xdr:row>
      <xdr:rowOff>175260</xdr:rowOff>
    </xdr:from>
    <xdr:to>
      <xdr:col>12</xdr:col>
      <xdr:colOff>76892</xdr:colOff>
      <xdr:row>3</xdr:row>
      <xdr:rowOff>729442</xdr:rowOff>
    </xdr:to>
    <xdr:sp macro="" textlink="">
      <xdr:nvSpPr>
        <xdr:cNvPr id="4" name="Rectangle 3">
          <a:hlinkClick xmlns:r="http://schemas.openxmlformats.org/officeDocument/2006/relationships" r:id="rId1"/>
          <a:extLst>
            <a:ext uri="{FF2B5EF4-FFF2-40B4-BE49-F238E27FC236}">
              <a16:creationId xmlns:a16="http://schemas.microsoft.com/office/drawing/2014/main" id="{00000000-0008-0000-3100-000004000000}"/>
            </a:ext>
          </a:extLst>
        </xdr:cNvPr>
        <xdr:cNvSpPr/>
      </xdr:nvSpPr>
      <xdr:spPr>
        <a:xfrm>
          <a:off x="6134100" y="175260"/>
          <a:ext cx="1212272" cy="554182"/>
        </a:xfrm>
        <a:prstGeom prst="rect">
          <a:avLst/>
        </a:prstGeom>
        <a:solidFill>
          <a:schemeClr val="accent2">
            <a:lumMod val="75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000" b="1"/>
            <a:t>BACK</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GYANI" refreshedDate="44798.447509490739" createdVersion="7" refreshedVersion="8" minRefreshableVersion="3" recordCount="429" xr:uid="{00000000-000A-0000-FFFF-FFFF0F000000}">
  <cacheSource type="worksheet">
    <worksheetSource name="Table7"/>
  </cacheSource>
  <cacheFields count="34">
    <cacheField name="Sr No" numFmtId="0">
      <sharedItems containsSemiMixedTypes="0" containsString="0" containsNumber="1" containsInteger="1" minValue="1" maxValue="424" count="42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3" u="1"/>
        <n v="422" u="1"/>
        <n v="421" u="1"/>
        <n v="424" u="1"/>
      </sharedItems>
    </cacheField>
    <cacheField name="Army NO" numFmtId="0">
      <sharedItems containsBlank="1" containsMixedTypes="1" containsNumber="1" containsInteger="1" minValue="2788558" maxValue="134245435" count="424">
        <s v="17027948A"/>
        <s v="2793160H"/>
        <s v="2793291N"/>
        <s v="2793976M"/>
        <s v="2794183W"/>
        <s v="2795176M"/>
        <s v="2795922K"/>
        <s v="2796133K"/>
        <s v="2797397X"/>
        <s v="2797852P"/>
        <s v="2798046P"/>
        <s v="2798724K"/>
        <s v="2798991L"/>
        <s v="2799411X"/>
        <s v="2800191N"/>
        <s v="2801516H"/>
        <s v="2802117L"/>
        <s v="2802262H"/>
        <s v="2802334F"/>
        <s v="2802654W"/>
        <s v="2803159K"/>
        <s v="2804124A"/>
        <s v="2804229K"/>
        <s v="2804236A"/>
        <s v="2804378X"/>
        <s v="2804434L"/>
        <s v="2804503W"/>
        <s v="2804527A"/>
        <s v="2804846M"/>
        <s v="2804920H"/>
        <s v="2805214N"/>
        <s v="2805215W"/>
        <s v="2805360N"/>
        <s v="2805411W"/>
        <s v="2805464P"/>
        <s v="2805878H"/>
        <s v="2806219B"/>
        <s v="2806282N"/>
        <s v="2806435A"/>
        <s v="2806635H"/>
        <s v="2807509H"/>
        <s v="2808457K"/>
        <s v="2808541K"/>
        <s v="2808625X"/>
        <s v="2808643A"/>
        <s v="2808732B"/>
        <s v="2808926F"/>
        <s v="2809271M"/>
        <s v="2809400F"/>
        <s v="2809407L"/>
        <s v="2809702N"/>
        <s v="2809736F"/>
        <s v="2809755M"/>
        <s v="2809860H"/>
        <s v="2810153L"/>
        <s v="2810364N"/>
        <s v="2810379W"/>
        <s v="2810386M"/>
        <s v="2810392A"/>
        <s v="2810414B"/>
        <s v="2810418K"/>
        <s v="2810455X"/>
        <s v="2810670H"/>
        <s v="2810739F"/>
        <s v="2811030L"/>
        <s v="2811140A"/>
        <s v="2811251X"/>
        <s v="2811337W"/>
        <s v="2811470B"/>
        <s v="2811539X"/>
        <s v="2811542X"/>
        <s v="2813133H"/>
        <s v="2813204B"/>
        <s v="2813234W"/>
        <s v="2813284F"/>
        <s v="2813386X"/>
        <s v="2813530M"/>
        <s v="2813533P"/>
        <s v="2813551X"/>
        <s v="2813569N"/>
        <s v="2814497F"/>
        <s v="2814825N"/>
        <s v="2814990P"/>
        <s v="2815056X"/>
        <s v="2815083F"/>
        <s v="2815109L"/>
        <s v="2815146B"/>
        <s v="2815162W"/>
        <s v="2815323N"/>
        <s v="2815389F"/>
        <s v="2815431X"/>
        <s v="2815517W"/>
        <s v="2815569M"/>
        <s v="2815582W"/>
        <s v="2815588X"/>
        <s v="2815608A"/>
        <s v="2815620F"/>
        <s v="2815665F"/>
        <s v="2815783P"/>
        <s v="2815798X"/>
        <s v="2815813F"/>
        <s v="2815820X"/>
        <s v="2815901X"/>
        <s v="2815975M"/>
        <s v="2816074M"/>
        <s v="2816144A"/>
        <s v="2816338H"/>
        <s v="2816655K"/>
        <s v="2816665N"/>
        <s v="2816736K"/>
        <s v="2816883M"/>
        <s v="2817388A"/>
        <s v="2817465K"/>
        <s v="2817543W"/>
        <s v="2817584A"/>
        <s v="2817594K"/>
        <s v="2817667L"/>
        <s v="2817670L"/>
        <s v="2817676M"/>
        <s v="2817882W"/>
        <s v="2817949K"/>
        <s v="2818032B"/>
        <s v="2818072A"/>
        <s v="2818107L"/>
        <s v="2818244K"/>
        <s v="2818507X"/>
        <s v="2818548F"/>
        <s v="2818679M"/>
        <s v="2818730F"/>
        <s v="2819023K"/>
        <s v="2819075A"/>
        <s v="2819369N"/>
        <s v="2819413M"/>
        <s v="2819576A"/>
        <s v="2819588P"/>
        <s v="2819739H"/>
        <s v="2819959M"/>
        <s v="2819975K"/>
        <s v="2820162A"/>
        <s v="2820267K"/>
        <s v="2820542B"/>
        <s v="2820605W"/>
        <s v="2820695H"/>
        <s v="7431871W"/>
        <s v="IC-77473B"/>
        <s v="IC-79157B"/>
        <s v="IC-838071B"/>
        <s v="JC-460720B"/>
        <s v="JC-460744H"/>
        <s v="JC-461910X"/>
        <s v="JC-461995B"/>
        <s v="JC-462011H"/>
        <s v="2793774L"/>
        <s v="2795975H"/>
        <s v="2797629L"/>
        <s v="2804038P"/>
        <s v="2804051B"/>
        <s v="2805021B"/>
        <s v="2805035N"/>
        <s v="2805463M"/>
        <s v="2805552L"/>
        <s v="2806855M"/>
        <s v="2806939A"/>
        <s v="2807484F"/>
        <s v="2807817H"/>
        <s v="2808874W"/>
        <s v="2808917A"/>
        <s v="2811451N"/>
        <s v="2811538P"/>
        <s v="2815765M"/>
        <s v="JC-460877K"/>
        <s v="2798641B"/>
        <s v="14620335M"/>
        <s v="2789930M"/>
        <s v="2789933A"/>
        <s v="2792076W"/>
        <s v="2792305N"/>
        <s v="2792306B"/>
        <s v="2792368B"/>
        <s v="2792377A"/>
        <s v="2792603M"/>
        <s v="2792626N"/>
        <s v="2792694F"/>
        <s v="2792736H"/>
        <s v="2792806W"/>
        <s v="2792924K"/>
        <s v="2794063X"/>
        <s v="2794968A"/>
        <s v="2795172W"/>
        <s v="2795233H"/>
        <s v="2795418K"/>
        <s v="2795423P"/>
        <s v="2795902W"/>
        <s v="2795930H"/>
        <s v="2796028N"/>
        <s v="2796763K"/>
        <s v="2797384A"/>
        <s v="2801675A"/>
        <s v="2801723P"/>
        <s v="2801770M"/>
        <s v="2801779F"/>
        <s v="2801801F"/>
        <s v="2801804P"/>
        <s v="2801808L"/>
        <s v="2801837A"/>
        <s v="2801928K"/>
        <s v="2802049H"/>
        <s v="2802176B"/>
        <s v="2802216N"/>
        <s v="2802280L"/>
        <s v="2802630M"/>
        <s v="2802651H"/>
        <s v="2802721W"/>
        <s v="2802818F"/>
        <s v="2802860A"/>
        <s v="2802881W"/>
        <s v="2803002K"/>
        <s v="2803040A"/>
        <s v="2803053K"/>
        <s v="2803233A"/>
        <s v="2803273F"/>
        <s v="2803281A"/>
        <s v="2803288K"/>
        <s v="2803338K"/>
        <s v="2803408X"/>
        <s v="2803579K"/>
        <s v="2803597M"/>
        <s v="2804537K"/>
        <s v="JC-459725L"/>
        <s v="JC-460074M"/>
        <s v="JC-460403X"/>
        <s v="JC-460528P"/>
        <s v="2794150L"/>
        <s v="2798668N"/>
        <s v="2799894A"/>
        <s v="2800448N"/>
        <s v="2801404H"/>
        <s v="2805599W"/>
        <s v="2808189L"/>
        <s v="2808334X"/>
        <s v="2809233W"/>
        <s v="2809550X"/>
        <s v="2810713M"/>
        <s v="2813333B"/>
        <s v="JC-461037L"/>
        <s v="JC-461971P"/>
        <s v="SS-50429L"/>
        <s v="2802238M"/>
        <s v="2809182N"/>
        <s v="2809648L"/>
        <s v="2811545L"/>
        <s v="2814903W"/>
        <s v="2815617F"/>
        <s v="2815721P"/>
        <s v="2815826B"/>
        <s v="2818247X"/>
        <s v="2818361P"/>
        <s v="2792798H"/>
        <s v="2797522W"/>
        <s v="2801849P"/>
        <s v="2801889W"/>
        <s v="2802834B"/>
        <s v="2803774F"/>
        <s v="2804690A"/>
        <s v="2804826B"/>
        <s v="2805178N"/>
        <s v="2805493K"/>
        <s v="2805536N"/>
        <s v="2805944B"/>
        <s v="2806113M"/>
        <s v="2807881A"/>
        <s v="2808004B"/>
        <s v="2812684F"/>
        <s v="2813153W"/>
        <s v="2815228F"/>
        <s v="2815265P"/>
        <s v="2815541M"/>
        <s v="2816499L"/>
        <s v="2816695L"/>
        <s v="2818049M"/>
        <s v="2818064F"/>
        <s v="JC-460639M"/>
        <s v="JC-461097A"/>
        <s v="JC-461132X"/>
        <s v="JC-461712N"/>
        <s v="2797618B"/>
        <s v="JC-460876W"/>
        <s v="2791960W"/>
        <s v="2792914A"/>
        <s v="2793000H"/>
        <s v="2793084F"/>
        <s v="2794933K"/>
        <s v="2795576B"/>
        <s v="2795948B"/>
        <s v="2801525K"/>
        <s v="2803975A"/>
        <s v="2804010P"/>
        <s v="2805853P"/>
        <s v="2806446B"/>
        <s v="2806706B"/>
        <s v="2807413A"/>
        <s v="2807971F"/>
        <s v="2807977H"/>
        <s v="2813146A"/>
        <s v="2813283B"/>
        <s v="9515267H"/>
        <s v="9926643B"/>
        <s v="IC-60121L"/>
        <s v="IC-62783M"/>
        <s v="IC-68590H"/>
        <s v="IC-70403X"/>
        <s v="JC-460514P"/>
        <s v="JC-460789H"/>
        <s v="JC-461031K"/>
        <s v="JC-461123W"/>
        <s v="JC-461355P"/>
        <s v="JC-461370K"/>
        <s v="JC-461501K"/>
        <s v="JC-461604H"/>
        <s v="JC-461678X"/>
        <s v="JC-461913A"/>
        <s v="JC-776445M"/>
        <s v="JC-804939P"/>
        <s v="14653364F"/>
        <s v="14666390F"/>
        <s v="15437087K"/>
        <s v="2791914N"/>
        <s v="2792723L"/>
        <s v="2793112H"/>
        <s v="2793316P"/>
        <s v="2793345K"/>
        <s v="2793858B"/>
        <s v="2794222K"/>
        <s v="2794397M"/>
        <s v="2794449X"/>
        <s v="2795317W"/>
        <s v="2795378N"/>
        <s v="2795789M"/>
        <s v="2796119X"/>
        <s v="2797185M"/>
        <s v="2797208H"/>
        <s v="2797569K"/>
        <s v="2797761L"/>
        <s v="2797957B"/>
        <s v="2798718W"/>
        <s v="2798854M"/>
        <s v="2799688W"/>
        <s v="2800054P"/>
        <s v="2800331P"/>
        <s v="2800595W"/>
        <s v="2800925K"/>
        <s v="2801202F"/>
        <s v="2801289N"/>
        <s v="2801363K"/>
        <s v="2801435H"/>
        <s v="2802298F"/>
        <s v="2802442L"/>
        <s v="2802833W"/>
        <s v="2803000B"/>
        <s v="2803182X"/>
        <s v="2803336B"/>
        <s v="2803459L"/>
        <s v="2803500W"/>
        <s v="2804221X"/>
        <s v="2804394P"/>
        <s v="2804418N"/>
        <s v="2804447L"/>
        <s v="2804761W"/>
        <s v="2804784X"/>
        <s v="2804852A"/>
        <s v="2805179W"/>
        <s v="2805287A"/>
        <s v="2805291H"/>
        <s v="2805373L"/>
        <s v="2805495P"/>
        <s v="2805506W"/>
        <s v="2805752F"/>
        <s v="2805809L"/>
        <s v="2805830N"/>
        <s v="2805837X"/>
        <s v="2805990A"/>
        <s v="2806008W"/>
        <s v="2806014K"/>
        <s v="2806106W"/>
        <s v="2806157K"/>
        <s v="2806811P"/>
        <s v="2807024A"/>
        <s v="2807436F"/>
        <s v="2807555X"/>
        <s v="2807961X"/>
        <s v="2808431P"/>
        <s v="2808514N"/>
        <s v="IC-63562M"/>
        <s v="IC-67090B"/>
        <s v="IC-71857X"/>
        <s v="IC-76313M"/>
        <s v="IC-77800B"/>
        <s v="IC-78371P"/>
        <s v="IC-81497A"/>
        <s v="IC-82945N"/>
        <s v="JC-460643F"/>
        <s v="JC-460644X"/>
        <s v="JC-460669K"/>
        <s v="JC-460756X"/>
        <s v="JC-460769P"/>
        <s v="JC-460977K"/>
        <s v="JC-461131P"/>
        <s v="JC-461133A"/>
        <s v="JC-461278L"/>
        <s v="JC-461481F"/>
        <s v="JC-461504X"/>
        <s v="JC-461575B"/>
        <s v="JC-461677P"/>
        <s v="JC-461808P"/>
        <s v="SS-48202B"/>
        <s v="SS-48521L"/>
        <s v="2794593M"/>
        <s v="JC-460439W"/>
        <s v="JC-460693A"/>
        <m/>
        <s v="123456789k"/>
        <n v="3217428" u="1"/>
        <n v="134245435" u="1"/>
        <n v="2788558" u="1"/>
      </sharedItems>
    </cacheField>
    <cacheField name="Rank" numFmtId="0">
      <sharedItems containsBlank="1" count="15">
        <s v="Nk"/>
        <s v="Lnk"/>
        <s v="Sep"/>
        <s v="Hav"/>
        <s v="Capt"/>
        <s v="Lt"/>
        <s v="Maj"/>
        <m/>
        <s v="Lhav" u="1"/>
        <s v="Sub Maj" u="1"/>
        <s v="Nb/Sub" u="1"/>
        <s v="Lt Col" u="1"/>
        <s v="Sub" u="1"/>
        <s v="Hav " u="1"/>
        <s v="Col" u="1"/>
      </sharedItems>
    </cacheField>
    <cacheField name="Name" numFmtId="0">
      <sharedItems containsBlank="1" count="426">
        <s v="Krishan Badav"/>
        <s v="Agre SanjaB"/>
        <s v="Wabale Santosh"/>
        <s v="Patil Bharat"/>
        <s v="Shinde Sharad"/>
        <s v="Salam Vaiju"/>
        <s v="Gurulingappa Badachi"/>
        <s v="Thange Babasaheb"/>
        <s v="Sopan Sargar"/>
        <s v="Mane Tanaji"/>
        <s v="Sabale Tejpal"/>
        <s v="Sadashiv Shingadi"/>
        <s v="Nidheesh K"/>
        <s v="Kapadi Chandrabhan"/>
        <s v="Sawant Milind"/>
        <s v="Patil Parasharam"/>
        <s v="Kendre Digambar"/>
        <s v="Kolekar VijaB"/>
        <s v="Jamkar Rakesh"/>
        <s v="More Sahebrao"/>
        <s v="Vinod Shere"/>
        <s v="Mohite Kailash"/>
        <s v="Karade Dhula"/>
        <s v="Nitin Pisal"/>
        <s v="Sutar Shankar"/>
        <s v="Virkar Satish"/>
        <s v="Biswajit Singha"/>
        <s v="Rane Santosh"/>
        <s v="Sutar Dhaklesh"/>
        <s v="Mundhe Ganesh"/>
        <s v="Haral Nilesh"/>
        <s v="Patil Satish"/>
        <s v="Shipekar Santosh"/>
        <s v="Ravi Rawool"/>
        <s v="Hukke Santosh"/>
        <s v="Chavan Gajanan"/>
        <s v="Patil Sharad"/>
        <s v="Kare Aba ShaNkar"/>
        <s v="Nanaji Munagapaka"/>
        <s v="Walung Sandeep"/>
        <s v="Lokhande Sachin"/>
        <s v="Feran Nilesh"/>
        <s v="Molke Sandeep"/>
        <s v="Diwate Dipak"/>
        <s v="Gawade DnBaneshwar"/>
        <s v="Gaikwad Satish"/>
        <s v="Kshirsagar Subhash"/>
        <s v="Sonawane Ganesh"/>
        <s v="Dhole ShivshaNkar"/>
        <s v="Sanap Sandeep"/>
        <s v="Ram Lal Taram"/>
        <s v="Kamarasu"/>
        <s v="Bisen DnBaneshwar"/>
        <s v="Prabhu M"/>
        <s v="Javanjal Vishal"/>
        <s v="Suresh C"/>
        <s v="Mule Sarjerao"/>
        <s v="Phad Mahadev"/>
        <s v="Gite Hanumant"/>
        <s v="Pawar Atul"/>
        <s v="JaBram Pawal"/>
        <s v="Burse DBaneshwar"/>
        <s v="Vetal Somnath"/>
        <s v="Tagad Kailash"/>
        <s v="Abasaheb More"/>
        <s v="Suprith Rao"/>
        <s v="Dhane Rahul"/>
        <s v="Gurunale Vaibhav"/>
        <s v="Maind Hanumant"/>
        <s v="Shailesh Gahane"/>
        <s v="Akhare Atul"/>
        <s v="Patil DattatraBa"/>
        <s v="Paste Sitaram"/>
        <s v="Singanjude Vivek"/>
        <s v="Hemane Vinod"/>
        <s v="More Umesh"/>
        <s v="Todmal Vaibhav"/>
        <s v="Lature Ram"/>
        <s v="Bhushan Ahire"/>
        <s v="Nikam Sagar"/>
        <s v="Ranjan Sinha"/>
        <s v="Patil Digambar"/>
        <s v="More Nitin"/>
        <s v="Wabale JaBdev"/>
        <s v="Zhambre Kundlik"/>
        <s v="Mandage Sagar"/>
        <s v="Sandip Bansode"/>
        <s v="Kale Bhaskar"/>
        <s v="Kadam Sushant"/>
        <s v="Tidke Bapurao"/>
        <s v="Nevare Sainath"/>
        <s v="Gaike Rahul"/>
        <s v="Patil Suraj"/>
        <s v="More Pankaj"/>
        <s v="Buvaraj Majukar"/>
        <s v="Patil Shushant"/>
        <s v="Tade Prashant"/>
        <s v="Patil Sunil"/>
        <s v="Gharge Aappaso"/>
        <s v="Lavate Santosh"/>
        <s v="Badav AditBa"/>
        <s v="Darunte Niraj"/>
        <s v="Shenavi Atul"/>
        <s v="Patil Rohan"/>
        <s v="Dhage Sagar"/>
        <s v="Bhosale Sangam"/>
        <s v="Patil Santosh"/>
        <s v="Patil Krishnadeo"/>
        <s v="Powar DhananjaB"/>
        <s v="Jadhav Kishor"/>
        <s v="Agashe Akhil"/>
        <s v="Bhise Tushar"/>
        <s v="Ghadge Amish"/>
        <s v="Patil Nikhil"/>
        <s v="Patil Kedar"/>
        <s v="Varpe Parasharam"/>
        <s v="Badav Sunil"/>
        <s v="Shinde Amol"/>
        <s v="Patil Pravin Pandurang"/>
        <s v="Rawool Pratik"/>
        <s v="Gite Gangaram"/>
        <s v="Nagare Pravin"/>
        <s v="Kodape Ashish"/>
        <s v="Patil Vipul"/>
        <s v="Nirmal AkshaB"/>
        <s v="Sanawane Vinod"/>
        <s v="Jagtap Manoj"/>
        <s v="Ghadage AjinkBa"/>
        <s v="Bhiungade Vivek"/>
        <s v="Jadhav Pratik"/>
        <s v="Bhagat Atishkumar"/>
        <s v="Humbe Somnath"/>
        <s v="JaBesh Patil"/>
        <s v="MaBur Patil"/>
        <s v="Thorat Gajanan"/>
        <s v="Patole AkshaB"/>
        <s v="Raut Kiran"/>
        <s v="M K MaurBa"/>
        <s v="Chetule Nikhil"/>
        <s v="BhoBar Rashtrapal"/>
        <s v="Raskar Vikas"/>
        <s v="Munde AkshaB"/>
        <s v="Salunkhe Ramchandra"/>
        <s v="Ashoka V"/>
        <s v="Siddarth Bhatia"/>
        <s v="Sarvesh Singh Badav"/>
        <s v="Ashwat Angadi"/>
        <s v="VijaB Mohite"/>
        <s v="Kokare Chhagan"/>
        <s v="Bhosale Krishnadeo"/>
        <s v="Avhad DattatraB"/>
        <s v="Surve Sahadev"/>
        <s v="Devendra Singh"/>
        <s v="Patil Sitaram"/>
        <s v="Vandre Sriram"/>
        <s v="Magdum Ramchandra"/>
        <s v="Changude Machindra"/>
        <s v="Bandurkar Narendra"/>
        <s v="Barewar Nitin"/>
        <s v="Kumbhar Dilip"/>
        <s v="Bodke Sandeep"/>
        <s v="Bewale Popat"/>
        <s v="Gore Baban Aba"/>
        <s v="Anil Kumar"/>
        <s v="Patil Bogesh"/>
        <s v="Ware Bapusaheb"/>
        <s v="Sachin Bhatlandhe"/>
        <s v="Dhaitidak Ganesh"/>
        <s v="Dunedar Satish"/>
        <s v="Takale Lahu"/>
        <s v="Waskar SanjaB"/>
        <s v="T VijaB Kumar"/>
        <s v="P Gunasekaran"/>
        <s v="Shaji M"/>
        <s v="K C Bisvas"/>
        <s v="Garkar SanjaB"/>
        <s v="Patil Dhannapa"/>
        <s v="Patil Ramesh"/>
        <s v="Dundappa Jindrali"/>
        <s v="Patil Bajarang"/>
        <s v="Umesh Patil"/>
        <s v="Sonawane Kishor"/>
        <s v="Dharmendra DodiBa"/>
        <s v="Kadam Dilip"/>
        <s v="Talwar Prabhakar"/>
        <s v="Bharadwaj SanjaB"/>
        <s v="Gaikwad Jalinder"/>
        <s v="MaBappa Bellurkar"/>
        <s v="SanjaB Khambat"/>
        <s v="Kadam Praveen"/>
        <s v="Hanumant Kowadkar"/>
        <s v="Gurav MH alu"/>
        <s v="Patil Gajanan"/>
        <s v="Manohar Kapse"/>
        <s v="Dhekale Balaji"/>
        <s v="K R ReddB"/>
        <s v="Ram Ratan Kumar"/>
        <s v="Bhure Sanjio"/>
        <s v="Somase Gajanan"/>
        <s v="Sonawane Sandeep"/>
        <s v="Kute Dadarao"/>
        <s v="Patil Buvaraj"/>
        <s v="Balip Dhanaji"/>
        <s v="Shendage Sunil"/>
        <s v="Gawas Pravin"/>
        <s v="Devre Nandkishor"/>
        <s v="Bhujang Sheshrao"/>
        <s v="Ghadge Prashant"/>
        <s v="Bhagat Ravindra"/>
        <s v="Chavan VinaBak"/>
        <s v="Pandhare Namdeo"/>
        <s v="Kharode Prakash"/>
        <s v="Kokare Bandu"/>
        <s v="Pawar Deepak"/>
        <s v="Nagargoje Sachin"/>
        <s v="Shinde Mangesh"/>
        <s v="Annasaheb Ghadge"/>
        <s v="Chandgude Ramchandra"/>
        <s v="Dange Ramesh"/>
        <s v="Patil Abhijit Ashok"/>
        <s v="More Rajkumar"/>
        <s v="Jagdale Mahindra"/>
        <s v="Pawar Prataprao"/>
        <s v="Jadhav Bogesh"/>
        <s v="Nikam Shrikant"/>
        <s v="Sapate Anil"/>
        <s v="Barge Chandrakant"/>
        <s v="Rajesh Kumar Rai"/>
        <s v="Jagtap Avadhut"/>
        <s v="Chandrakant Gudulkar"/>
        <s v="Patil DaBanand"/>
        <s v="Patil DnBandev"/>
        <s v="Korake Shankar"/>
        <s v="JaB Babaji Jawale"/>
        <s v="Mavalankar Shashank"/>
        <s v="Sakpal Nilesh"/>
        <s v="Sawant Navnath"/>
        <s v="Patil Deelip"/>
        <s v="Patil Pravin Ashok"/>
        <s v="Badav Sagar"/>
        <s v="Dhokane Nilesh"/>
        <s v="Mahesh Punajiche"/>
        <s v="VijaB Naik"/>
        <s v="Kevin Thomas"/>
        <s v="Salunkhe Maruti"/>
        <s v="Amunekar Krishna"/>
        <s v="Kanase Vishal"/>
        <s v="Pachbhai Nitesh"/>
        <s v="Sanap Bogesh"/>
        <s v="Chougale Tushar"/>
        <s v="Narnavar Sunil"/>
        <s v="Dige Indrabhan"/>
        <s v="Bhadane ShBamkant"/>
        <s v="Shirsath Pradip"/>
        <s v="Mahantesh Tukkar"/>
        <s v="Vitthal Patil"/>
        <s v="Hakke Raghu"/>
        <s v="Patil Sandeep"/>
        <s v="Shrisat VijaB"/>
        <s v="Vashim Khan"/>
        <s v="Ekshinge Sagar"/>
        <s v="Magdum Sudhakar"/>
        <s v="Zoman Nilkantha"/>
        <s v="Bhakare Sudhir"/>
        <s v="Amitkumar Sharma"/>
        <s v="Nikam Sandipkumar"/>
        <s v="Mali Amol"/>
        <s v="Kshirsagar Angad"/>
        <s v="Nikam Anandrao"/>
        <s v="Gangurade Mahesh"/>
        <s v="Shirole SanjaB"/>
        <s v="Kadam Govind"/>
        <s v="Chavan Abhijit"/>
        <s v="SurBawanshi Gunvant"/>
        <s v="TaBade Shankar"/>
        <s v="Uttekar MaBur"/>
        <s v="Patil Kirtikumar"/>
        <s v="Zanjurne Harshad"/>
        <s v="Bhosale Tanaji"/>
        <s v="Lakhe Prakash"/>
        <s v="Kadam Sambhaji"/>
        <s v="Shinde Sampat"/>
        <s v="Dalvi Chandrakant"/>
        <s v="Gawade SurBaba"/>
        <s v="Nikam JaBwant"/>
        <s v="Walke Ashok"/>
        <s v="Nagnath Kshirsagar"/>
        <s v="Kashid Sunil"/>
        <s v="Lingale Appasaheb"/>
        <s v="Manmode Shivaji"/>
        <s v="Patil Shivaji"/>
        <s v="Sopdu Sapkal"/>
        <s v="Mane Sudesh"/>
        <s v="Chavan Mohan"/>
        <s v="Bhopendra Barma"/>
        <s v="Sudesh Kumar"/>
        <s v="Sikandar Badav"/>
        <s v="Pradeepkumar S"/>
        <s v="Gadache Ganesh"/>
        <s v="Kendre Bharat"/>
        <s v="Jitender Singh"/>
        <s v="Sujeesh D V"/>
        <s v="Sumit Kumar"/>
        <s v="Gopal Das"/>
        <s v="Vikrant Shinde"/>
        <s v="P S Navalgund"/>
        <s v="Parvej Ikabal"/>
        <s v="Amit Mane"/>
        <s v="Bajirao Shinde"/>
        <s v="Ashok Jadhav"/>
        <s v="Tanaji Kamti"/>
        <s v="Kurade Ajitkumar"/>
        <s v="Dalbir Singh"/>
        <s v="Dhage Rajendra"/>
        <s v="Rane Sandip"/>
        <s v="Ghorpade Pradeep"/>
        <s v="Narvekar Anant"/>
        <s v="Rajguru Bogesh"/>
        <s v="Rajkumar"/>
        <s v="M Kathiravan"/>
        <s v="Tapan Das"/>
        <s v="Tulsidas Narware"/>
        <s v="R C Samal"/>
        <s v="Surendra Kumar"/>
        <s v="Shelge Kiran"/>
        <s v="Rohakale Barku"/>
        <s v="Gurav Maruti"/>
        <s v="Pravin Mahadik"/>
        <s v="Avadan Rukamana"/>
        <s v="Bansode Mahindra"/>
        <s v="Devare Amrut"/>
        <s v="Nikam Vilas"/>
        <s v="Anil Desai"/>
        <s v="Kadam SanjaB"/>
        <s v="Bandal SurBakant"/>
        <s v="Khairnar Vasant"/>
        <s v="Deepak Mahadik"/>
        <s v="Mane Satish"/>
        <s v="Kadam Bhausaheb"/>
        <s v="Shivane Ramesh"/>
        <s v="Laxman Sulgekar"/>
        <s v="Deshmukh Surendra"/>
        <s v="Shrimant Mane"/>
        <s v="Dahipale Popat"/>
        <s v="Hajare Deepak"/>
        <s v="Ghadage Rahul"/>
        <s v="Bamgar Nandkumar"/>
        <s v="Shekhar Ghosh"/>
        <s v="Venkat Raman"/>
        <s v="Patil Arun"/>
        <s v="BaBella Lakshmaiah"/>
        <s v="Patil Shankar"/>
        <s v="Sawadatkar DattatraBa"/>
        <s v="More Sandeep"/>
        <s v="Gawade Gopichand"/>
        <s v="Bhosale Dhanaji"/>
        <s v="Basavraj Birajdar"/>
        <s v="Sanjeev Bajentri"/>
        <s v="Jadhav Ramchandra"/>
        <s v="Varal Shankar"/>
        <s v="Walave Prakash"/>
        <s v="Chavan Praveen"/>
        <s v="Tarihalkar Sagar"/>
        <s v="Manjule Dilip"/>
        <s v="Desai Satish"/>
        <s v="Patil Sandip Buvraj"/>
        <s v="Jadhav Govind"/>
        <s v="Chorge Shriram"/>
        <s v="Kadam Pritesh"/>
        <s v="Menkudale Bapu"/>
        <s v="Jagtap Balaso"/>
        <s v="Lakhe Dhanraj"/>
        <s v="Hule AjaB Amit"/>
        <s v="Sanap Gajanan"/>
        <s v="Shinde Mahesh"/>
        <s v="Jagtap Baliram"/>
        <s v="Omale Adesh"/>
        <s v="Balap Nivruti"/>
        <s v="Karande Bapu"/>
        <s v="Dond Prakash"/>
        <s v="Dabhade Vishnu"/>
        <s v="Powar Dhanaji"/>
        <s v="Patil Prakash"/>
        <s v="Bhosale Santosh"/>
        <s v="Dombar Mahesh"/>
        <s v="Mandhe VijaB"/>
        <s v="Jadhav Sunil"/>
        <s v="JKV Mudliar"/>
        <s v="Chinche Akash"/>
        <s v="Sachin Honawad"/>
        <s v="Himanshu Saluja"/>
        <s v="Abhinav Rai"/>
        <s v="Sushant Nanda"/>
        <s v="Devinder Singh"/>
        <s v="Tushar Mane"/>
        <s v="D B Dhangare"/>
        <s v="Takale Raju"/>
        <s v="Mengwade Macchindra"/>
        <s v="Ghorpade Avidas"/>
        <s v="Parbhane SanjaB"/>
        <s v="Virender Singh"/>
        <s v="Bhosale Sharad"/>
        <s v="Gadhave Kailash"/>
        <s v="Gurmej Singh"/>
        <s v="Sawant Babaji"/>
        <s v="Shingade Uttam"/>
        <s v="Bandalkar Tanaji"/>
        <s v="Bagal Prakash"/>
        <s v="Patil Sudhakar"/>
        <s v="Karthik PoojarB"/>
        <s v="Manoj S"/>
        <s v="Gawade Deepak"/>
        <s v="Rawool Rajaram"/>
        <s v="Vitthal Devkari"/>
        <m/>
        <s v="harsh"/>
        <s v="Abhijit Sabale" u="1"/>
        <s v="RAKESH" u="1"/>
        <s v="naveen" u="1"/>
        <s v="RAMESH" u="1"/>
        <s v="Vishnu K" u="1"/>
        <s v="RAMU" u="1"/>
        <s v="RAM" u="1"/>
        <s v="Mani Maran" u="1"/>
        <s v="GIGI" u="1"/>
        <s v="Mahesh" u="1"/>
      </sharedItems>
    </cacheField>
    <cacheField name="Coy" numFmtId="0">
      <sharedItems containsBlank="1" count="8">
        <s v="A"/>
        <s v="B"/>
        <s v="SP"/>
        <s v="HQ"/>
        <s v="C"/>
        <s v="D"/>
        <m/>
        <s v="AA" u="1"/>
      </sharedItems>
    </cacheField>
    <cacheField name="DOB" numFmtId="0">
      <sharedItems containsNonDate="0" containsDate="1" containsString="0" containsBlank="1" minDate="1975-09-22T00:00:00" maxDate="2011-08-26T00:00:00"/>
    </cacheField>
    <cacheField name="Age" numFmtId="0">
      <sharedItems containsString="0" containsBlank="1" containsNumber="1" minValue="11.001909674373211" maxValue="122.6514647736203"/>
    </cacheField>
    <cacheField name="DOE" numFmtId="0">
      <sharedItems containsNonDate="0" containsDate="1" containsString="0" containsBlank="1" minDate="2003-09-27T00:00:00" maxDate="2365-12-02T00:00:00"/>
    </cacheField>
    <cacheField name="Ser" numFmtId="0">
      <sharedItems containsString="0" containsBlank="1" containsNumber="1" minValue="8.3927378742363192" maxValue="18.911560598397852"/>
    </cacheField>
    <cacheField name="Blood Gp" numFmtId="0">
      <sharedItems containsBlank="1"/>
    </cacheField>
    <cacheField name="STATE" numFmtId="0">
      <sharedItems containsBlank="1" count="18">
        <s v="Uttar Pradesh"/>
        <s v="Maharashtra"/>
        <s v="Karnataka"/>
        <s v="Kerala"/>
        <s v=""/>
        <s v="Tripura"/>
        <s v="Chhattishgarh"/>
        <s v="Tamilnadu"/>
        <s v="Assam"/>
        <s v="Odisha"/>
        <s v="Telangana"/>
        <s v="MadhBa Pradesh"/>
        <s v="Bihar"/>
        <s v="Aandhra Pradesh"/>
        <s v="Jammu &amp; Kashmir"/>
        <s v="HarBana"/>
        <m/>
        <s v="PUNJAB" u="1"/>
      </sharedItems>
    </cacheField>
    <cacheField name="PIN" numFmtId="0">
      <sharedItems containsString="0" containsBlank="1" containsNumber="1" containsInteger="1" minValue="144216" maxValue="144216"/>
    </cacheField>
    <cacheField name="Mob No" numFmtId="0">
      <sharedItems containsBlank="1"/>
    </cacheField>
    <cacheField name="Martial Stuts" numFmtId="0">
      <sharedItems containsBlank="1"/>
    </cacheField>
    <cacheField name="Med Cat" numFmtId="0">
      <sharedItems containsBlank="1" count="19">
        <s v="SHAPE1"/>
        <s v="LMC"/>
        <s v="P2(P)"/>
        <s v="S2(T-24)"/>
        <s v="P2(T-24), S3(T-24)"/>
        <s v="S2(P)"/>
        <s v="A2(P)"/>
        <s v="A3(T-12)"/>
        <s v="A3(T-24)"/>
        <s v=""/>
        <s v="H2(P)"/>
        <s v="P2(T-24)"/>
        <s v="E2(P)"/>
        <s v="P3(P)"/>
        <s v="A3(P)"/>
        <m/>
        <s v="Raj" u="1"/>
        <s v="pumnja" u="1"/>
        <s v="Shape-I" u="1"/>
      </sharedItems>
    </cacheField>
    <cacheField name="Location" numFmtId="0">
      <sharedItems containsBlank="1" count="21">
        <s v="AL"/>
        <s v="Temp Duty"/>
        <s v="AWL"/>
        <s v="CL"/>
        <s v="Posting Out"/>
        <s v="Att Duty"/>
        <s v="Bde/Div"/>
        <s v="Pension Drill"/>
        <s v="Local Att"/>
        <s v="Course/Cadre"/>
        <s v="TD"/>
        <s v="Fwd/Op Area"/>
        <s v="In Unit"/>
        <s v="MH"/>
        <s v="LMC"/>
        <m/>
        <s v="DIV" u="1"/>
        <s v="BRG" u="1"/>
        <s v="Bde/Bde/Div" u="1"/>
        <s v="B+ve" u="1"/>
        <s v="AB+ve" u="1"/>
      </sharedItems>
    </cacheField>
    <cacheField name="AL" numFmtId="0">
      <sharedItems containsString="0" containsBlank="1" containsNumber="1" containsInteger="1" minValue="14" maxValue="24"/>
    </cacheField>
    <cacheField name="AL BAL" numFmtId="0">
      <sharedItems containsString="0" containsBlank="1" containsNumber="1" containsInteger="1" minValue="36" maxValue="60"/>
    </cacheField>
    <cacheField name="CL" numFmtId="0">
      <sharedItems containsString="0" containsBlank="1" containsNumber="1" containsInteger="1" minValue="20" maxValue="20"/>
    </cacheField>
    <cacheField name="CL BAL" numFmtId="0">
      <sharedItems containsString="0" containsBlank="1" containsNumber="1" containsInteger="1" minValue="10" maxValue="30"/>
    </cacheField>
    <cacheField name="Bal Lve" numFmtId="0">
      <sharedItems containsString="0" containsBlank="1" containsNumber="1" containsInteger="1" minValue="53" maxValue="90"/>
    </cacheField>
    <cacheField name="LVE In Date" numFmtId="0">
      <sharedItems containsNonDate="0" containsString="0" containsBlank="1"/>
    </cacheField>
    <cacheField name="LVEOut Date" numFmtId="0">
      <sharedItems containsNonDate="0" containsString="0" containsBlank="1"/>
    </cacheField>
    <cacheField name="BN TEAM" numFmtId="0">
      <sharedItems containsBlank="1" containsMixedTypes="1" containsNumber="1" containsInteger="1" minValue="4" maxValue="4" count="3">
        <s v="BN TEAM"/>
        <m/>
        <n v="4" u="1"/>
      </sharedItems>
    </cacheField>
    <cacheField name="Coy wise" numFmtId="0">
      <sharedItems containsBlank="1" containsMixedTypes="1" containsNumber="1" containsInteger="1" minValue="0" maxValue="0" count="8">
        <s v="A"/>
        <s v="B"/>
        <s v="SP"/>
        <s v="HQ"/>
        <s v="C"/>
        <s v="D"/>
        <m/>
        <n v="0" u="1"/>
      </sharedItems>
    </cacheField>
    <cacheField name="CAT WISE" numFmtId="0">
      <sharedItems containsMixedTypes="1" containsNumber="1" containsInteger="1" minValue="0" maxValue="0" count="16">
        <s v="SHAPE1"/>
        <s v="LMC"/>
        <s v="P2(P)"/>
        <s v="S2(T-24)"/>
        <s v="P2(T-24), S3(T-24)"/>
        <s v="S2(P)"/>
        <s v="A2(P)"/>
        <s v="A3(T-12)"/>
        <s v="A3(T-24)"/>
        <s v=""/>
        <s v="H2(P)"/>
        <s v="P2(T-24)"/>
        <s v="E2(P)"/>
        <s v="P3(P)"/>
        <s v="A3(P)"/>
        <n v="0"/>
      </sharedItems>
    </cacheField>
    <cacheField name="BDE DIV WISE" numFmtId="0">
      <sharedItems containsMixedTypes="1" containsNumber="1" containsInteger="1" minValue="0" maxValue="0" count="16">
        <s v="AL"/>
        <s v="Temp Duty"/>
        <s v="AWL"/>
        <s v="CL"/>
        <s v="Posting Out"/>
        <s v="Att Duty"/>
        <s v="Bde/Div"/>
        <s v="Pension Drill"/>
        <s v="Local Att"/>
        <s v="Course/Cadre"/>
        <s v="TD"/>
        <s v="Fwd/Op Area"/>
        <s v="In Unit"/>
        <s v="MH"/>
        <s v="LMC"/>
        <n v="0"/>
      </sharedItems>
    </cacheField>
    <cacheField name="OP AREA FROM" numFmtId="0">
      <sharedItems containsNonDate="0" containsString="0" containsBlank="1"/>
    </cacheField>
    <cacheField name="OP AREA TO" numFmtId="0">
      <sharedItems containsNonDate="0" containsString="0" containsBlank="1"/>
    </cacheField>
    <cacheField name="ALLOWNCE" numFmtId="0">
      <sharedItems containsNonDate="0" containsString="0" containsBlank="1"/>
    </cacheField>
    <cacheField name="TEAM WISE" numFmtId="0">
      <sharedItems containsBlank="1" containsMixedTypes="1" containsNumber="1" containsInteger="1" minValue="0" maxValue="4" count="8">
        <s v="FOOTBALL"/>
        <m/>
        <s v="BASKETBALL"/>
        <s v="BOXING"/>
        <s v="HOCKEY"/>
        <s v="BN TEAM"/>
        <n v="0" u="1"/>
        <n v="4" u="1"/>
      </sharedItems>
    </cacheField>
    <cacheField name="BDE/DIV OUT" numFmtId="0">
      <sharedItems containsNonDate="0" containsString="0" containsBlank="1"/>
    </cacheField>
    <cacheField name="BDE/DIV DUE" numFmtId="0">
      <sharedItems containsNonDate="0" containsString="0" containsBlank="1"/>
    </cacheField>
    <cacheField name="Remarks" numFmtId="0">
      <sharedItems containsBlank="1" containsMixedTypes="1" containsNumber="1" containsInteger="1" minValue="0" maxValue="0"/>
    </cacheField>
  </cacheFields>
  <extLst>
    <ext xmlns:x14="http://schemas.microsoft.com/office/spreadsheetml/2009/9/main" uri="{725AE2AE-9491-48be-B2B4-4EB974FC3084}">
      <x14:pivotCacheDefinition pivotCacheId="41449249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29">
  <r>
    <x v="0"/>
    <x v="0"/>
    <x v="0"/>
    <x v="0"/>
    <x v="0"/>
    <d v="1989-03-16T00:00:00"/>
    <n v="33.444072576495046"/>
    <d v="2010-04-05T00:00:00"/>
    <n v="12.390000023449186"/>
    <s v="O+"/>
    <x v="0"/>
    <n v="144216"/>
    <s v="7640804948"/>
    <s v="MERRIED"/>
    <x v="0"/>
    <x v="0"/>
    <n v="14"/>
    <n v="46"/>
    <m/>
    <n v="30"/>
    <n v="76"/>
    <m/>
    <m/>
    <x v="0"/>
    <x v="0"/>
    <x v="0"/>
    <x v="0"/>
    <m/>
    <m/>
    <m/>
    <x v="0"/>
    <m/>
    <m/>
    <m/>
  </r>
  <r>
    <x v="1"/>
    <x v="1"/>
    <x v="1"/>
    <x v="1"/>
    <x v="0"/>
    <d v="2011-08-25T00:00:00"/>
    <n v="11.001909674373211"/>
    <d v="2010-04-06T00:00:00"/>
    <n v="12.387262172662055"/>
    <s v="B+"/>
    <x v="1"/>
    <n v="144216"/>
    <s v="9421299343"/>
    <s v="MERRIED"/>
    <x v="1"/>
    <x v="1"/>
    <n v="14"/>
    <n v="46"/>
    <m/>
    <n v="30"/>
    <n v="76"/>
    <m/>
    <m/>
    <x v="1"/>
    <x v="0"/>
    <x v="1"/>
    <x v="1"/>
    <m/>
    <m/>
    <m/>
    <x v="1"/>
    <m/>
    <m/>
    <m/>
  </r>
  <r>
    <x v="2"/>
    <x v="2"/>
    <x v="2"/>
    <x v="2"/>
    <x v="0"/>
    <d v="1989-03-18T00:00:00"/>
    <n v="33.438596874920783"/>
    <d v="2010-04-07T00:00:00"/>
    <n v="12.384524321874922"/>
    <s v="O+"/>
    <x v="1"/>
    <n v="144216"/>
    <s v="7000073502"/>
    <s v="MERRIED"/>
    <x v="0"/>
    <x v="2"/>
    <n v="14"/>
    <n v="46"/>
    <m/>
    <n v="30"/>
    <n v="76"/>
    <m/>
    <m/>
    <x v="1"/>
    <x v="0"/>
    <x v="0"/>
    <x v="2"/>
    <m/>
    <m/>
    <m/>
    <x v="1"/>
    <m/>
    <m/>
    <m/>
  </r>
  <r>
    <x v="3"/>
    <x v="3"/>
    <x v="3"/>
    <x v="3"/>
    <x v="0"/>
    <d v="1984-02-01T00:00:00"/>
    <n v="38.563853548432078"/>
    <d v="2003-09-27T00:00:00"/>
    <n v="18.911560598397852"/>
    <s v="O+"/>
    <x v="1"/>
    <n v="144216"/>
    <s v="8762789037"/>
    <s v="MERRIED"/>
    <x v="0"/>
    <x v="3"/>
    <n v="14"/>
    <n v="46"/>
    <m/>
    <n v="30"/>
    <n v="76"/>
    <m/>
    <m/>
    <x v="1"/>
    <x v="0"/>
    <x v="0"/>
    <x v="3"/>
    <m/>
    <m/>
    <m/>
    <x v="1"/>
    <m/>
    <m/>
    <m/>
  </r>
  <r>
    <x v="4"/>
    <x v="4"/>
    <x v="0"/>
    <x v="4"/>
    <x v="0"/>
    <d v="1984-02-02T00:00:00"/>
    <n v="38.561115697644944"/>
    <d v="2003-09-28T00:00:00"/>
    <n v="18.908822747610721"/>
    <s v="O+"/>
    <x v="1"/>
    <n v="144216"/>
    <s v="9422615513"/>
    <s v="MERRIED"/>
    <x v="0"/>
    <x v="4"/>
    <n v="14"/>
    <n v="46"/>
    <n v="20"/>
    <n v="10"/>
    <n v="56"/>
    <m/>
    <m/>
    <x v="1"/>
    <x v="0"/>
    <x v="0"/>
    <x v="4"/>
    <m/>
    <m/>
    <m/>
    <x v="1"/>
    <m/>
    <m/>
    <m/>
  </r>
  <r>
    <x v="5"/>
    <x v="5"/>
    <x v="1"/>
    <x v="5"/>
    <x v="0"/>
    <d v="1984-02-03T00:00:00"/>
    <n v="38.558377846857809"/>
    <d v="2003-09-29T00:00:00"/>
    <n v="18.90608489682359"/>
    <s v="AB+"/>
    <x v="1"/>
    <n v="144216"/>
    <s v="8007521778"/>
    <s v="MERRIED"/>
    <x v="2"/>
    <x v="0"/>
    <n v="14"/>
    <n v="46"/>
    <n v="20"/>
    <n v="10"/>
    <n v="56"/>
    <m/>
    <m/>
    <x v="0"/>
    <x v="0"/>
    <x v="2"/>
    <x v="0"/>
    <m/>
    <m/>
    <m/>
    <x v="0"/>
    <m/>
    <m/>
    <m/>
  </r>
  <r>
    <x v="6"/>
    <x v="6"/>
    <x v="2"/>
    <x v="6"/>
    <x v="1"/>
    <d v="1984-02-04T00:00:00"/>
    <n v="38.555639996070681"/>
    <d v="2003-09-30T00:00:00"/>
    <n v="18.903347046036455"/>
    <s v="A+"/>
    <x v="2"/>
    <n v="144216"/>
    <s v="9483843634"/>
    <s v="MERRIED"/>
    <x v="0"/>
    <x v="1"/>
    <n v="14"/>
    <n v="46"/>
    <n v="20"/>
    <n v="10"/>
    <n v="56"/>
    <m/>
    <m/>
    <x v="1"/>
    <x v="1"/>
    <x v="0"/>
    <x v="1"/>
    <m/>
    <m/>
    <m/>
    <x v="1"/>
    <m/>
    <m/>
    <m/>
  </r>
  <r>
    <x v="7"/>
    <x v="7"/>
    <x v="3"/>
    <x v="7"/>
    <x v="2"/>
    <d v="1984-02-05T00:00:00"/>
    <n v="38.552902145283547"/>
    <d v="2003-10-01T00:00:00"/>
    <n v="18.900609195249324"/>
    <s v="A+"/>
    <x v="1"/>
    <n v="144216"/>
    <s v="9422611679"/>
    <s v="MERRIED"/>
    <x v="0"/>
    <x v="4"/>
    <n v="14"/>
    <n v="46"/>
    <n v="20"/>
    <n v="10"/>
    <n v="56"/>
    <m/>
    <m/>
    <x v="1"/>
    <x v="2"/>
    <x v="0"/>
    <x v="4"/>
    <m/>
    <m/>
    <m/>
    <x v="1"/>
    <m/>
    <m/>
    <m/>
  </r>
  <r>
    <x v="8"/>
    <x v="8"/>
    <x v="0"/>
    <x v="8"/>
    <x v="2"/>
    <d v="1991-05-19T00:00:00"/>
    <n v="31.270219051512157"/>
    <d v="2011-09-28T00:00:00"/>
    <n v="10.908822747610721"/>
    <s v="A+"/>
    <x v="1"/>
    <n v="144216"/>
    <s v="7796263650"/>
    <s v="MERRIED"/>
    <x v="0"/>
    <x v="5"/>
    <n v="14"/>
    <n v="46"/>
    <n v="20"/>
    <n v="10"/>
    <n v="56"/>
    <m/>
    <m/>
    <x v="1"/>
    <x v="2"/>
    <x v="0"/>
    <x v="5"/>
    <m/>
    <m/>
    <m/>
    <x v="1"/>
    <m/>
    <m/>
    <m/>
  </r>
  <r>
    <x v="9"/>
    <x v="9"/>
    <x v="1"/>
    <x v="9"/>
    <x v="2"/>
    <d v="1990-11-26T00:00:00"/>
    <n v="31.746605088473142"/>
    <d v="2013-02-19T00:00:00"/>
    <n v="9.5125188461733483"/>
    <s v="B+"/>
    <x v="1"/>
    <n v="144216"/>
    <s v="8628822041"/>
    <s v="MERRIED"/>
    <x v="0"/>
    <x v="6"/>
    <n v="14"/>
    <n v="46"/>
    <n v="20"/>
    <n v="10"/>
    <n v="56"/>
    <m/>
    <m/>
    <x v="0"/>
    <x v="2"/>
    <x v="0"/>
    <x v="6"/>
    <m/>
    <m/>
    <m/>
    <x v="0"/>
    <m/>
    <m/>
    <m/>
  </r>
  <r>
    <x v="10"/>
    <x v="10"/>
    <x v="2"/>
    <x v="10"/>
    <x v="2"/>
    <d v="1990-11-27T00:00:00"/>
    <n v="31.743867237686011"/>
    <d v="2013-02-20T00:00:00"/>
    <n v="9.5097809953862171"/>
    <s v="O+"/>
    <x v="1"/>
    <n v="144216"/>
    <s v="7447643462"/>
    <s v="MERRIED"/>
    <x v="0"/>
    <x v="3"/>
    <n v="14"/>
    <n v="46"/>
    <n v="20"/>
    <n v="10"/>
    <n v="56"/>
    <m/>
    <m/>
    <x v="1"/>
    <x v="2"/>
    <x v="0"/>
    <x v="3"/>
    <m/>
    <m/>
    <m/>
    <x v="1"/>
    <m/>
    <m/>
    <m/>
  </r>
  <r>
    <x v="11"/>
    <x v="11"/>
    <x v="3"/>
    <x v="11"/>
    <x v="2"/>
    <d v="1990-11-28T00:00:00"/>
    <n v="31.74112938689888"/>
    <d v="2013-02-21T00:00:00"/>
    <n v="9.5070431445990842"/>
    <s v="B+"/>
    <x v="2"/>
    <n v="144216"/>
    <s v="8073211685"/>
    <s v="MERRIED"/>
    <x v="0"/>
    <x v="3"/>
    <n v="14"/>
    <n v="46"/>
    <n v="20"/>
    <n v="10"/>
    <n v="56"/>
    <m/>
    <m/>
    <x v="1"/>
    <x v="2"/>
    <x v="0"/>
    <x v="3"/>
    <m/>
    <m/>
    <m/>
    <x v="1"/>
    <m/>
    <m/>
    <m/>
  </r>
  <r>
    <x v="12"/>
    <x v="12"/>
    <x v="0"/>
    <x v="12"/>
    <x v="2"/>
    <d v="1990-11-29T00:00:00"/>
    <n v="31.738391536111745"/>
    <d v="2013-02-22T00:00:00"/>
    <n v="9.504305293811953"/>
    <s v="O+"/>
    <x v="3"/>
    <n v="144216"/>
    <s v="8281491005"/>
    <s v="MERRIED"/>
    <x v="1"/>
    <x v="3"/>
    <n v="14"/>
    <n v="46"/>
    <n v="20"/>
    <n v="10"/>
    <n v="56"/>
    <m/>
    <m/>
    <x v="1"/>
    <x v="2"/>
    <x v="1"/>
    <x v="3"/>
    <m/>
    <m/>
    <m/>
    <x v="1"/>
    <m/>
    <m/>
    <m/>
  </r>
  <r>
    <x v="13"/>
    <x v="13"/>
    <x v="1"/>
    <x v="13"/>
    <x v="1"/>
    <d v="1990-11-30T00:00:00"/>
    <n v="31.735653685324614"/>
    <d v="2013-02-23T00:00:00"/>
    <n v="9.50156744302482"/>
    <s v="O+"/>
    <x v="1"/>
    <n v="144216"/>
    <s v="7796851185"/>
    <s v="MERRIED"/>
    <x v="3"/>
    <x v="1"/>
    <n v="14"/>
    <n v="46"/>
    <n v="20"/>
    <n v="10"/>
    <n v="56"/>
    <m/>
    <m/>
    <x v="1"/>
    <x v="1"/>
    <x v="3"/>
    <x v="1"/>
    <m/>
    <m/>
    <m/>
    <x v="1"/>
    <m/>
    <m/>
    <m/>
  </r>
  <r>
    <x v="14"/>
    <x v="14"/>
    <x v="2"/>
    <x v="14"/>
    <x v="1"/>
    <d v="1990-12-01T00:00:00"/>
    <n v="31.732915834537483"/>
    <d v="2013-02-24T00:00:00"/>
    <n v="9.4988295922376871"/>
    <s v="A+"/>
    <x v="1"/>
    <n v="144216"/>
    <s v="8806151990"/>
    <s v="MERRIED"/>
    <x v="0"/>
    <x v="1"/>
    <n v="14"/>
    <n v="46"/>
    <n v="20"/>
    <n v="10"/>
    <n v="56"/>
    <m/>
    <m/>
    <x v="1"/>
    <x v="1"/>
    <x v="0"/>
    <x v="1"/>
    <m/>
    <m/>
    <m/>
    <x v="1"/>
    <m/>
    <m/>
    <m/>
  </r>
  <r>
    <x v="15"/>
    <x v="15"/>
    <x v="3"/>
    <x v="15"/>
    <x v="2"/>
    <d v="1990-12-02T00:00:00"/>
    <n v="31.730177983750352"/>
    <d v="2013-02-25T00:00:00"/>
    <n v="9.4960917414505559"/>
    <s v="O+"/>
    <x v="2"/>
    <n v="144216"/>
    <s v="9844189836"/>
    <s v="MERRIED"/>
    <x v="0"/>
    <x v="5"/>
    <n v="14"/>
    <n v="46"/>
    <n v="20"/>
    <n v="10"/>
    <n v="56"/>
    <m/>
    <m/>
    <x v="1"/>
    <x v="2"/>
    <x v="0"/>
    <x v="5"/>
    <m/>
    <m/>
    <m/>
    <x v="1"/>
    <m/>
    <m/>
    <m/>
  </r>
  <r>
    <x v="16"/>
    <x v="16"/>
    <x v="0"/>
    <x v="16"/>
    <x v="3"/>
    <d v="1990-12-03T00:00:00"/>
    <n v="31.727440132963217"/>
    <d v="2013-02-26T00:00:00"/>
    <n v="9.4933538906634229"/>
    <s v="O+"/>
    <x v="1"/>
    <n v="144216"/>
    <s v="8329366314"/>
    <s v="MERRIED"/>
    <x v="0"/>
    <x v="5"/>
    <n v="14"/>
    <n v="46"/>
    <n v="20"/>
    <n v="10"/>
    <n v="56"/>
    <m/>
    <m/>
    <x v="1"/>
    <x v="3"/>
    <x v="0"/>
    <x v="5"/>
    <m/>
    <m/>
    <m/>
    <x v="1"/>
    <m/>
    <m/>
    <m/>
  </r>
  <r>
    <x v="17"/>
    <x v="17"/>
    <x v="1"/>
    <x v="17"/>
    <x v="1"/>
    <d v="1990-12-04T00:00:00"/>
    <n v="31.724702282176086"/>
    <d v="2013-02-27T00:00:00"/>
    <n v="9.4906160398762918"/>
    <s v="B+"/>
    <x v="1"/>
    <n v="144216"/>
    <s v="8459273812"/>
    <s v="MERRIED"/>
    <x v="0"/>
    <x v="1"/>
    <n v="14"/>
    <n v="46"/>
    <n v="20"/>
    <n v="10"/>
    <n v="56"/>
    <m/>
    <m/>
    <x v="1"/>
    <x v="1"/>
    <x v="0"/>
    <x v="1"/>
    <m/>
    <m/>
    <m/>
    <x v="1"/>
    <m/>
    <m/>
    <m/>
  </r>
  <r>
    <x v="18"/>
    <x v="18"/>
    <x v="2"/>
    <x v="18"/>
    <x v="1"/>
    <d v="1990-12-05T00:00:00"/>
    <n v="31.721964431388955"/>
    <d v="2013-02-28T00:00:00"/>
    <n v="9.4878781890891588"/>
    <s v="O+"/>
    <x v="1"/>
    <n v="144216"/>
    <s v="8308376033"/>
    <s v="MERRIED"/>
    <x v="4"/>
    <x v="0"/>
    <n v="14"/>
    <n v="46"/>
    <n v="20"/>
    <n v="10"/>
    <n v="56"/>
    <m/>
    <m/>
    <x v="1"/>
    <x v="1"/>
    <x v="4"/>
    <x v="0"/>
    <m/>
    <m/>
    <m/>
    <x v="1"/>
    <m/>
    <m/>
    <m/>
  </r>
  <r>
    <x v="19"/>
    <x v="19"/>
    <x v="3"/>
    <x v="19"/>
    <x v="0"/>
    <d v="1990-12-06T00:00:00"/>
    <n v="31.719226580601823"/>
    <d v="2013-03-01T00:00:00"/>
    <n v="9.4851403383020276"/>
    <s v="O+"/>
    <x v="1"/>
    <n v="144216"/>
    <s v="9820544983"/>
    <s v="MERRIED"/>
    <x v="0"/>
    <x v="0"/>
    <n v="14"/>
    <n v="46"/>
    <n v="20"/>
    <n v="10"/>
    <n v="56"/>
    <m/>
    <m/>
    <x v="1"/>
    <x v="0"/>
    <x v="0"/>
    <x v="0"/>
    <m/>
    <m/>
    <m/>
    <x v="1"/>
    <m/>
    <m/>
    <m/>
  </r>
  <r>
    <x v="20"/>
    <x v="20"/>
    <x v="0"/>
    <x v="20"/>
    <x v="1"/>
    <d v="1990-12-07T00:00:00"/>
    <n v="31.716488729814689"/>
    <d v="2013-03-02T00:00:00"/>
    <n v="9.4824024875148947"/>
    <s v="A+"/>
    <x v="1"/>
    <n v="144216"/>
    <s v="7972324168"/>
    <s v="MERRIED"/>
    <x v="0"/>
    <x v="0"/>
    <n v="14"/>
    <n v="46"/>
    <n v="20"/>
    <n v="10"/>
    <n v="56"/>
    <m/>
    <m/>
    <x v="1"/>
    <x v="1"/>
    <x v="0"/>
    <x v="0"/>
    <m/>
    <m/>
    <m/>
    <x v="1"/>
    <m/>
    <m/>
    <m/>
  </r>
  <r>
    <x v="21"/>
    <x v="21"/>
    <x v="1"/>
    <x v="21"/>
    <x v="0"/>
    <d v="1975-09-22T00:00:00"/>
    <n v="46.925249852333515"/>
    <d v="2013-03-03T00:00:00"/>
    <n v="9.4796646367277635"/>
    <s v="AB+"/>
    <x v="1"/>
    <n v="144216"/>
    <s v="9881309046"/>
    <s v="MERRIED"/>
    <x v="0"/>
    <x v="0"/>
    <n v="14"/>
    <n v="46"/>
    <n v="20"/>
    <n v="10"/>
    <n v="56"/>
    <m/>
    <m/>
    <x v="0"/>
    <x v="0"/>
    <x v="0"/>
    <x v="0"/>
    <m/>
    <m/>
    <m/>
    <x v="0"/>
    <m/>
    <m/>
    <m/>
  </r>
  <r>
    <x v="22"/>
    <x v="22"/>
    <x v="2"/>
    <x v="22"/>
    <x v="0"/>
    <d v="1975-09-23T00:00:00"/>
    <n v="46.92251200154638"/>
    <d v="2013-03-04T00:00:00"/>
    <n v="9.4769267859406305"/>
    <s v="AB+"/>
    <x v="1"/>
    <n v="144216"/>
    <s v="9403428841"/>
    <s v="MERRIED"/>
    <x v="0"/>
    <x v="0"/>
    <n v="14"/>
    <n v="46"/>
    <n v="20"/>
    <n v="10"/>
    <n v="56"/>
    <m/>
    <m/>
    <x v="1"/>
    <x v="0"/>
    <x v="0"/>
    <x v="0"/>
    <m/>
    <m/>
    <m/>
    <x v="1"/>
    <m/>
    <m/>
    <m/>
  </r>
  <r>
    <x v="23"/>
    <x v="23"/>
    <x v="3"/>
    <x v="23"/>
    <x v="0"/>
    <d v="1976-05-15T00:00:00"/>
    <n v="46.279117066570336"/>
    <d v="2013-03-05T00:00:00"/>
    <n v="9.4741889351534994"/>
    <s v="O-"/>
    <x v="1"/>
    <n v="144216"/>
    <s v="9727423940"/>
    <s v="MERRIED"/>
    <x v="0"/>
    <x v="0"/>
    <m/>
    <n v="60"/>
    <n v="20"/>
    <n v="10"/>
    <n v="70"/>
    <m/>
    <m/>
    <x v="1"/>
    <x v="0"/>
    <x v="0"/>
    <x v="0"/>
    <m/>
    <m/>
    <m/>
    <x v="1"/>
    <m/>
    <m/>
    <m/>
  </r>
  <r>
    <x v="24"/>
    <x v="24"/>
    <x v="0"/>
    <x v="24"/>
    <x v="1"/>
    <d v="1976-05-16T00:00:00"/>
    <n v="46.276379215783201"/>
    <d v="2013-03-06T00:00:00"/>
    <n v="9.4714510843663664"/>
    <s v="O+"/>
    <x v="4"/>
    <n v="144216"/>
    <s v="9664254378"/>
    <s v="MERRIED"/>
    <x v="0"/>
    <x v="0"/>
    <m/>
    <n v="60"/>
    <n v="20"/>
    <n v="10"/>
    <n v="70"/>
    <m/>
    <m/>
    <x v="1"/>
    <x v="1"/>
    <x v="0"/>
    <x v="0"/>
    <m/>
    <m/>
    <m/>
    <x v="1"/>
    <m/>
    <m/>
    <m/>
  </r>
  <r>
    <x v="25"/>
    <x v="25"/>
    <x v="1"/>
    <x v="25"/>
    <x v="4"/>
    <d v="1976-05-17T00:00:00"/>
    <n v="46.273641364996074"/>
    <d v="2013-03-07T00:00:00"/>
    <n v="9.4687132335792352"/>
    <s v="A+"/>
    <x v="1"/>
    <n v="144216"/>
    <s v="9545900295"/>
    <s v="MERRIED"/>
    <x v="0"/>
    <x v="5"/>
    <m/>
    <n v="60"/>
    <n v="20"/>
    <n v="10"/>
    <n v="70"/>
    <m/>
    <m/>
    <x v="1"/>
    <x v="4"/>
    <x v="0"/>
    <x v="5"/>
    <m/>
    <m/>
    <m/>
    <x v="1"/>
    <m/>
    <m/>
    <m/>
  </r>
  <r>
    <x v="26"/>
    <x v="26"/>
    <x v="2"/>
    <x v="26"/>
    <x v="3"/>
    <d v="1976-05-18T00:00:00"/>
    <n v="46.270903514208939"/>
    <d v="2013-03-08T00:00:00"/>
    <n v="9.4659753827921023"/>
    <s v="A+"/>
    <x v="5"/>
    <n v="144216"/>
    <s v="7300243379"/>
    <s v="MERRIED"/>
    <x v="5"/>
    <x v="5"/>
    <m/>
    <n v="60"/>
    <n v="20"/>
    <n v="10"/>
    <n v="70"/>
    <m/>
    <m/>
    <x v="1"/>
    <x v="3"/>
    <x v="5"/>
    <x v="5"/>
    <m/>
    <m/>
    <m/>
    <x v="1"/>
    <m/>
    <m/>
    <m/>
  </r>
  <r>
    <x v="27"/>
    <x v="27"/>
    <x v="3"/>
    <x v="27"/>
    <x v="5"/>
    <d v="1977-05-03T00:00:00"/>
    <n v="45.312655738712706"/>
    <d v="2013-03-09T00:00:00"/>
    <n v="9.4632375320049711"/>
    <s v="O+"/>
    <x v="4"/>
    <n v="144216"/>
    <s v=""/>
    <s v="MERRIED"/>
    <x v="0"/>
    <x v="0"/>
    <m/>
    <n v="60"/>
    <n v="20"/>
    <n v="10"/>
    <n v="70"/>
    <m/>
    <m/>
    <x v="1"/>
    <x v="5"/>
    <x v="0"/>
    <x v="0"/>
    <m/>
    <m/>
    <m/>
    <x v="1"/>
    <m/>
    <m/>
    <m/>
  </r>
  <r>
    <x v="28"/>
    <x v="28"/>
    <x v="0"/>
    <x v="28"/>
    <x v="2"/>
    <d v="1978-01-30T00:00:00"/>
    <n v="44.567960324612777"/>
    <d v="2013-03-10T00:00:00"/>
    <n v="9.4604996812178381"/>
    <s v="A+"/>
    <x v="2"/>
    <n v="144216"/>
    <s v="9880886211"/>
    <s v="MERRIED"/>
    <x v="0"/>
    <x v="5"/>
    <m/>
    <n v="60"/>
    <n v="20"/>
    <n v="10"/>
    <n v="70"/>
    <m/>
    <m/>
    <x v="1"/>
    <x v="2"/>
    <x v="0"/>
    <x v="5"/>
    <m/>
    <m/>
    <m/>
    <x v="1"/>
    <m/>
    <m/>
    <m/>
  </r>
  <r>
    <x v="29"/>
    <x v="29"/>
    <x v="1"/>
    <x v="29"/>
    <x v="5"/>
    <d v="1978-01-31T00:00:00"/>
    <n v="44.565222473825642"/>
    <d v="2013-03-11T00:00:00"/>
    <n v="9.457761830430707"/>
    <s v="O+"/>
    <x v="1"/>
    <n v="144216"/>
    <s v="9764391606"/>
    <s v="MERRIED"/>
    <x v="0"/>
    <x v="0"/>
    <m/>
    <n v="60"/>
    <n v="20"/>
    <n v="10"/>
    <n v="70"/>
    <m/>
    <m/>
    <x v="1"/>
    <x v="5"/>
    <x v="0"/>
    <x v="0"/>
    <m/>
    <m/>
    <m/>
    <x v="1"/>
    <m/>
    <m/>
    <m/>
  </r>
  <r>
    <x v="30"/>
    <x v="30"/>
    <x v="2"/>
    <x v="30"/>
    <x v="2"/>
    <d v="1978-02-01T00:00:00"/>
    <n v="44.562484623038507"/>
    <d v="2013-03-12T00:00:00"/>
    <n v="9.455023979643574"/>
    <s v="O+"/>
    <x v="1"/>
    <n v="144216"/>
    <s v="9370813921"/>
    <s v="MERRIED"/>
    <x v="0"/>
    <x v="4"/>
    <m/>
    <n v="60"/>
    <n v="20"/>
    <n v="10"/>
    <n v="70"/>
    <m/>
    <m/>
    <x v="1"/>
    <x v="2"/>
    <x v="0"/>
    <x v="4"/>
    <m/>
    <m/>
    <m/>
    <x v="1"/>
    <m/>
    <m/>
    <m/>
  </r>
  <r>
    <x v="31"/>
    <x v="31"/>
    <x v="3"/>
    <x v="31"/>
    <x v="3"/>
    <d v="1978-02-02T00:00:00"/>
    <n v="44.55974677225138"/>
    <d v="2013-03-13T00:00:00"/>
    <n v="9.4522861288564428"/>
    <s v="B+"/>
    <x v="1"/>
    <n v="144216"/>
    <s v="9049620708"/>
    <s v="MERRIED"/>
    <x v="0"/>
    <x v="0"/>
    <m/>
    <n v="60"/>
    <n v="20"/>
    <n v="10"/>
    <n v="70"/>
    <m/>
    <m/>
    <x v="1"/>
    <x v="3"/>
    <x v="0"/>
    <x v="0"/>
    <m/>
    <m/>
    <m/>
    <x v="1"/>
    <m/>
    <m/>
    <m/>
  </r>
  <r>
    <x v="32"/>
    <x v="32"/>
    <x v="0"/>
    <x v="32"/>
    <x v="5"/>
    <d v="1977-06-01T00:00:00"/>
    <n v="45.233258065885877"/>
    <d v="2013-03-14T00:00:00"/>
    <n v="9.4495482780693099"/>
    <s v="A+"/>
    <x v="1"/>
    <n v="144216"/>
    <s v="7387850760"/>
    <s v="MERRIED"/>
    <x v="0"/>
    <x v="7"/>
    <m/>
    <n v="60"/>
    <n v="20"/>
    <n v="10"/>
    <n v="70"/>
    <m/>
    <m/>
    <x v="1"/>
    <x v="5"/>
    <x v="0"/>
    <x v="7"/>
    <m/>
    <m/>
    <m/>
    <x v="1"/>
    <m/>
    <m/>
    <m/>
  </r>
  <r>
    <x v="33"/>
    <x v="33"/>
    <x v="1"/>
    <x v="33"/>
    <x v="3"/>
    <d v="1977-06-02T00:00:00"/>
    <n v="45.230520215098743"/>
    <d v="2013-03-15T00:00:00"/>
    <n v="9.4468104272821787"/>
    <s v="O+"/>
    <x v="1"/>
    <n v="144216"/>
    <s v="9422062539"/>
    <s v="MERRIED"/>
    <x v="0"/>
    <x v="5"/>
    <m/>
    <n v="60"/>
    <n v="20"/>
    <n v="10"/>
    <n v="70"/>
    <m/>
    <m/>
    <x v="0"/>
    <x v="3"/>
    <x v="0"/>
    <x v="5"/>
    <m/>
    <m/>
    <m/>
    <x v="0"/>
    <m/>
    <m/>
    <m/>
  </r>
  <r>
    <x v="34"/>
    <x v="34"/>
    <x v="2"/>
    <x v="34"/>
    <x v="4"/>
    <d v="1977-06-03T00:00:00"/>
    <n v="45.227782364311608"/>
    <d v="2013-03-16T00:00:00"/>
    <n v="9.4440725764950457"/>
    <s v="A+"/>
    <x v="1"/>
    <n v="144216"/>
    <s v="9373173548"/>
    <s v="MERRIED"/>
    <x v="0"/>
    <x v="6"/>
    <m/>
    <n v="60"/>
    <n v="20"/>
    <n v="10"/>
    <n v="70"/>
    <m/>
    <m/>
    <x v="1"/>
    <x v="4"/>
    <x v="0"/>
    <x v="6"/>
    <m/>
    <m/>
    <m/>
    <x v="1"/>
    <m/>
    <m/>
    <m/>
  </r>
  <r>
    <x v="35"/>
    <x v="35"/>
    <x v="3"/>
    <x v="35"/>
    <x v="4"/>
    <d v="1977-06-04T00:00:00"/>
    <n v="45.22504451352448"/>
    <d v="2013-03-17T00:00:00"/>
    <n v="9.4413347257079145"/>
    <s v="AB+"/>
    <x v="1"/>
    <n v="144216"/>
    <s v="9607733354"/>
    <s v="MERRIED"/>
    <x v="0"/>
    <x v="7"/>
    <m/>
    <n v="60"/>
    <n v="20"/>
    <n v="10"/>
    <n v="70"/>
    <m/>
    <m/>
    <x v="1"/>
    <x v="4"/>
    <x v="0"/>
    <x v="7"/>
    <m/>
    <m/>
    <m/>
    <x v="1"/>
    <m/>
    <m/>
    <m/>
  </r>
  <r>
    <x v="36"/>
    <x v="36"/>
    <x v="0"/>
    <x v="36"/>
    <x v="4"/>
    <d v="1977-06-05T00:00:00"/>
    <n v="45.222306662737346"/>
    <d v="2013-03-18T00:00:00"/>
    <n v="9.4385968749207816"/>
    <s v="A+"/>
    <x v="4"/>
    <n v="144216"/>
    <s v="9380067853"/>
    <s v="MERRIED"/>
    <x v="6"/>
    <x v="8"/>
    <m/>
    <n v="60"/>
    <n v="20"/>
    <n v="10"/>
    <n v="70"/>
    <m/>
    <m/>
    <x v="1"/>
    <x v="4"/>
    <x v="6"/>
    <x v="8"/>
    <m/>
    <m/>
    <m/>
    <x v="1"/>
    <m/>
    <m/>
    <m/>
  </r>
  <r>
    <x v="37"/>
    <x v="37"/>
    <x v="1"/>
    <x v="37"/>
    <x v="2"/>
    <d v="1977-06-06T00:00:00"/>
    <n v="45.219568811950211"/>
    <d v="2013-03-19T00:00:00"/>
    <n v="9.4358590241336504"/>
    <s v="A+"/>
    <x v="1"/>
    <n v="144216"/>
    <s v="9421074642"/>
    <s v="MERRIED"/>
    <x v="0"/>
    <x v="7"/>
    <m/>
    <n v="60"/>
    <n v="20"/>
    <n v="10"/>
    <n v="70"/>
    <m/>
    <m/>
    <x v="1"/>
    <x v="2"/>
    <x v="0"/>
    <x v="7"/>
    <m/>
    <m/>
    <m/>
    <x v="1"/>
    <m/>
    <m/>
    <m/>
  </r>
  <r>
    <x v="38"/>
    <x v="38"/>
    <x v="2"/>
    <x v="38"/>
    <x v="2"/>
    <d v="1976-06-01T00:00:00"/>
    <n v="46.232573603189088"/>
    <d v="2013-03-20T00:00:00"/>
    <n v="9.4331211733465175"/>
    <s v="O+"/>
    <x v="2"/>
    <n v="144216"/>
    <s v="9491805692"/>
    <s v="MERRIED"/>
    <x v="0"/>
    <x v="7"/>
    <m/>
    <n v="60"/>
    <n v="20"/>
    <n v="10"/>
    <n v="70"/>
    <m/>
    <m/>
    <x v="1"/>
    <x v="2"/>
    <x v="0"/>
    <x v="7"/>
    <m/>
    <m/>
    <m/>
    <x v="1"/>
    <m/>
    <m/>
    <m/>
  </r>
  <r>
    <x v="39"/>
    <x v="39"/>
    <x v="3"/>
    <x v="39"/>
    <x v="2"/>
    <d v="1976-06-02T00:00:00"/>
    <n v="46.229835752401961"/>
    <d v="2013-03-21T00:00:00"/>
    <n v="9.4303833225593845"/>
    <s v="B+"/>
    <x v="1"/>
    <n v="144216"/>
    <s v="9503157096"/>
    <s v="MERRIED"/>
    <x v="0"/>
    <x v="8"/>
    <m/>
    <n v="60"/>
    <n v="20"/>
    <n v="10"/>
    <n v="70"/>
    <m/>
    <m/>
    <x v="1"/>
    <x v="2"/>
    <x v="0"/>
    <x v="8"/>
    <m/>
    <m/>
    <m/>
    <x v="1"/>
    <m/>
    <m/>
    <m/>
  </r>
  <r>
    <x v="40"/>
    <x v="40"/>
    <x v="0"/>
    <x v="40"/>
    <x v="2"/>
    <d v="1976-06-06T00:00:00"/>
    <n v="46.218884349253429"/>
    <d v="2013-03-22T00:00:00"/>
    <n v="9.4276454717722533"/>
    <s v="O+"/>
    <x v="1"/>
    <n v="144216"/>
    <s v="7378452549"/>
    <s v="MERRIED"/>
    <x v="6"/>
    <x v="7"/>
    <m/>
    <n v="60"/>
    <n v="20"/>
    <n v="10"/>
    <n v="70"/>
    <m/>
    <m/>
    <x v="1"/>
    <x v="2"/>
    <x v="6"/>
    <x v="7"/>
    <m/>
    <m/>
    <m/>
    <x v="1"/>
    <m/>
    <m/>
    <m/>
  </r>
  <r>
    <x v="41"/>
    <x v="41"/>
    <x v="1"/>
    <x v="41"/>
    <x v="2"/>
    <d v="1976-06-07T00:00:00"/>
    <n v="46.216146498466301"/>
    <d v="2013-03-23T00:00:00"/>
    <n v="9.4249076209851204"/>
    <s v="A+"/>
    <x v="1"/>
    <n v="144216"/>
    <s v="9765295742"/>
    <s v="MERRIED"/>
    <x v="0"/>
    <x v="7"/>
    <m/>
    <n v="60"/>
    <n v="20"/>
    <n v="10"/>
    <n v="70"/>
    <m/>
    <m/>
    <x v="1"/>
    <x v="2"/>
    <x v="0"/>
    <x v="7"/>
    <m/>
    <m/>
    <m/>
    <x v="1"/>
    <m/>
    <m/>
    <m/>
  </r>
  <r>
    <x v="42"/>
    <x v="42"/>
    <x v="2"/>
    <x v="42"/>
    <x v="2"/>
    <d v="1976-06-08T00:00:00"/>
    <n v="46.213408647679167"/>
    <d v="2013-03-24T00:00:00"/>
    <n v="9.4221697701979892"/>
    <s v="O+"/>
    <x v="1"/>
    <n v="144216"/>
    <s v="7776978996"/>
    <s v="MERRIED"/>
    <x v="0"/>
    <x v="9"/>
    <m/>
    <n v="60"/>
    <n v="20"/>
    <n v="10"/>
    <n v="70"/>
    <m/>
    <m/>
    <x v="0"/>
    <x v="2"/>
    <x v="0"/>
    <x v="9"/>
    <m/>
    <m/>
    <m/>
    <x v="0"/>
    <m/>
    <m/>
    <m/>
  </r>
  <r>
    <x v="43"/>
    <x v="43"/>
    <x v="3"/>
    <x v="43"/>
    <x v="2"/>
    <d v="1976-06-09T00:00:00"/>
    <n v="46.210670796892032"/>
    <d v="2013-03-25T00:00:00"/>
    <n v="9.4194319194108562"/>
    <s v="B-"/>
    <x v="1"/>
    <n v="144216"/>
    <s v="7875856609"/>
    <s v="MERRIED"/>
    <x v="0"/>
    <x v="7"/>
    <m/>
    <n v="60"/>
    <n v="20"/>
    <n v="10"/>
    <n v="70"/>
    <m/>
    <m/>
    <x v="1"/>
    <x v="2"/>
    <x v="0"/>
    <x v="7"/>
    <m/>
    <m/>
    <m/>
    <x v="1"/>
    <m/>
    <m/>
    <m/>
  </r>
  <r>
    <x v="44"/>
    <x v="44"/>
    <x v="0"/>
    <x v="44"/>
    <x v="2"/>
    <d v="1978-03-13T00:00:00"/>
    <n v="44.452970591553225"/>
    <d v="2013-03-26T00:00:00"/>
    <n v="9.416694068623725"/>
    <s v=""/>
    <x v="1"/>
    <n v="144216"/>
    <s v="8454814112"/>
    <s v="MERRIED"/>
    <x v="0"/>
    <x v="5"/>
    <m/>
    <n v="60"/>
    <n v="20"/>
    <n v="10"/>
    <n v="70"/>
    <m/>
    <m/>
    <x v="1"/>
    <x v="2"/>
    <x v="0"/>
    <x v="5"/>
    <m/>
    <m/>
    <m/>
    <x v="1"/>
    <m/>
    <m/>
    <m/>
  </r>
  <r>
    <x v="45"/>
    <x v="45"/>
    <x v="1"/>
    <x v="45"/>
    <x v="2"/>
    <d v="1978-03-14T00:00:00"/>
    <n v="44.45023274076609"/>
    <d v="2013-03-27T00:00:00"/>
    <n v="9.4139562178365921"/>
    <s v="A+"/>
    <x v="1"/>
    <n v="144216"/>
    <s v="9420485844"/>
    <s v="MERRIED"/>
    <x v="0"/>
    <x v="7"/>
    <m/>
    <n v="60"/>
    <n v="20"/>
    <n v="10"/>
    <n v="70"/>
    <m/>
    <m/>
    <x v="1"/>
    <x v="2"/>
    <x v="0"/>
    <x v="7"/>
    <m/>
    <m/>
    <m/>
    <x v="1"/>
    <m/>
    <m/>
    <m/>
  </r>
  <r>
    <x v="46"/>
    <x v="46"/>
    <x v="2"/>
    <x v="46"/>
    <x v="2"/>
    <d v="1978-03-15T00:00:00"/>
    <n v="44.447494889978962"/>
    <d v="2013-03-28T00:00:00"/>
    <n v="9.4112183670494609"/>
    <s v="A+"/>
    <x v="1"/>
    <n v="144216"/>
    <s v="9595357171"/>
    <s v="MERRIED"/>
    <x v="2"/>
    <x v="7"/>
    <m/>
    <n v="60"/>
    <n v="20"/>
    <n v="10"/>
    <n v="70"/>
    <m/>
    <m/>
    <x v="1"/>
    <x v="2"/>
    <x v="2"/>
    <x v="7"/>
    <m/>
    <m/>
    <m/>
    <x v="1"/>
    <m/>
    <m/>
    <m/>
  </r>
  <r>
    <x v="47"/>
    <x v="47"/>
    <x v="3"/>
    <x v="47"/>
    <x v="2"/>
    <d v="1976-08-16T00:00:00"/>
    <n v="46.024496943367055"/>
    <d v="2013-03-29T00:00:00"/>
    <n v="9.408480516262328"/>
    <s v="A+"/>
    <x v="1"/>
    <n v="144216"/>
    <s v="7889901506"/>
    <s v="MERRIED"/>
    <x v="0"/>
    <x v="7"/>
    <m/>
    <n v="60"/>
    <n v="20"/>
    <n v="10"/>
    <n v="70"/>
    <m/>
    <m/>
    <x v="1"/>
    <x v="2"/>
    <x v="0"/>
    <x v="7"/>
    <m/>
    <m/>
    <m/>
    <x v="1"/>
    <m/>
    <m/>
    <m/>
  </r>
  <r>
    <x v="48"/>
    <x v="48"/>
    <x v="4"/>
    <x v="48"/>
    <x v="2"/>
    <d v="1976-08-17T00:00:00"/>
    <n v="46.02175909257992"/>
    <d v="2013-03-30T00:00:00"/>
    <n v="9.4057426654751968"/>
    <s v="A-"/>
    <x v="1"/>
    <n v="144216"/>
    <s v="7720808373"/>
    <s v="MERRIED"/>
    <x v="0"/>
    <x v="3"/>
    <m/>
    <n v="60"/>
    <n v="20"/>
    <n v="10"/>
    <n v="70"/>
    <m/>
    <m/>
    <x v="1"/>
    <x v="2"/>
    <x v="0"/>
    <x v="3"/>
    <m/>
    <m/>
    <m/>
    <x v="1"/>
    <m/>
    <m/>
    <m/>
  </r>
  <r>
    <x v="49"/>
    <x v="49"/>
    <x v="4"/>
    <x v="49"/>
    <x v="2"/>
    <d v="1976-06-01T00:00:00"/>
    <n v="46.232573603189088"/>
    <d v="2013-03-31T00:00:00"/>
    <n v="9.4030048146880638"/>
    <s v="O+"/>
    <x v="1"/>
    <n v="144216"/>
    <s v="7263062008"/>
    <s v="MERRIED"/>
    <x v="0"/>
    <x v="1"/>
    <m/>
    <n v="60"/>
    <n v="20"/>
    <n v="10"/>
    <n v="70"/>
    <m/>
    <m/>
    <x v="1"/>
    <x v="2"/>
    <x v="0"/>
    <x v="1"/>
    <m/>
    <m/>
    <m/>
    <x v="1"/>
    <m/>
    <m/>
    <m/>
  </r>
  <r>
    <x v="50"/>
    <x v="50"/>
    <x v="4"/>
    <x v="50"/>
    <x v="2"/>
    <d v="1976-06-02T00:00:00"/>
    <n v="46.229835752401961"/>
    <d v="2013-04-01T00:00:00"/>
    <n v="9.4002669639009326"/>
    <s v="B+"/>
    <x v="6"/>
    <n v="144216"/>
    <s v="9406485559"/>
    <s v="MERRIED"/>
    <x v="0"/>
    <x v="0"/>
    <m/>
    <n v="60"/>
    <n v="20"/>
    <n v="10"/>
    <n v="70"/>
    <m/>
    <m/>
    <x v="1"/>
    <x v="2"/>
    <x v="0"/>
    <x v="0"/>
    <m/>
    <m/>
    <m/>
    <x v="1"/>
    <m/>
    <m/>
    <m/>
  </r>
  <r>
    <x v="51"/>
    <x v="51"/>
    <x v="4"/>
    <x v="51"/>
    <x v="3"/>
    <d v="1976-08-01T00:00:00"/>
    <n v="46.065564705174033"/>
    <d v="2013-04-02T00:00:00"/>
    <n v="9.3975291131137997"/>
    <s v="B+"/>
    <x v="7"/>
    <n v="144216"/>
    <s v="6374232011"/>
    <s v="MERRIED"/>
    <x v="0"/>
    <x v="0"/>
    <m/>
    <n v="60"/>
    <n v="20"/>
    <n v="10"/>
    <n v="70"/>
    <m/>
    <m/>
    <x v="1"/>
    <x v="3"/>
    <x v="0"/>
    <x v="0"/>
    <m/>
    <m/>
    <m/>
    <x v="1"/>
    <m/>
    <m/>
    <m/>
  </r>
  <r>
    <x v="52"/>
    <x v="52"/>
    <x v="4"/>
    <x v="52"/>
    <x v="3"/>
    <d v="1977-07-18T00:00:00"/>
    <n v="45.104579078890666"/>
    <d v="2013-04-03T00:00:00"/>
    <n v="9.3947912623266685"/>
    <s v="AB+"/>
    <x v="1"/>
    <n v="144216"/>
    <s v="9730809455"/>
    <s v="MERRIED"/>
    <x v="0"/>
    <x v="0"/>
    <m/>
    <n v="60"/>
    <n v="20"/>
    <n v="10"/>
    <n v="70"/>
    <m/>
    <m/>
    <x v="1"/>
    <x v="3"/>
    <x v="0"/>
    <x v="0"/>
    <m/>
    <m/>
    <m/>
    <x v="1"/>
    <m/>
    <m/>
    <m/>
  </r>
  <r>
    <x v="53"/>
    <x v="53"/>
    <x v="1"/>
    <x v="53"/>
    <x v="3"/>
    <d v="1976-09-15T00:00:00"/>
    <n v="45.942361419753091"/>
    <d v="2013-04-04T00:00:00"/>
    <n v="9.3920534115395355"/>
    <s v="O+"/>
    <x v="2"/>
    <n v="144216"/>
    <s v="6361816580"/>
    <s v="MERRIED"/>
    <x v="0"/>
    <x v="0"/>
    <m/>
    <n v="60"/>
    <n v="20"/>
    <n v="10"/>
    <n v="70"/>
    <m/>
    <m/>
    <x v="1"/>
    <x v="3"/>
    <x v="0"/>
    <x v="0"/>
    <m/>
    <m/>
    <m/>
    <x v="1"/>
    <m/>
    <m/>
    <m/>
  </r>
  <r>
    <x v="54"/>
    <x v="54"/>
    <x v="2"/>
    <x v="54"/>
    <x v="4"/>
    <d v="1976-09-16T00:00:00"/>
    <n v="45.939623568965956"/>
    <d v="2013-04-05T00:00:00"/>
    <n v="9.3893155607524044"/>
    <s v="O+"/>
    <x v="1"/>
    <n v="144216"/>
    <s v="8847634417"/>
    <s v="MERRIED"/>
    <x v="6"/>
    <x v="0"/>
    <m/>
    <n v="60"/>
    <n v="20"/>
    <n v="10"/>
    <n v="70"/>
    <m/>
    <m/>
    <x v="1"/>
    <x v="4"/>
    <x v="6"/>
    <x v="0"/>
    <m/>
    <m/>
    <m/>
    <x v="1"/>
    <m/>
    <m/>
    <m/>
  </r>
  <r>
    <x v="55"/>
    <x v="55"/>
    <x v="3"/>
    <x v="55"/>
    <x v="3"/>
    <d v="1976-09-17T00:00:00"/>
    <n v="45.936885718178821"/>
    <d v="2013-04-06T00:00:00"/>
    <n v="9.3865777099652714"/>
    <s v="O+"/>
    <x v="2"/>
    <n v="144216"/>
    <s v="9945943130"/>
    <s v="MERRIED"/>
    <x v="0"/>
    <x v="0"/>
    <m/>
    <n v="60"/>
    <n v="20"/>
    <n v="10"/>
    <n v="70"/>
    <m/>
    <m/>
    <x v="1"/>
    <x v="3"/>
    <x v="0"/>
    <x v="0"/>
    <m/>
    <m/>
    <m/>
    <x v="1"/>
    <m/>
    <m/>
    <m/>
  </r>
  <r>
    <x v="56"/>
    <x v="56"/>
    <x v="0"/>
    <x v="56"/>
    <x v="0"/>
    <d v="1976-09-18T00:00:00"/>
    <n v="45.934147867391694"/>
    <d v="2013-04-07T00:00:00"/>
    <n v="9.3838398591781402"/>
    <s v="B+"/>
    <x v="1"/>
    <n v="144216"/>
    <s v="9730783359"/>
    <s v="MERRIED"/>
    <x v="0"/>
    <x v="0"/>
    <m/>
    <n v="60"/>
    <n v="20"/>
    <n v="10"/>
    <n v="70"/>
    <m/>
    <m/>
    <x v="1"/>
    <x v="0"/>
    <x v="0"/>
    <x v="0"/>
    <m/>
    <m/>
    <m/>
    <x v="1"/>
    <m/>
    <m/>
    <m/>
  </r>
  <r>
    <x v="57"/>
    <x v="57"/>
    <x v="1"/>
    <x v="57"/>
    <x v="5"/>
    <d v="1976-09-19T00:00:00"/>
    <n v="45.931410016604559"/>
    <d v="2013-04-08T00:00:00"/>
    <n v="9.3811020083910073"/>
    <s v="AB+"/>
    <x v="1"/>
    <n v="144216"/>
    <s v="8669727728"/>
    <s v="MERRIED"/>
    <x v="0"/>
    <x v="0"/>
    <m/>
    <n v="60"/>
    <n v="20"/>
    <n v="10"/>
    <n v="70"/>
    <m/>
    <m/>
    <x v="1"/>
    <x v="5"/>
    <x v="0"/>
    <x v="0"/>
    <m/>
    <m/>
    <m/>
    <x v="1"/>
    <m/>
    <m/>
    <m/>
  </r>
  <r>
    <x v="58"/>
    <x v="58"/>
    <x v="2"/>
    <x v="58"/>
    <x v="3"/>
    <d v="1976-09-20T00:00:00"/>
    <n v="45.928672165817424"/>
    <d v="2013-04-09T00:00:00"/>
    <n v="9.3783641576038761"/>
    <s v="B+"/>
    <x v="1"/>
    <n v="144216"/>
    <s v="8788454138"/>
    <s v="MERRIED"/>
    <x v="0"/>
    <x v="0"/>
    <m/>
    <n v="60"/>
    <n v="20"/>
    <n v="10"/>
    <n v="70"/>
    <m/>
    <m/>
    <x v="1"/>
    <x v="3"/>
    <x v="0"/>
    <x v="0"/>
    <m/>
    <m/>
    <m/>
    <x v="1"/>
    <m/>
    <m/>
    <m/>
  </r>
  <r>
    <x v="59"/>
    <x v="59"/>
    <x v="3"/>
    <x v="59"/>
    <x v="1"/>
    <d v="1976-09-21T00:00:00"/>
    <n v="45.925934315030297"/>
    <d v="2013-04-10T00:00:00"/>
    <n v="9.3756263068167431"/>
    <s v="O+"/>
    <x v="2"/>
    <n v="144216"/>
    <s v="8999789437"/>
    <s v="MERRIED"/>
    <x v="0"/>
    <x v="0"/>
    <m/>
    <n v="60"/>
    <n v="20"/>
    <n v="10"/>
    <n v="70"/>
    <m/>
    <m/>
    <x v="1"/>
    <x v="1"/>
    <x v="0"/>
    <x v="0"/>
    <m/>
    <m/>
    <m/>
    <x v="1"/>
    <m/>
    <m/>
    <m/>
  </r>
  <r>
    <x v="60"/>
    <x v="60"/>
    <x v="0"/>
    <x v="60"/>
    <x v="3"/>
    <d v="1977-06-05T00:00:00"/>
    <n v="45.222306662737346"/>
    <d v="2013-04-11T00:00:00"/>
    <n v="9.372888456029612"/>
    <s v="B+"/>
    <x v="1"/>
    <n v="144216"/>
    <s v="7350930311"/>
    <s v="MERRIED"/>
    <x v="0"/>
    <x v="0"/>
    <m/>
    <n v="60"/>
    <n v="20"/>
    <n v="10"/>
    <n v="70"/>
    <m/>
    <m/>
    <x v="1"/>
    <x v="3"/>
    <x v="0"/>
    <x v="0"/>
    <m/>
    <m/>
    <m/>
    <x v="1"/>
    <m/>
    <m/>
    <m/>
  </r>
  <r>
    <x v="61"/>
    <x v="61"/>
    <x v="1"/>
    <x v="61"/>
    <x v="3"/>
    <m/>
    <n v="122.6514647736203"/>
    <d v="2013-04-12T00:00:00"/>
    <n v="9.370150605242479"/>
    <s v="B+"/>
    <x v="1"/>
    <n v="144216"/>
    <s v="7263946267"/>
    <s v="MERRIED"/>
    <x v="0"/>
    <x v="0"/>
    <n v="17"/>
    <n v="43"/>
    <n v="20"/>
    <n v="10"/>
    <n v="53"/>
    <m/>
    <m/>
    <x v="1"/>
    <x v="3"/>
    <x v="0"/>
    <x v="0"/>
    <m/>
    <m/>
    <m/>
    <x v="1"/>
    <m/>
    <m/>
    <m/>
  </r>
  <r>
    <x v="62"/>
    <x v="62"/>
    <x v="2"/>
    <x v="62"/>
    <x v="0"/>
    <m/>
    <n v="122.6514647736203"/>
    <d v="2013-04-13T00:00:00"/>
    <n v="9.3674127544553478"/>
    <s v="AB+"/>
    <x v="1"/>
    <n v="144216"/>
    <s v="9145631327"/>
    <s v="MERRIED"/>
    <x v="0"/>
    <x v="0"/>
    <n v="17"/>
    <n v="43"/>
    <n v="20"/>
    <n v="10"/>
    <n v="53"/>
    <m/>
    <m/>
    <x v="0"/>
    <x v="0"/>
    <x v="0"/>
    <x v="0"/>
    <m/>
    <m/>
    <m/>
    <x v="0"/>
    <m/>
    <m/>
    <m/>
  </r>
  <r>
    <x v="63"/>
    <x v="63"/>
    <x v="3"/>
    <x v="63"/>
    <x v="0"/>
    <d v="1977-10-22T00:00:00"/>
    <n v="44.84174540332598"/>
    <d v="2013-04-14T00:00:00"/>
    <n v="9.3646749036682149"/>
    <s v="B+"/>
    <x v="1"/>
    <n v="144216"/>
    <s v="9766940925"/>
    <s v="MERRIED"/>
    <x v="0"/>
    <x v="0"/>
    <n v="17"/>
    <n v="43"/>
    <n v="20"/>
    <n v="10"/>
    <n v="53"/>
    <m/>
    <m/>
    <x v="1"/>
    <x v="0"/>
    <x v="0"/>
    <x v="0"/>
    <m/>
    <m/>
    <m/>
    <x v="1"/>
    <m/>
    <m/>
    <m/>
  </r>
  <r>
    <x v="64"/>
    <x v="64"/>
    <x v="0"/>
    <x v="64"/>
    <x v="3"/>
    <d v="1978-09-27T00:00:00"/>
    <n v="43.910876135701066"/>
    <d v="2013-04-15T00:00:00"/>
    <n v="9.3619370528810837"/>
    <s v="A+"/>
    <x v="4"/>
    <n v="144216"/>
    <s v="9166288840"/>
    <s v="MERRIED"/>
    <x v="0"/>
    <x v="0"/>
    <n v="17"/>
    <n v="43"/>
    <n v="20"/>
    <n v="10"/>
    <n v="53"/>
    <m/>
    <m/>
    <x v="1"/>
    <x v="3"/>
    <x v="0"/>
    <x v="0"/>
    <m/>
    <m/>
    <m/>
    <x v="1"/>
    <m/>
    <m/>
    <m/>
  </r>
  <r>
    <x v="65"/>
    <x v="65"/>
    <x v="1"/>
    <x v="65"/>
    <x v="1"/>
    <d v="1979-06-01T00:00:00"/>
    <n v="43.234626991279441"/>
    <d v="2013-04-16T00:00:00"/>
    <n v="9.3591992020939507"/>
    <s v="O+"/>
    <x v="2"/>
    <n v="144216"/>
    <s v="9632047495"/>
    <s v="MERRIED"/>
    <x v="6"/>
    <x v="0"/>
    <n v="17"/>
    <n v="43"/>
    <n v="20"/>
    <n v="10"/>
    <n v="53"/>
    <m/>
    <m/>
    <x v="1"/>
    <x v="1"/>
    <x v="6"/>
    <x v="0"/>
    <m/>
    <m/>
    <m/>
    <x v="1"/>
    <m/>
    <m/>
    <m/>
  </r>
  <r>
    <x v="66"/>
    <x v="66"/>
    <x v="2"/>
    <x v="66"/>
    <x v="4"/>
    <d v="1981-06-20T00:00:00"/>
    <n v="41.181238900930367"/>
    <d v="2013-04-17T00:00:00"/>
    <n v="9.3564613513068178"/>
    <s v="B+"/>
    <x v="1"/>
    <n v="144216"/>
    <s v="8805162116"/>
    <s v="MERRIED"/>
    <x v="0"/>
    <x v="0"/>
    <n v="17"/>
    <n v="43"/>
    <n v="20"/>
    <n v="10"/>
    <n v="53"/>
    <m/>
    <m/>
    <x v="1"/>
    <x v="4"/>
    <x v="0"/>
    <x v="0"/>
    <m/>
    <m/>
    <m/>
    <x v="1"/>
    <m/>
    <m/>
    <m/>
  </r>
  <r>
    <x v="67"/>
    <x v="67"/>
    <x v="3"/>
    <x v="67"/>
    <x v="4"/>
    <d v="1981-07-20T00:00:00"/>
    <n v="41.099103377316403"/>
    <d v="2013-04-18T00:00:00"/>
    <n v="9.3537235005196866"/>
    <s v="A+"/>
    <x v="1"/>
    <n v="144216"/>
    <s v="7350336565"/>
    <s v="MERRIED"/>
    <x v="2"/>
    <x v="0"/>
    <n v="17"/>
    <n v="43"/>
    <n v="20"/>
    <n v="10"/>
    <n v="53"/>
    <m/>
    <m/>
    <x v="1"/>
    <x v="4"/>
    <x v="2"/>
    <x v="0"/>
    <m/>
    <m/>
    <m/>
    <x v="1"/>
    <m/>
    <m/>
    <m/>
  </r>
  <r>
    <x v="68"/>
    <x v="68"/>
    <x v="0"/>
    <x v="68"/>
    <x v="0"/>
    <d v="1981-08-20T00:00:00"/>
    <n v="41.014230002915305"/>
    <d v="2013-04-19T00:00:00"/>
    <n v="9.3509856497325536"/>
    <s v="B+"/>
    <x v="1"/>
    <n v="144216"/>
    <s v="8766946688"/>
    <s v="MERRIED"/>
    <x v="0"/>
    <x v="0"/>
    <n v="17"/>
    <n v="43"/>
    <n v="20"/>
    <n v="10"/>
    <n v="53"/>
    <m/>
    <m/>
    <x v="1"/>
    <x v="0"/>
    <x v="0"/>
    <x v="0"/>
    <m/>
    <m/>
    <m/>
    <x v="1"/>
    <m/>
    <m/>
    <m/>
  </r>
  <r>
    <x v="69"/>
    <x v="69"/>
    <x v="1"/>
    <x v="69"/>
    <x v="4"/>
    <d v="1981-09-20T00:00:00"/>
    <n v="40.929356628514213"/>
    <d v="2013-04-20T00:00:00"/>
    <n v="9.3482477989454225"/>
    <s v="AB+"/>
    <x v="1"/>
    <n v="144216"/>
    <s v="8390808116"/>
    <s v="MERRIED"/>
    <x v="0"/>
    <x v="0"/>
    <n v="17"/>
    <n v="43"/>
    <n v="20"/>
    <n v="10"/>
    <n v="53"/>
    <m/>
    <m/>
    <x v="1"/>
    <x v="4"/>
    <x v="0"/>
    <x v="0"/>
    <m/>
    <m/>
    <m/>
    <x v="1"/>
    <m/>
    <m/>
    <m/>
  </r>
  <r>
    <x v="70"/>
    <x v="70"/>
    <x v="2"/>
    <x v="70"/>
    <x v="1"/>
    <d v="1981-10-20T00:00:00"/>
    <n v="40.84722110490025"/>
    <d v="2013-04-21T00:00:00"/>
    <n v="9.3455099481582895"/>
    <s v="A+"/>
    <x v="1"/>
    <n v="144216"/>
    <s v="7263032154"/>
    <s v="MERRIED"/>
    <x v="0"/>
    <x v="10"/>
    <n v="17"/>
    <n v="43"/>
    <n v="20"/>
    <n v="10"/>
    <n v="53"/>
    <m/>
    <m/>
    <x v="1"/>
    <x v="1"/>
    <x v="0"/>
    <x v="10"/>
    <m/>
    <m/>
    <m/>
    <x v="1"/>
    <m/>
    <m/>
    <m/>
  </r>
  <r>
    <x v="71"/>
    <x v="71"/>
    <x v="3"/>
    <x v="71"/>
    <x v="1"/>
    <d v="1981-11-20T00:00:00"/>
    <n v="40.762347730499151"/>
    <d v="2013-04-22T00:00:00"/>
    <n v="9.3427720973711583"/>
    <s v="B+"/>
    <x v="1"/>
    <n v="144216"/>
    <s v="9421269113"/>
    <s v="MERRIED"/>
    <x v="0"/>
    <x v="10"/>
    <n v="17"/>
    <n v="43"/>
    <n v="20"/>
    <n v="10"/>
    <n v="53"/>
    <m/>
    <m/>
    <x v="1"/>
    <x v="1"/>
    <x v="0"/>
    <x v="10"/>
    <m/>
    <m/>
    <m/>
    <x v="1"/>
    <m/>
    <m/>
    <m/>
  </r>
  <r>
    <x v="72"/>
    <x v="72"/>
    <x v="0"/>
    <x v="72"/>
    <x v="1"/>
    <d v="1981-12-20T00:00:00"/>
    <n v="40.680212206885187"/>
    <d v="2013-04-23T00:00:00"/>
    <n v="9.3400342465840254"/>
    <s v=""/>
    <x v="1"/>
    <n v="144216"/>
    <s v="9422169978"/>
    <s v="MERRIED"/>
    <x v="0"/>
    <x v="10"/>
    <n v="17"/>
    <n v="43"/>
    <n v="20"/>
    <n v="10"/>
    <n v="53"/>
    <m/>
    <m/>
    <x v="1"/>
    <x v="1"/>
    <x v="0"/>
    <x v="10"/>
    <m/>
    <m/>
    <m/>
    <x v="1"/>
    <m/>
    <m/>
    <m/>
  </r>
  <r>
    <x v="73"/>
    <x v="73"/>
    <x v="1"/>
    <x v="73"/>
    <x v="1"/>
    <d v="1982-01-20T00:00:00"/>
    <n v="40.595338832484096"/>
    <d v="2013-04-24T00:00:00"/>
    <n v="9.3372963957968942"/>
    <s v="B+"/>
    <x v="1"/>
    <n v="144216"/>
    <s v="7741897245"/>
    <s v="MERRIED"/>
    <x v="0"/>
    <x v="10"/>
    <n v="17"/>
    <n v="43"/>
    <n v="20"/>
    <n v="10"/>
    <n v="53"/>
    <m/>
    <m/>
    <x v="1"/>
    <x v="1"/>
    <x v="0"/>
    <x v="10"/>
    <m/>
    <m/>
    <m/>
    <x v="1"/>
    <m/>
    <m/>
    <m/>
  </r>
  <r>
    <x v="74"/>
    <x v="74"/>
    <x v="2"/>
    <x v="74"/>
    <x v="1"/>
    <d v="1982-02-20T00:00:00"/>
    <n v="40.510465458082997"/>
    <d v="2013-04-25T00:00:00"/>
    <n v="9.3345585450097612"/>
    <s v="A+"/>
    <x v="1"/>
    <n v="144216"/>
    <s v="9923507949"/>
    <s v="MERRIED"/>
    <x v="0"/>
    <x v="10"/>
    <n v="17"/>
    <n v="43"/>
    <n v="20"/>
    <n v="10"/>
    <n v="53"/>
    <m/>
    <m/>
    <x v="1"/>
    <x v="1"/>
    <x v="0"/>
    <x v="10"/>
    <m/>
    <m/>
    <m/>
    <x v="1"/>
    <m/>
    <m/>
    <m/>
  </r>
  <r>
    <x v="75"/>
    <x v="75"/>
    <x v="3"/>
    <x v="75"/>
    <x v="1"/>
    <d v="1982-03-20T00:00:00"/>
    <n v="40.433805636043303"/>
    <d v="2013-04-26T00:00:00"/>
    <n v="9.3318206942226301"/>
    <s v="B+"/>
    <x v="1"/>
    <n v="144216"/>
    <s v="7558562727"/>
    <s v="MERRIED"/>
    <x v="0"/>
    <x v="10"/>
    <n v="17"/>
    <n v="43"/>
    <n v="20"/>
    <n v="10"/>
    <n v="53"/>
    <m/>
    <m/>
    <x v="1"/>
    <x v="1"/>
    <x v="0"/>
    <x v="10"/>
    <m/>
    <m/>
    <m/>
    <x v="1"/>
    <m/>
    <m/>
    <m/>
  </r>
  <r>
    <x v="76"/>
    <x v="76"/>
    <x v="0"/>
    <x v="76"/>
    <x v="1"/>
    <d v="1982-04-20T00:00:00"/>
    <n v="40.348932261642204"/>
    <d v="2013-04-27T00:00:00"/>
    <n v="9.3290828434354971"/>
    <s v="B+"/>
    <x v="1"/>
    <n v="144216"/>
    <s v="8329004092"/>
    <s v="MERRIED"/>
    <x v="1"/>
    <x v="10"/>
    <n v="17"/>
    <n v="43"/>
    <n v="20"/>
    <n v="10"/>
    <n v="53"/>
    <m/>
    <m/>
    <x v="1"/>
    <x v="1"/>
    <x v="1"/>
    <x v="10"/>
    <m/>
    <m/>
    <m/>
    <x v="1"/>
    <m/>
    <m/>
    <m/>
  </r>
  <r>
    <x v="77"/>
    <x v="77"/>
    <x v="1"/>
    <x v="77"/>
    <x v="1"/>
    <d v="1982-05-20T00:00:00"/>
    <n v="40.266796738028241"/>
    <d v="2013-04-28T00:00:00"/>
    <n v="9.3263449926483659"/>
    <s v="O+"/>
    <x v="1"/>
    <n v="144216"/>
    <s v="9067030686"/>
    <s v="MERRIED"/>
    <x v="0"/>
    <x v="10"/>
    <n v="17"/>
    <n v="43"/>
    <n v="20"/>
    <n v="10"/>
    <n v="53"/>
    <m/>
    <m/>
    <x v="1"/>
    <x v="1"/>
    <x v="0"/>
    <x v="10"/>
    <m/>
    <m/>
    <m/>
    <x v="1"/>
    <m/>
    <m/>
    <m/>
  </r>
  <r>
    <x v="78"/>
    <x v="78"/>
    <x v="2"/>
    <x v="78"/>
    <x v="1"/>
    <d v="1982-06-20T00:00:00"/>
    <n v="40.181923363627149"/>
    <d v="2013-04-29T00:00:00"/>
    <n v="9.323607141861233"/>
    <s v="B+"/>
    <x v="1"/>
    <n v="144216"/>
    <s v="9421547210"/>
    <s v="MERRIED"/>
    <x v="0"/>
    <x v="10"/>
    <n v="17"/>
    <n v="43"/>
    <n v="20"/>
    <n v="10"/>
    <n v="53"/>
    <m/>
    <m/>
    <x v="1"/>
    <x v="1"/>
    <x v="0"/>
    <x v="10"/>
    <m/>
    <m/>
    <m/>
    <x v="1"/>
    <m/>
    <m/>
    <m/>
  </r>
  <r>
    <x v="79"/>
    <x v="79"/>
    <x v="3"/>
    <x v="79"/>
    <x v="1"/>
    <d v="1982-07-20T00:00:00"/>
    <n v="40.099787840013185"/>
    <d v="2013-04-30T00:00:00"/>
    <n v="9.3208692910741018"/>
    <s v=""/>
    <x v="1"/>
    <n v="144216"/>
    <s v="8956291827"/>
    <s v="MERRIED"/>
    <x v="0"/>
    <x v="10"/>
    <n v="17"/>
    <n v="43"/>
    <m/>
    <n v="30"/>
    <n v="73"/>
    <m/>
    <m/>
    <x v="1"/>
    <x v="1"/>
    <x v="0"/>
    <x v="10"/>
    <m/>
    <m/>
    <m/>
    <x v="1"/>
    <m/>
    <m/>
    <m/>
  </r>
  <r>
    <x v="80"/>
    <x v="80"/>
    <x v="0"/>
    <x v="80"/>
    <x v="1"/>
    <d v="1982-08-20T00:00:00"/>
    <n v="40.014914465612087"/>
    <d v="2013-05-01T00:00:00"/>
    <n v="9.3181314402869688"/>
    <s v="A+"/>
    <x v="8"/>
    <n v="144216"/>
    <s v="7051057935"/>
    <s v="MERRIED"/>
    <x v="0"/>
    <x v="10"/>
    <n v="17"/>
    <n v="43"/>
    <m/>
    <n v="30"/>
    <n v="73"/>
    <m/>
    <m/>
    <x v="1"/>
    <x v="1"/>
    <x v="0"/>
    <x v="10"/>
    <m/>
    <m/>
    <m/>
    <x v="1"/>
    <m/>
    <m/>
    <m/>
  </r>
  <r>
    <x v="81"/>
    <x v="81"/>
    <x v="1"/>
    <x v="81"/>
    <x v="1"/>
    <d v="1982-09-20T00:00:00"/>
    <n v="39.930041091210995"/>
    <d v="2013-05-02T00:00:00"/>
    <n v="9.3153935894998376"/>
    <s v="O-"/>
    <x v="2"/>
    <n v="144216"/>
    <s v="9035641966"/>
    <s v="MERRIED"/>
    <x v="0"/>
    <x v="10"/>
    <n v="17"/>
    <n v="43"/>
    <m/>
    <n v="30"/>
    <n v="73"/>
    <m/>
    <m/>
    <x v="0"/>
    <x v="1"/>
    <x v="0"/>
    <x v="10"/>
    <m/>
    <m/>
    <m/>
    <x v="0"/>
    <m/>
    <m/>
    <m/>
  </r>
  <r>
    <x v="82"/>
    <x v="82"/>
    <x v="2"/>
    <x v="82"/>
    <x v="1"/>
    <d v="1982-09-21T00:00:00"/>
    <n v="39.927303240423861"/>
    <d v="2013-05-03T00:00:00"/>
    <n v="9.3126557387127047"/>
    <s v="O+"/>
    <x v="1"/>
    <n v="144216"/>
    <s v="9168440867"/>
    <s v="MERRIED"/>
    <x v="0"/>
    <x v="10"/>
    <n v="17"/>
    <n v="43"/>
    <m/>
    <n v="30"/>
    <n v="73"/>
    <m/>
    <m/>
    <x v="1"/>
    <x v="1"/>
    <x v="0"/>
    <x v="10"/>
    <m/>
    <m/>
    <m/>
    <x v="1"/>
    <m/>
    <m/>
    <m/>
  </r>
  <r>
    <x v="83"/>
    <x v="83"/>
    <x v="3"/>
    <x v="83"/>
    <x v="1"/>
    <d v="1982-09-22T00:00:00"/>
    <n v="39.924565389636733"/>
    <d v="2013-05-04T00:00:00"/>
    <n v="9.3099178879255735"/>
    <s v="O-"/>
    <x v="1"/>
    <n v="144216"/>
    <s v="9657496624"/>
    <s v="MERRIED"/>
    <x v="0"/>
    <x v="10"/>
    <n v="17"/>
    <n v="43"/>
    <m/>
    <n v="30"/>
    <n v="73"/>
    <m/>
    <m/>
    <x v="0"/>
    <x v="1"/>
    <x v="0"/>
    <x v="10"/>
    <m/>
    <m/>
    <m/>
    <x v="0"/>
    <m/>
    <m/>
    <m/>
  </r>
  <r>
    <x v="84"/>
    <x v="84"/>
    <x v="0"/>
    <x v="84"/>
    <x v="1"/>
    <d v="1982-09-23T00:00:00"/>
    <n v="39.921827538849598"/>
    <d v="2013-05-05T00:00:00"/>
    <n v="9.3071800371384406"/>
    <s v="A+"/>
    <x v="1"/>
    <n v="144216"/>
    <s v="7057419158"/>
    <s v="MERRIED"/>
    <x v="0"/>
    <x v="10"/>
    <n v="17"/>
    <n v="43"/>
    <m/>
    <n v="30"/>
    <n v="73"/>
    <m/>
    <m/>
    <x v="1"/>
    <x v="1"/>
    <x v="0"/>
    <x v="10"/>
    <m/>
    <m/>
    <m/>
    <x v="1"/>
    <m/>
    <m/>
    <m/>
  </r>
  <r>
    <x v="85"/>
    <x v="85"/>
    <x v="1"/>
    <x v="85"/>
    <x v="1"/>
    <d v="1982-09-24T00:00:00"/>
    <n v="39.919089688062463"/>
    <d v="2013-05-06T00:00:00"/>
    <n v="9.3044421863513094"/>
    <s v="O+"/>
    <x v="1"/>
    <n v="144216"/>
    <s v="8830792183"/>
    <s v="MERRIED"/>
    <x v="1"/>
    <x v="10"/>
    <n v="17"/>
    <n v="43"/>
    <m/>
    <n v="30"/>
    <n v="73"/>
    <m/>
    <m/>
    <x v="1"/>
    <x v="1"/>
    <x v="1"/>
    <x v="10"/>
    <m/>
    <m/>
    <m/>
    <x v="1"/>
    <m/>
    <m/>
    <m/>
  </r>
  <r>
    <x v="86"/>
    <x v="86"/>
    <x v="2"/>
    <x v="86"/>
    <x v="1"/>
    <d v="1982-09-25T00:00:00"/>
    <n v="39.916351837275336"/>
    <d v="2013-05-07T00:00:00"/>
    <n v="9.3017043355641764"/>
    <s v="B+"/>
    <x v="1"/>
    <n v="144216"/>
    <s v="7057200683"/>
    <s v="MERRIED"/>
    <x v="0"/>
    <x v="10"/>
    <n v="17"/>
    <n v="43"/>
    <m/>
    <n v="30"/>
    <n v="73"/>
    <m/>
    <m/>
    <x v="0"/>
    <x v="1"/>
    <x v="0"/>
    <x v="10"/>
    <m/>
    <m/>
    <m/>
    <x v="0"/>
    <m/>
    <m/>
    <m/>
  </r>
  <r>
    <x v="87"/>
    <x v="87"/>
    <x v="3"/>
    <x v="87"/>
    <x v="1"/>
    <d v="1982-09-26T00:00:00"/>
    <n v="39.913613986488201"/>
    <d v="2013-05-08T00:00:00"/>
    <n v="9.2989664847770452"/>
    <s v="A+"/>
    <x v="1"/>
    <n v="144216"/>
    <s v="7774978981"/>
    <s v="MERRIED"/>
    <x v="0"/>
    <x v="10"/>
    <n v="17"/>
    <n v="43"/>
    <m/>
    <n v="30"/>
    <n v="73"/>
    <m/>
    <m/>
    <x v="0"/>
    <x v="1"/>
    <x v="0"/>
    <x v="10"/>
    <m/>
    <m/>
    <m/>
    <x v="0"/>
    <m/>
    <m/>
    <m/>
  </r>
  <r>
    <x v="88"/>
    <x v="88"/>
    <x v="0"/>
    <x v="88"/>
    <x v="1"/>
    <d v="1982-09-27T00:00:00"/>
    <n v="39.910876135701066"/>
    <d v="2013-05-09T00:00:00"/>
    <n v="9.2962286339899123"/>
    <s v="B+"/>
    <x v="1"/>
    <n v="144216"/>
    <s v="8956749624"/>
    <s v="MERRIED"/>
    <x v="0"/>
    <x v="10"/>
    <n v="17"/>
    <n v="43"/>
    <m/>
    <n v="30"/>
    <n v="73"/>
    <m/>
    <m/>
    <x v="1"/>
    <x v="1"/>
    <x v="0"/>
    <x v="10"/>
    <m/>
    <m/>
    <m/>
    <x v="1"/>
    <m/>
    <m/>
    <m/>
  </r>
  <r>
    <x v="89"/>
    <x v="89"/>
    <x v="1"/>
    <x v="89"/>
    <x v="1"/>
    <d v="1982-09-28T00:00:00"/>
    <n v="39.908138284913939"/>
    <d v="2013-05-10T00:00:00"/>
    <n v="9.2934907832027811"/>
    <s v="B+"/>
    <x v="1"/>
    <n v="144216"/>
    <s v="9420800087"/>
    <s v="MERRIED"/>
    <x v="0"/>
    <x v="10"/>
    <n v="17"/>
    <n v="43"/>
    <m/>
    <n v="30"/>
    <n v="73"/>
    <m/>
    <m/>
    <x v="1"/>
    <x v="1"/>
    <x v="0"/>
    <x v="10"/>
    <m/>
    <m/>
    <m/>
    <x v="1"/>
    <m/>
    <m/>
    <m/>
  </r>
  <r>
    <x v="90"/>
    <x v="90"/>
    <x v="2"/>
    <x v="90"/>
    <x v="2"/>
    <d v="1982-09-29T00:00:00"/>
    <n v="39.905400434126804"/>
    <d v="2013-05-11T00:00:00"/>
    <n v="9.2907529324156481"/>
    <s v="A+"/>
    <x v="1"/>
    <n v="144216"/>
    <s v="9404144949"/>
    <s v="MERRIED"/>
    <x v="0"/>
    <x v="0"/>
    <n v="17"/>
    <n v="43"/>
    <m/>
    <n v="30"/>
    <n v="73"/>
    <m/>
    <m/>
    <x v="1"/>
    <x v="2"/>
    <x v="0"/>
    <x v="0"/>
    <m/>
    <m/>
    <m/>
    <x v="1"/>
    <m/>
    <m/>
    <m/>
  </r>
  <r>
    <x v="91"/>
    <x v="91"/>
    <x v="3"/>
    <x v="91"/>
    <x v="4"/>
    <d v="1982-09-30T00:00:00"/>
    <n v="39.902662583339669"/>
    <d v="2013-05-12T00:00:00"/>
    <n v="9.288015081628517"/>
    <s v="B+"/>
    <x v="1"/>
    <n v="144216"/>
    <s v="9359327932"/>
    <s v="MERRIED"/>
    <x v="0"/>
    <x v="7"/>
    <n v="17"/>
    <n v="43"/>
    <m/>
    <n v="30"/>
    <n v="73"/>
    <m/>
    <m/>
    <x v="1"/>
    <x v="4"/>
    <x v="0"/>
    <x v="7"/>
    <m/>
    <m/>
    <m/>
    <x v="1"/>
    <m/>
    <m/>
    <m/>
  </r>
  <r>
    <x v="92"/>
    <x v="92"/>
    <x v="0"/>
    <x v="92"/>
    <x v="5"/>
    <d v="1982-10-01T00:00:00"/>
    <n v="39.899924732552542"/>
    <d v="2013-05-13T00:00:00"/>
    <n v="9.285277230841384"/>
    <s v="O+"/>
    <x v="2"/>
    <n v="144216"/>
    <s v="9844630053"/>
    <s v="MERRIED"/>
    <x v="0"/>
    <x v="5"/>
    <n v="17"/>
    <n v="43"/>
    <m/>
    <n v="30"/>
    <n v="73"/>
    <m/>
    <m/>
    <x v="1"/>
    <x v="5"/>
    <x v="0"/>
    <x v="5"/>
    <m/>
    <m/>
    <m/>
    <x v="1"/>
    <m/>
    <m/>
    <m/>
  </r>
  <r>
    <x v="93"/>
    <x v="93"/>
    <x v="1"/>
    <x v="93"/>
    <x v="2"/>
    <d v="1982-10-02T00:00:00"/>
    <n v="39.897186881765407"/>
    <d v="2013-05-14T00:00:00"/>
    <n v="9.2825393800542511"/>
    <s v="B+"/>
    <x v="1"/>
    <n v="144216"/>
    <s v="9370602207"/>
    <s v="MERRIED"/>
    <x v="0"/>
    <x v="11"/>
    <n v="17"/>
    <n v="43"/>
    <m/>
    <n v="30"/>
    <n v="73"/>
    <m/>
    <m/>
    <x v="1"/>
    <x v="2"/>
    <x v="0"/>
    <x v="11"/>
    <m/>
    <m/>
    <m/>
    <x v="1"/>
    <m/>
    <m/>
    <m/>
  </r>
  <r>
    <x v="94"/>
    <x v="94"/>
    <x v="2"/>
    <x v="94"/>
    <x v="4"/>
    <d v="1982-10-03T00:00:00"/>
    <n v="39.894449030978279"/>
    <d v="2013-05-15T00:00:00"/>
    <n v="9.2798015292671199"/>
    <s v="B+"/>
    <x v="2"/>
    <n v="144216"/>
    <s v="9620653704"/>
    <s v="MERRIED"/>
    <x v="0"/>
    <x v="7"/>
    <n v="17"/>
    <n v="43"/>
    <m/>
    <n v="30"/>
    <n v="73"/>
    <m/>
    <m/>
    <x v="1"/>
    <x v="4"/>
    <x v="0"/>
    <x v="7"/>
    <m/>
    <m/>
    <m/>
    <x v="1"/>
    <m/>
    <m/>
    <m/>
  </r>
  <r>
    <x v="95"/>
    <x v="95"/>
    <x v="3"/>
    <x v="95"/>
    <x v="3"/>
    <d v="1982-10-04T00:00:00"/>
    <n v="39.891711180191145"/>
    <d v="2013-05-16T00:00:00"/>
    <n v="9.2770636784799869"/>
    <s v="O+"/>
    <x v="1"/>
    <n v="144216"/>
    <s v="8806417665"/>
    <s v="MERRIED"/>
    <x v="0"/>
    <x v="12"/>
    <n v="17"/>
    <n v="43"/>
    <m/>
    <n v="30"/>
    <n v="73"/>
    <m/>
    <m/>
    <x v="1"/>
    <x v="3"/>
    <x v="0"/>
    <x v="12"/>
    <m/>
    <m/>
    <m/>
    <x v="1"/>
    <m/>
    <m/>
    <m/>
  </r>
  <r>
    <x v="96"/>
    <x v="96"/>
    <x v="0"/>
    <x v="96"/>
    <x v="2"/>
    <d v="1982-10-05T00:00:00"/>
    <n v="39.88897332940401"/>
    <d v="2013-05-17T00:00:00"/>
    <n v="9.2743258276928557"/>
    <s v="B-"/>
    <x v="1"/>
    <n v="144216"/>
    <s v="9552712711"/>
    <s v="MERRIED"/>
    <x v="0"/>
    <x v="6"/>
    <n v="17"/>
    <n v="43"/>
    <m/>
    <n v="30"/>
    <n v="73"/>
    <m/>
    <m/>
    <x v="1"/>
    <x v="2"/>
    <x v="0"/>
    <x v="6"/>
    <m/>
    <m/>
    <m/>
    <x v="1"/>
    <m/>
    <m/>
    <m/>
  </r>
  <r>
    <x v="97"/>
    <x v="97"/>
    <x v="1"/>
    <x v="97"/>
    <x v="3"/>
    <d v="1982-10-06T00:00:00"/>
    <n v="39.886235478616882"/>
    <d v="2013-05-18T00:00:00"/>
    <n v="9.2715879769057228"/>
    <s v="B+"/>
    <x v="2"/>
    <n v="144216"/>
    <s v="7338067334"/>
    <s v="MERRIED"/>
    <x v="0"/>
    <x v="12"/>
    <n v="17"/>
    <n v="43"/>
    <m/>
    <n v="30"/>
    <n v="73"/>
    <m/>
    <m/>
    <x v="1"/>
    <x v="3"/>
    <x v="0"/>
    <x v="12"/>
    <m/>
    <m/>
    <m/>
    <x v="1"/>
    <m/>
    <m/>
    <m/>
  </r>
  <r>
    <x v="98"/>
    <x v="98"/>
    <x v="2"/>
    <x v="98"/>
    <x v="3"/>
    <d v="1982-10-07T00:00:00"/>
    <n v="39.883497627829748"/>
    <d v="2013-05-19T00:00:00"/>
    <n v="9.2688501261185916"/>
    <s v="A-"/>
    <x v="1"/>
    <n v="144216"/>
    <s v="9689378091"/>
    <s v="MERRIED"/>
    <x v="0"/>
    <x v="12"/>
    <n v="17"/>
    <n v="43"/>
    <m/>
    <n v="30"/>
    <n v="73"/>
    <m/>
    <m/>
    <x v="1"/>
    <x v="3"/>
    <x v="0"/>
    <x v="12"/>
    <m/>
    <m/>
    <m/>
    <x v="1"/>
    <m/>
    <m/>
    <m/>
  </r>
  <r>
    <x v="99"/>
    <x v="99"/>
    <x v="3"/>
    <x v="99"/>
    <x v="4"/>
    <d v="1982-10-08T00:00:00"/>
    <n v="39.880759777042613"/>
    <d v="2013-05-20T00:00:00"/>
    <n v="9.2661122753314586"/>
    <s v="O+"/>
    <x v="1"/>
    <n v="144216"/>
    <s v="9049544709"/>
    <s v="MERRIED"/>
    <x v="0"/>
    <x v="7"/>
    <n v="17"/>
    <n v="43"/>
    <m/>
    <n v="30"/>
    <n v="73"/>
    <m/>
    <m/>
    <x v="1"/>
    <x v="4"/>
    <x v="0"/>
    <x v="7"/>
    <m/>
    <m/>
    <m/>
    <x v="1"/>
    <m/>
    <m/>
    <m/>
  </r>
  <r>
    <x v="100"/>
    <x v="100"/>
    <x v="0"/>
    <x v="100"/>
    <x v="2"/>
    <d v="1982-10-09T00:00:00"/>
    <n v="39.878021926255485"/>
    <d v="2013-05-21T00:00:00"/>
    <n v="9.2633744245443275"/>
    <s v="O+"/>
    <x v="1"/>
    <n v="144216"/>
    <s v="9604751230"/>
    <s v="MERRIED"/>
    <x v="0"/>
    <x v="11"/>
    <n v="17"/>
    <n v="43"/>
    <m/>
    <n v="30"/>
    <n v="73"/>
    <m/>
    <m/>
    <x v="1"/>
    <x v="2"/>
    <x v="0"/>
    <x v="11"/>
    <m/>
    <m/>
    <m/>
    <x v="1"/>
    <m/>
    <m/>
    <m/>
  </r>
  <r>
    <x v="101"/>
    <x v="101"/>
    <x v="1"/>
    <x v="101"/>
    <x v="5"/>
    <d v="1982-10-10T00:00:00"/>
    <n v="39.87528407546835"/>
    <d v="2013-05-22T00:00:00"/>
    <n v="9.2606365737571945"/>
    <s v="O+"/>
    <x v="1"/>
    <n v="144216"/>
    <s v="9766562812"/>
    <s v="MERRIED"/>
    <x v="0"/>
    <x v="5"/>
    <n v="17"/>
    <n v="43"/>
    <m/>
    <n v="30"/>
    <n v="73"/>
    <m/>
    <m/>
    <x v="1"/>
    <x v="5"/>
    <x v="0"/>
    <x v="5"/>
    <m/>
    <m/>
    <m/>
    <x v="1"/>
    <m/>
    <m/>
    <m/>
  </r>
  <r>
    <x v="102"/>
    <x v="102"/>
    <x v="2"/>
    <x v="102"/>
    <x v="4"/>
    <d v="1982-10-11T00:00:00"/>
    <n v="39.872546224681223"/>
    <d v="2013-05-23T00:00:00"/>
    <n v="9.2578987229700633"/>
    <s v="A+"/>
    <x v="1"/>
    <n v="144216"/>
    <s v="9591906697"/>
    <s v="MERRIED"/>
    <x v="0"/>
    <x v="7"/>
    <n v="17"/>
    <n v="43"/>
    <m/>
    <n v="30"/>
    <n v="73"/>
    <m/>
    <m/>
    <x v="1"/>
    <x v="4"/>
    <x v="0"/>
    <x v="7"/>
    <m/>
    <m/>
    <m/>
    <x v="1"/>
    <m/>
    <m/>
    <m/>
  </r>
  <r>
    <x v="103"/>
    <x v="103"/>
    <x v="3"/>
    <x v="103"/>
    <x v="5"/>
    <d v="1982-10-12T00:00:00"/>
    <n v="39.869808373894088"/>
    <d v="2013-05-24T00:00:00"/>
    <n v="9.2551608721829304"/>
    <s v="B+"/>
    <x v="1"/>
    <n v="144216"/>
    <s v="7741904862"/>
    <s v="MERRIED"/>
    <x v="0"/>
    <x v="5"/>
    <n v="17"/>
    <n v="43"/>
    <m/>
    <n v="30"/>
    <n v="73"/>
    <m/>
    <m/>
    <x v="1"/>
    <x v="5"/>
    <x v="0"/>
    <x v="5"/>
    <m/>
    <m/>
    <m/>
    <x v="1"/>
    <m/>
    <m/>
    <m/>
  </r>
  <r>
    <x v="104"/>
    <x v="104"/>
    <x v="0"/>
    <x v="104"/>
    <x v="5"/>
    <d v="1982-10-13T00:00:00"/>
    <n v="39.867070523106953"/>
    <d v="2013-05-25T00:00:00"/>
    <n v="9.2524230213957992"/>
    <s v="A+"/>
    <x v="1"/>
    <n v="144216"/>
    <s v="7447240243"/>
    <s v="MERRIED"/>
    <x v="1"/>
    <x v="5"/>
    <n v="17"/>
    <n v="43"/>
    <m/>
    <n v="30"/>
    <n v="73"/>
    <m/>
    <m/>
    <x v="1"/>
    <x v="5"/>
    <x v="1"/>
    <x v="5"/>
    <m/>
    <m/>
    <m/>
    <x v="1"/>
    <m/>
    <m/>
    <m/>
  </r>
  <r>
    <x v="105"/>
    <x v="105"/>
    <x v="1"/>
    <x v="105"/>
    <x v="4"/>
    <d v="1982-10-14T00:00:00"/>
    <n v="39.864332672319826"/>
    <d v="2013-05-26T00:00:00"/>
    <n v="9.2496851706086662"/>
    <s v=""/>
    <x v="1"/>
    <n v="144216"/>
    <s v="7588440588"/>
    <s v="NON MARRIED"/>
    <x v="0"/>
    <x v="5"/>
    <n v="17"/>
    <n v="43"/>
    <m/>
    <n v="30"/>
    <n v="73"/>
    <m/>
    <m/>
    <x v="1"/>
    <x v="4"/>
    <x v="0"/>
    <x v="5"/>
    <m/>
    <m/>
    <m/>
    <x v="1"/>
    <m/>
    <m/>
    <m/>
  </r>
  <r>
    <x v="106"/>
    <x v="106"/>
    <x v="2"/>
    <x v="106"/>
    <x v="4"/>
    <d v="1982-10-15T00:00:00"/>
    <n v="39.861594821532691"/>
    <d v="2013-05-27T00:00:00"/>
    <n v="9.2469473198215351"/>
    <s v="AB+"/>
    <x v="1"/>
    <n v="144216"/>
    <s v="9607629021"/>
    <s v="NON MARRIED"/>
    <x v="0"/>
    <x v="5"/>
    <n v="17"/>
    <n v="43"/>
    <m/>
    <n v="30"/>
    <n v="73"/>
    <m/>
    <m/>
    <x v="1"/>
    <x v="4"/>
    <x v="0"/>
    <x v="5"/>
    <m/>
    <m/>
    <m/>
    <x v="1"/>
    <m/>
    <m/>
    <m/>
  </r>
  <r>
    <x v="107"/>
    <x v="107"/>
    <x v="3"/>
    <x v="107"/>
    <x v="3"/>
    <d v="1982-10-16T00:00:00"/>
    <n v="39.858856970745556"/>
    <d v="2013-05-28T00:00:00"/>
    <n v="9.2442094690344021"/>
    <s v="A+"/>
    <x v="1"/>
    <n v="144216"/>
    <s v="7391819700"/>
    <s v="NON MARRIED"/>
    <x v="0"/>
    <x v="12"/>
    <n v="17"/>
    <n v="43"/>
    <m/>
    <n v="30"/>
    <n v="73"/>
    <m/>
    <m/>
    <x v="1"/>
    <x v="3"/>
    <x v="0"/>
    <x v="12"/>
    <m/>
    <m/>
    <m/>
    <x v="1"/>
    <m/>
    <m/>
    <m/>
  </r>
  <r>
    <x v="108"/>
    <x v="108"/>
    <x v="0"/>
    <x v="108"/>
    <x v="0"/>
    <d v="1982-10-17T00:00:00"/>
    <n v="39.856119119958429"/>
    <d v="2013-05-29T00:00:00"/>
    <n v="9.2414716182472709"/>
    <s v="O+"/>
    <x v="1"/>
    <n v="144216"/>
    <s v="7218571919"/>
    <s v="NON MARRIED"/>
    <x v="0"/>
    <x v="12"/>
    <n v="17"/>
    <n v="43"/>
    <m/>
    <n v="30"/>
    <n v="73"/>
    <m/>
    <m/>
    <x v="1"/>
    <x v="0"/>
    <x v="0"/>
    <x v="12"/>
    <m/>
    <m/>
    <m/>
    <x v="1"/>
    <m/>
    <m/>
    <m/>
  </r>
  <r>
    <x v="109"/>
    <x v="109"/>
    <x v="1"/>
    <x v="109"/>
    <x v="3"/>
    <d v="1982-10-18T00:00:00"/>
    <n v="39.853381269171294"/>
    <d v="2013-05-30T00:00:00"/>
    <n v="9.238733767460138"/>
    <s v="AB+"/>
    <x v="1"/>
    <n v="144216"/>
    <s v="9403232951"/>
    <s v="NON MARRIED"/>
    <x v="0"/>
    <x v="12"/>
    <n v="17"/>
    <n v="43"/>
    <m/>
    <n v="30"/>
    <n v="73"/>
    <m/>
    <m/>
    <x v="1"/>
    <x v="3"/>
    <x v="0"/>
    <x v="12"/>
    <m/>
    <m/>
    <m/>
    <x v="1"/>
    <m/>
    <m/>
    <m/>
  </r>
  <r>
    <x v="110"/>
    <x v="110"/>
    <x v="2"/>
    <x v="110"/>
    <x v="4"/>
    <d v="1982-10-19T00:00:00"/>
    <n v="39.850643418384166"/>
    <d v="2013-05-31T00:00:00"/>
    <n v="9.2359959166730068"/>
    <s v="A+"/>
    <x v="1"/>
    <n v="144216"/>
    <s v="8888317591"/>
    <s v="NON MARRIED"/>
    <x v="0"/>
    <x v="12"/>
    <n v="17"/>
    <n v="43"/>
    <m/>
    <n v="30"/>
    <n v="73"/>
    <m/>
    <m/>
    <x v="1"/>
    <x v="4"/>
    <x v="0"/>
    <x v="12"/>
    <m/>
    <m/>
    <m/>
    <x v="1"/>
    <m/>
    <m/>
    <m/>
  </r>
  <r>
    <x v="111"/>
    <x v="111"/>
    <x v="3"/>
    <x v="111"/>
    <x v="1"/>
    <d v="1982-10-20T00:00:00"/>
    <n v="39.847905567597032"/>
    <d v="2013-06-01T00:00:00"/>
    <n v="9.2332580658858738"/>
    <s v="A+"/>
    <x v="1"/>
    <n v="144216"/>
    <s v="9404727216"/>
    <s v="NON MARRIED"/>
    <x v="0"/>
    <x v="12"/>
    <n v="17"/>
    <n v="43"/>
    <m/>
    <n v="30"/>
    <n v="73"/>
    <m/>
    <m/>
    <x v="1"/>
    <x v="1"/>
    <x v="0"/>
    <x v="12"/>
    <m/>
    <m/>
    <m/>
    <x v="1"/>
    <m/>
    <m/>
    <m/>
  </r>
  <r>
    <x v="112"/>
    <x v="112"/>
    <x v="0"/>
    <x v="112"/>
    <x v="0"/>
    <d v="1982-10-21T00:00:00"/>
    <n v="39.845167716809897"/>
    <d v="2013-06-02T00:00:00"/>
    <n v="9.2305202150987427"/>
    <s v="B+"/>
    <x v="1"/>
    <n v="144216"/>
    <s v="7066088312"/>
    <s v="NON MARRIED"/>
    <x v="0"/>
    <x v="12"/>
    <n v="17"/>
    <n v="43"/>
    <m/>
    <n v="30"/>
    <n v="73"/>
    <m/>
    <m/>
    <x v="1"/>
    <x v="0"/>
    <x v="0"/>
    <x v="12"/>
    <m/>
    <m/>
    <m/>
    <x v="1"/>
    <m/>
    <m/>
    <m/>
  </r>
  <r>
    <x v="113"/>
    <x v="113"/>
    <x v="1"/>
    <x v="113"/>
    <x v="0"/>
    <d v="1982-10-22T00:00:00"/>
    <n v="39.842429866022769"/>
    <d v="2013-06-03T00:00:00"/>
    <n v="9.2277823643116097"/>
    <s v="B+"/>
    <x v="1"/>
    <n v="144216"/>
    <s v="9503246557"/>
    <s v="NON MARRIED"/>
    <x v="0"/>
    <x v="12"/>
    <n v="17"/>
    <n v="43"/>
    <m/>
    <n v="30"/>
    <n v="73"/>
    <m/>
    <m/>
    <x v="1"/>
    <x v="0"/>
    <x v="0"/>
    <x v="12"/>
    <m/>
    <m/>
    <m/>
    <x v="1"/>
    <m/>
    <m/>
    <m/>
  </r>
  <r>
    <x v="114"/>
    <x v="114"/>
    <x v="2"/>
    <x v="114"/>
    <x v="1"/>
    <d v="1982-10-23T00:00:00"/>
    <n v="39.839692015235634"/>
    <d v="2013-06-04T00:00:00"/>
    <n v="9.2250445135244785"/>
    <s v="A+"/>
    <x v="1"/>
    <n v="144216"/>
    <s v="8830076653"/>
    <s v="NON MARRIED"/>
    <x v="0"/>
    <x v="12"/>
    <n v="17"/>
    <n v="43"/>
    <m/>
    <n v="30"/>
    <n v="73"/>
    <m/>
    <m/>
    <x v="1"/>
    <x v="1"/>
    <x v="0"/>
    <x v="12"/>
    <m/>
    <m/>
    <m/>
    <x v="1"/>
    <m/>
    <m/>
    <m/>
  </r>
  <r>
    <x v="115"/>
    <x v="115"/>
    <x v="3"/>
    <x v="115"/>
    <x v="2"/>
    <d v="1982-10-24T00:00:00"/>
    <n v="39.8369541644485"/>
    <d v="2013-06-05T00:00:00"/>
    <n v="9.2223066627373456"/>
    <s v="O+"/>
    <x v="1"/>
    <n v="144216"/>
    <s v="9096231873"/>
    <s v="NON MARRIED"/>
    <x v="0"/>
    <x v="12"/>
    <n v="17"/>
    <n v="43"/>
    <m/>
    <n v="30"/>
    <n v="73"/>
    <m/>
    <m/>
    <x v="1"/>
    <x v="2"/>
    <x v="0"/>
    <x v="12"/>
    <m/>
    <m/>
    <m/>
    <x v="1"/>
    <m/>
    <m/>
    <m/>
  </r>
  <r>
    <x v="116"/>
    <x v="116"/>
    <x v="0"/>
    <x v="116"/>
    <x v="0"/>
    <d v="1982-10-25T00:00:00"/>
    <n v="39.834216313661372"/>
    <d v="2013-06-06T00:00:00"/>
    <n v="9.2195688119502144"/>
    <s v="AB+"/>
    <x v="1"/>
    <n v="144216"/>
    <s v="9168375738"/>
    <s v="NON MARRIED"/>
    <x v="0"/>
    <x v="12"/>
    <n v="17"/>
    <n v="43"/>
    <m/>
    <n v="30"/>
    <n v="73"/>
    <m/>
    <m/>
    <x v="1"/>
    <x v="0"/>
    <x v="0"/>
    <x v="12"/>
    <m/>
    <m/>
    <m/>
    <x v="1"/>
    <m/>
    <m/>
    <m/>
  </r>
  <r>
    <x v="117"/>
    <x v="117"/>
    <x v="1"/>
    <x v="117"/>
    <x v="0"/>
    <d v="1982-10-26T00:00:00"/>
    <n v="39.831478462874237"/>
    <d v="2013-06-07T00:00:00"/>
    <n v="9.2168309611630814"/>
    <s v="O+"/>
    <x v="1"/>
    <n v="144216"/>
    <s v="9545089083"/>
    <s v="NON MARRIED"/>
    <x v="0"/>
    <x v="12"/>
    <n v="17"/>
    <n v="43"/>
    <m/>
    <n v="30"/>
    <n v="73"/>
    <m/>
    <m/>
    <x v="1"/>
    <x v="0"/>
    <x v="0"/>
    <x v="12"/>
    <m/>
    <m/>
    <m/>
    <x v="1"/>
    <m/>
    <m/>
    <m/>
  </r>
  <r>
    <x v="118"/>
    <x v="118"/>
    <x v="2"/>
    <x v="118"/>
    <x v="5"/>
    <d v="1982-10-27T00:00:00"/>
    <n v="39.828740612087103"/>
    <d v="2013-06-08T00:00:00"/>
    <n v="9.2140931103759502"/>
    <s v="O+"/>
    <x v="1"/>
    <n v="144216"/>
    <s v="9890810574"/>
    <s v="NON MARRIED"/>
    <x v="0"/>
    <x v="12"/>
    <n v="17"/>
    <n v="43"/>
    <m/>
    <n v="30"/>
    <n v="73"/>
    <m/>
    <m/>
    <x v="1"/>
    <x v="5"/>
    <x v="0"/>
    <x v="12"/>
    <m/>
    <m/>
    <m/>
    <x v="1"/>
    <m/>
    <m/>
    <m/>
  </r>
  <r>
    <x v="119"/>
    <x v="119"/>
    <x v="3"/>
    <x v="119"/>
    <x v="2"/>
    <d v="1982-10-28T00:00:00"/>
    <n v="39.826002761299975"/>
    <d v="2013-06-09T00:00:00"/>
    <n v="9.2113552595888173"/>
    <s v="O+"/>
    <x v="1"/>
    <n v="144216"/>
    <s v="7588661385"/>
    <s v="NON MARRIED"/>
    <x v="0"/>
    <x v="12"/>
    <n v="17"/>
    <n v="43"/>
    <m/>
    <n v="30"/>
    <n v="73"/>
    <m/>
    <m/>
    <x v="1"/>
    <x v="2"/>
    <x v="0"/>
    <x v="12"/>
    <m/>
    <m/>
    <m/>
    <x v="1"/>
    <m/>
    <m/>
    <m/>
  </r>
  <r>
    <x v="120"/>
    <x v="120"/>
    <x v="0"/>
    <x v="120"/>
    <x v="4"/>
    <d v="1982-10-29T00:00:00"/>
    <n v="39.82326491051284"/>
    <d v="2013-06-10T00:00:00"/>
    <n v="9.2086174088016843"/>
    <s v="O+"/>
    <x v="1"/>
    <n v="144216"/>
    <s v="8888514143"/>
    <s v="NON MARRIED"/>
    <x v="0"/>
    <x v="12"/>
    <n v="17"/>
    <n v="43"/>
    <m/>
    <n v="30"/>
    <n v="73"/>
    <m/>
    <m/>
    <x v="1"/>
    <x v="4"/>
    <x v="0"/>
    <x v="12"/>
    <m/>
    <m/>
    <m/>
    <x v="1"/>
    <m/>
    <m/>
    <m/>
  </r>
  <r>
    <x v="121"/>
    <x v="121"/>
    <x v="1"/>
    <x v="121"/>
    <x v="0"/>
    <d v="1982-10-30T00:00:00"/>
    <n v="39.820527059725713"/>
    <d v="2013-06-11T00:00:00"/>
    <n v="9.2058795580145532"/>
    <s v="O+"/>
    <x v="1"/>
    <n v="144216"/>
    <s v="7057596464"/>
    <s v="NON MARRIED"/>
    <x v="0"/>
    <x v="12"/>
    <n v="17"/>
    <n v="43"/>
    <m/>
    <n v="30"/>
    <n v="73"/>
    <m/>
    <m/>
    <x v="1"/>
    <x v="0"/>
    <x v="0"/>
    <x v="12"/>
    <m/>
    <m/>
    <m/>
    <x v="1"/>
    <m/>
    <m/>
    <m/>
  </r>
  <r>
    <x v="122"/>
    <x v="122"/>
    <x v="2"/>
    <x v="122"/>
    <x v="5"/>
    <d v="1982-10-31T00:00:00"/>
    <n v="39.817789208938578"/>
    <d v="2013-06-12T00:00:00"/>
    <n v="9.2031417072274202"/>
    <s v="O+"/>
    <x v="1"/>
    <n v="144216"/>
    <s v="7652945113"/>
    <s v="NON MARRIED"/>
    <x v="0"/>
    <x v="12"/>
    <n v="17"/>
    <n v="43"/>
    <m/>
    <n v="30"/>
    <n v="73"/>
    <m/>
    <m/>
    <x v="1"/>
    <x v="5"/>
    <x v="0"/>
    <x v="12"/>
    <m/>
    <m/>
    <m/>
    <x v="1"/>
    <m/>
    <m/>
    <m/>
  </r>
  <r>
    <x v="123"/>
    <x v="123"/>
    <x v="3"/>
    <x v="123"/>
    <x v="3"/>
    <d v="1982-11-01T00:00:00"/>
    <n v="39.815051358151443"/>
    <d v="2013-06-13T00:00:00"/>
    <n v="9.200403856440289"/>
    <s v="O+"/>
    <x v="1"/>
    <n v="144216"/>
    <s v="7030640788"/>
    <s v="NON MARRIED"/>
    <x v="0"/>
    <x v="12"/>
    <n v="17"/>
    <n v="43"/>
    <m/>
    <n v="30"/>
    <n v="73"/>
    <m/>
    <m/>
    <x v="1"/>
    <x v="3"/>
    <x v="0"/>
    <x v="12"/>
    <m/>
    <m/>
    <m/>
    <x v="1"/>
    <m/>
    <m/>
    <m/>
  </r>
  <r>
    <x v="124"/>
    <x v="124"/>
    <x v="0"/>
    <x v="124"/>
    <x v="0"/>
    <d v="1982-11-02T00:00:00"/>
    <n v="39.812313507364316"/>
    <d v="2013-06-14T00:00:00"/>
    <n v="9.1976660056531561"/>
    <s v="O+"/>
    <x v="4"/>
    <n v="144216"/>
    <s v="8968580963"/>
    <s v="NON MARRIED"/>
    <x v="7"/>
    <x v="12"/>
    <n v="17"/>
    <n v="43"/>
    <m/>
    <n v="30"/>
    <n v="73"/>
    <m/>
    <m/>
    <x v="1"/>
    <x v="0"/>
    <x v="7"/>
    <x v="12"/>
    <m/>
    <m/>
    <m/>
    <x v="1"/>
    <m/>
    <m/>
    <m/>
  </r>
  <r>
    <x v="125"/>
    <x v="125"/>
    <x v="1"/>
    <x v="125"/>
    <x v="1"/>
    <d v="1982-11-03T00:00:00"/>
    <n v="39.809575656577181"/>
    <d v="2013-06-15T00:00:00"/>
    <n v="9.1949281548660249"/>
    <s v="O+"/>
    <x v="1"/>
    <n v="144216"/>
    <s v="9049280609"/>
    <s v="NON MARRIED"/>
    <x v="0"/>
    <x v="12"/>
    <n v="17"/>
    <n v="43"/>
    <m/>
    <n v="30"/>
    <n v="73"/>
    <m/>
    <m/>
    <x v="1"/>
    <x v="1"/>
    <x v="0"/>
    <x v="12"/>
    <m/>
    <m/>
    <m/>
    <x v="1"/>
    <m/>
    <m/>
    <m/>
  </r>
  <r>
    <x v="126"/>
    <x v="126"/>
    <x v="2"/>
    <x v="126"/>
    <x v="2"/>
    <d v="1982-11-04T00:00:00"/>
    <n v="39.806837805790046"/>
    <d v="2013-06-16T00:00:00"/>
    <n v="9.1921903040788919"/>
    <s v="O+"/>
    <x v="1"/>
    <n v="144216"/>
    <s v="7397921396"/>
    <s v="NON MARRIED"/>
    <x v="0"/>
    <x v="12"/>
    <n v="17"/>
    <n v="43"/>
    <m/>
    <n v="30"/>
    <n v="73"/>
    <m/>
    <m/>
    <x v="1"/>
    <x v="2"/>
    <x v="0"/>
    <x v="12"/>
    <m/>
    <m/>
    <m/>
    <x v="1"/>
    <m/>
    <m/>
    <m/>
  </r>
  <r>
    <x v="127"/>
    <x v="127"/>
    <x v="3"/>
    <x v="127"/>
    <x v="4"/>
    <d v="1982-11-05T00:00:00"/>
    <n v="39.804099955002918"/>
    <d v="2013-06-17T00:00:00"/>
    <n v="9.1894524532917607"/>
    <s v="O+"/>
    <x v="1"/>
    <n v="144216"/>
    <s v="8692893425"/>
    <s v="NON MARRIED"/>
    <x v="0"/>
    <x v="12"/>
    <m/>
    <n v="60"/>
    <m/>
    <n v="30"/>
    <n v="90"/>
    <m/>
    <m/>
    <x v="1"/>
    <x v="4"/>
    <x v="0"/>
    <x v="12"/>
    <m/>
    <m/>
    <m/>
    <x v="1"/>
    <m/>
    <m/>
    <m/>
  </r>
  <r>
    <x v="128"/>
    <x v="128"/>
    <x v="0"/>
    <x v="128"/>
    <x v="1"/>
    <d v="1981-10-15T00:00:00"/>
    <n v="40.860910358835909"/>
    <d v="2013-06-18T00:00:00"/>
    <n v="9.1867146025046278"/>
    <s v="O+"/>
    <x v="1"/>
    <n v="144216"/>
    <s v="9075076045"/>
    <s v="NON MARRIED"/>
    <x v="8"/>
    <x v="12"/>
    <m/>
    <n v="60"/>
    <m/>
    <n v="30"/>
    <n v="90"/>
    <m/>
    <m/>
    <x v="1"/>
    <x v="1"/>
    <x v="8"/>
    <x v="12"/>
    <m/>
    <m/>
    <m/>
    <x v="1"/>
    <m/>
    <m/>
    <m/>
  </r>
  <r>
    <x v="129"/>
    <x v="129"/>
    <x v="1"/>
    <x v="129"/>
    <x v="4"/>
    <d v="1983-06-01T00:00:00"/>
    <n v="39.234626991279441"/>
    <d v="2013-06-19T00:00:00"/>
    <n v="9.1839767517174966"/>
    <s v="O+"/>
    <x v="1"/>
    <n v="144216"/>
    <s v="9130517212"/>
    <s v="NON MARRIED"/>
    <x v="0"/>
    <x v="12"/>
    <m/>
    <n v="60"/>
    <m/>
    <n v="30"/>
    <n v="90"/>
    <m/>
    <m/>
    <x v="1"/>
    <x v="4"/>
    <x v="0"/>
    <x v="12"/>
    <m/>
    <m/>
    <m/>
    <x v="1"/>
    <m/>
    <m/>
    <m/>
  </r>
  <r>
    <x v="130"/>
    <x v="130"/>
    <x v="2"/>
    <x v="130"/>
    <x v="3"/>
    <d v="1983-05-20T00:00:00"/>
    <n v="39.267481200725022"/>
    <d v="2013-06-20T00:00:00"/>
    <n v="9.1812389009303637"/>
    <s v="O+"/>
    <x v="1"/>
    <n v="144216"/>
    <s v="9764108303"/>
    <s v="NON MARRIED"/>
    <x v="0"/>
    <x v="12"/>
    <m/>
    <n v="60"/>
    <m/>
    <n v="30"/>
    <n v="90"/>
    <m/>
    <m/>
    <x v="1"/>
    <x v="3"/>
    <x v="0"/>
    <x v="12"/>
    <m/>
    <m/>
    <m/>
    <x v="1"/>
    <m/>
    <m/>
    <m/>
  </r>
  <r>
    <x v="131"/>
    <x v="131"/>
    <x v="3"/>
    <x v="131"/>
    <x v="2"/>
    <d v="1982-03-01T00:00:00"/>
    <n v="40.485824800998813"/>
    <d v="2013-06-21T00:00:00"/>
    <n v="9.1785010501432325"/>
    <s v="O+"/>
    <x v="1"/>
    <n v="144216"/>
    <s v="7767843146"/>
    <s v="NON MARRIED"/>
    <x v="0"/>
    <x v="12"/>
    <m/>
    <n v="60"/>
    <m/>
    <n v="30"/>
    <n v="90"/>
    <m/>
    <m/>
    <x v="1"/>
    <x v="2"/>
    <x v="0"/>
    <x v="12"/>
    <m/>
    <m/>
    <m/>
    <x v="1"/>
    <m/>
    <m/>
    <m/>
  </r>
  <r>
    <x v="132"/>
    <x v="132"/>
    <x v="0"/>
    <x v="132"/>
    <x v="3"/>
    <d v="1982-03-02T00:00:00"/>
    <n v="40.483086950211678"/>
    <d v="2013-06-22T00:00:00"/>
    <n v="9.1757631993560995"/>
    <s v="O+"/>
    <x v="1"/>
    <n v="144216"/>
    <s v="7020595874"/>
    <s v="NON MARRIED"/>
    <x v="0"/>
    <x v="12"/>
    <m/>
    <n v="60"/>
    <m/>
    <n v="30"/>
    <n v="90"/>
    <m/>
    <m/>
    <x v="1"/>
    <x v="3"/>
    <x v="0"/>
    <x v="12"/>
    <m/>
    <m/>
    <m/>
    <x v="1"/>
    <m/>
    <m/>
    <m/>
  </r>
  <r>
    <x v="133"/>
    <x v="133"/>
    <x v="1"/>
    <x v="133"/>
    <x v="3"/>
    <d v="1982-03-03T00:00:00"/>
    <n v="40.480349099424544"/>
    <d v="2013-06-23T00:00:00"/>
    <n v="9.1730253485689683"/>
    <s v="O+"/>
    <x v="1"/>
    <n v="144216"/>
    <s v="8605332375"/>
    <s v="NON MARRIED"/>
    <x v="0"/>
    <x v="12"/>
    <m/>
    <n v="60"/>
    <m/>
    <n v="30"/>
    <n v="90"/>
    <m/>
    <m/>
    <x v="1"/>
    <x v="3"/>
    <x v="0"/>
    <x v="12"/>
    <m/>
    <m/>
    <m/>
    <x v="1"/>
    <m/>
    <m/>
    <m/>
  </r>
  <r>
    <x v="134"/>
    <x v="134"/>
    <x v="2"/>
    <x v="134"/>
    <x v="1"/>
    <d v="1982-03-04T00:00:00"/>
    <n v="40.477611248637416"/>
    <d v="2013-06-24T00:00:00"/>
    <n v="9.1702874977818354"/>
    <s v="A+"/>
    <x v="1"/>
    <n v="144216"/>
    <s v="7776023868"/>
    <s v="NON MARRIED"/>
    <x v="0"/>
    <x v="12"/>
    <m/>
    <n v="60"/>
    <m/>
    <n v="30"/>
    <n v="90"/>
    <m/>
    <m/>
    <x v="1"/>
    <x v="1"/>
    <x v="0"/>
    <x v="12"/>
    <m/>
    <m/>
    <m/>
    <x v="1"/>
    <m/>
    <m/>
    <m/>
  </r>
  <r>
    <x v="135"/>
    <x v="135"/>
    <x v="3"/>
    <x v="135"/>
    <x v="2"/>
    <d v="1982-03-05T00:00:00"/>
    <n v="40.474873397850281"/>
    <d v="2013-06-25T00:00:00"/>
    <n v="9.1675496469947042"/>
    <s v="B+"/>
    <x v="1"/>
    <n v="144216"/>
    <s v="7767840484"/>
    <s v="NON MARRIED"/>
    <x v="0"/>
    <x v="12"/>
    <m/>
    <n v="60"/>
    <m/>
    <n v="30"/>
    <n v="90"/>
    <m/>
    <m/>
    <x v="1"/>
    <x v="2"/>
    <x v="0"/>
    <x v="12"/>
    <m/>
    <m/>
    <m/>
    <x v="1"/>
    <m/>
    <m/>
    <m/>
  </r>
  <r>
    <x v="136"/>
    <x v="136"/>
    <x v="0"/>
    <x v="136"/>
    <x v="0"/>
    <d v="1982-03-06T00:00:00"/>
    <n v="40.472135547063147"/>
    <d v="2013-06-26T00:00:00"/>
    <n v="9.1648117962075712"/>
    <s v="O+"/>
    <x v="1"/>
    <n v="144216"/>
    <s v="7020446005"/>
    <s v="NON MARRIED"/>
    <x v="0"/>
    <x v="12"/>
    <m/>
    <n v="60"/>
    <m/>
    <n v="30"/>
    <n v="90"/>
    <m/>
    <m/>
    <x v="1"/>
    <x v="0"/>
    <x v="0"/>
    <x v="12"/>
    <m/>
    <m/>
    <m/>
    <x v="1"/>
    <m/>
    <m/>
    <m/>
  </r>
  <r>
    <x v="137"/>
    <x v="137"/>
    <x v="1"/>
    <x v="137"/>
    <x v="3"/>
    <d v="1982-03-07T00:00:00"/>
    <n v="40.469397696276019"/>
    <d v="2013-06-27T00:00:00"/>
    <n v="9.1620739454204401"/>
    <s v="AB+"/>
    <x v="0"/>
    <n v="144216"/>
    <s v="7828155380"/>
    <s v="NON MARRIED"/>
    <x v="0"/>
    <x v="12"/>
    <m/>
    <n v="60"/>
    <m/>
    <n v="30"/>
    <n v="90"/>
    <m/>
    <m/>
    <x v="1"/>
    <x v="3"/>
    <x v="0"/>
    <x v="12"/>
    <m/>
    <m/>
    <m/>
    <x v="1"/>
    <m/>
    <m/>
    <m/>
  </r>
  <r>
    <x v="138"/>
    <x v="138"/>
    <x v="2"/>
    <x v="138"/>
    <x v="1"/>
    <d v="1982-03-08T00:00:00"/>
    <n v="40.466659845488884"/>
    <d v="2013-06-28T00:00:00"/>
    <n v="9.1593360946333071"/>
    <s v="AB+"/>
    <x v="1"/>
    <n v="144216"/>
    <s v="8551944273"/>
    <s v="NON MARRIED"/>
    <x v="0"/>
    <x v="12"/>
    <m/>
    <n v="60"/>
    <m/>
    <n v="30"/>
    <n v="90"/>
    <m/>
    <m/>
    <x v="1"/>
    <x v="1"/>
    <x v="0"/>
    <x v="12"/>
    <m/>
    <m/>
    <m/>
    <x v="1"/>
    <m/>
    <m/>
    <m/>
  </r>
  <r>
    <x v="139"/>
    <x v="139"/>
    <x v="3"/>
    <x v="139"/>
    <x v="3"/>
    <d v="1982-03-09T00:00:00"/>
    <n v="40.463921994701757"/>
    <d v="2013-06-29T00:00:00"/>
    <n v="9.1565982438461759"/>
    <s v="AB+"/>
    <x v="4"/>
    <n v="144216"/>
    <s v=""/>
    <s v="NON MARRIED"/>
    <x v="0"/>
    <x v="12"/>
    <m/>
    <n v="60"/>
    <m/>
    <n v="30"/>
    <n v="90"/>
    <m/>
    <m/>
    <x v="1"/>
    <x v="3"/>
    <x v="0"/>
    <x v="12"/>
    <m/>
    <m/>
    <m/>
    <x v="1"/>
    <m/>
    <m/>
    <m/>
  </r>
  <r>
    <x v="140"/>
    <x v="140"/>
    <x v="0"/>
    <x v="140"/>
    <x v="4"/>
    <d v="1982-03-10T00:00:00"/>
    <n v="40.461184143914622"/>
    <d v="2013-06-30T00:00:00"/>
    <n v="9.153860393059043"/>
    <s v="AB+"/>
    <x v="1"/>
    <n v="144216"/>
    <s v="9527113797"/>
    <s v="NON MARRIED"/>
    <x v="0"/>
    <x v="12"/>
    <m/>
    <n v="60"/>
    <m/>
    <n v="30"/>
    <n v="90"/>
    <m/>
    <m/>
    <x v="1"/>
    <x v="4"/>
    <x v="0"/>
    <x v="12"/>
    <m/>
    <m/>
    <m/>
    <x v="1"/>
    <m/>
    <m/>
    <m/>
  </r>
  <r>
    <x v="141"/>
    <x v="141"/>
    <x v="1"/>
    <x v="141"/>
    <x v="5"/>
    <d v="1982-03-11T00:00:00"/>
    <n v="40.458446293127487"/>
    <d v="2013-07-01T00:00:00"/>
    <n v="9.1511225422719118"/>
    <s v="AB+"/>
    <x v="1"/>
    <n v="144216"/>
    <s v="7875517057"/>
    <s v="NON MARRIED"/>
    <x v="0"/>
    <x v="12"/>
    <m/>
    <n v="60"/>
    <m/>
    <n v="30"/>
    <n v="90"/>
    <m/>
    <m/>
    <x v="1"/>
    <x v="5"/>
    <x v="0"/>
    <x v="12"/>
    <m/>
    <m/>
    <m/>
    <x v="1"/>
    <m/>
    <m/>
    <m/>
  </r>
  <r>
    <x v="142"/>
    <x v="142"/>
    <x v="2"/>
    <x v="142"/>
    <x v="0"/>
    <d v="1982-03-12T00:00:00"/>
    <n v="40.455708442340359"/>
    <d v="2013-07-02T00:00:00"/>
    <n v="9.1483846914847788"/>
    <s v="AB+"/>
    <x v="1"/>
    <n v="144216"/>
    <s v="9975036663"/>
    <s v="NON MARRIED"/>
    <x v="0"/>
    <x v="12"/>
    <m/>
    <n v="60"/>
    <m/>
    <n v="30"/>
    <n v="90"/>
    <m/>
    <m/>
    <x v="1"/>
    <x v="0"/>
    <x v="0"/>
    <x v="12"/>
    <m/>
    <m/>
    <m/>
    <x v="1"/>
    <m/>
    <m/>
    <m/>
  </r>
  <r>
    <x v="143"/>
    <x v="143"/>
    <x v="3"/>
    <x v="143"/>
    <x v="5"/>
    <d v="1982-03-13T00:00:00"/>
    <n v="40.452970591553225"/>
    <d v="2013-07-03T00:00:00"/>
    <n v="9.1456468406976477"/>
    <s v="AB+"/>
    <x v="2"/>
    <n v="144216"/>
    <s v="9611036811"/>
    <s v="NON MARRIED"/>
    <x v="0"/>
    <x v="12"/>
    <m/>
    <n v="60"/>
    <m/>
    <n v="30"/>
    <n v="90"/>
    <m/>
    <m/>
    <x v="0"/>
    <x v="5"/>
    <x v="0"/>
    <x v="12"/>
    <m/>
    <m/>
    <m/>
    <x v="2"/>
    <m/>
    <m/>
    <m/>
  </r>
  <r>
    <x v="144"/>
    <x v="144"/>
    <x v="0"/>
    <x v="144"/>
    <x v="3"/>
    <d v="1982-03-14T00:00:00"/>
    <n v="40.45023274076609"/>
    <d v="2013-07-04T00:00:00"/>
    <n v="9.1429089899105147"/>
    <s v="AB+"/>
    <x v="4"/>
    <n v="144216"/>
    <s v=""/>
    <s v="NON MARRIED"/>
    <x v="9"/>
    <x v="12"/>
    <m/>
    <n v="60"/>
    <m/>
    <n v="30"/>
    <n v="90"/>
    <m/>
    <m/>
    <x v="1"/>
    <x v="3"/>
    <x v="9"/>
    <x v="12"/>
    <m/>
    <m/>
    <m/>
    <x v="1"/>
    <m/>
    <m/>
    <m/>
  </r>
  <r>
    <x v="145"/>
    <x v="145"/>
    <x v="1"/>
    <x v="145"/>
    <x v="5"/>
    <d v="1982-03-15T00:00:00"/>
    <n v="40.447494889978962"/>
    <d v="2013-07-05T00:00:00"/>
    <n v="9.1401711391233817"/>
    <s v="AB+"/>
    <x v="4"/>
    <n v="144216"/>
    <s v=""/>
    <s v="NON MARRIED"/>
    <x v="1"/>
    <x v="12"/>
    <m/>
    <n v="60"/>
    <m/>
    <n v="30"/>
    <n v="90"/>
    <m/>
    <m/>
    <x v="1"/>
    <x v="5"/>
    <x v="1"/>
    <x v="12"/>
    <m/>
    <m/>
    <m/>
    <x v="1"/>
    <m/>
    <m/>
    <m/>
  </r>
  <r>
    <x v="146"/>
    <x v="146"/>
    <x v="2"/>
    <x v="146"/>
    <x v="2"/>
    <d v="1982-03-16T00:00:00"/>
    <n v="40.444757039191828"/>
    <d v="2013-07-06T00:00:00"/>
    <n v="9.1374332883362506"/>
    <s v="AB+"/>
    <x v="4"/>
    <n v="144216"/>
    <s v=""/>
    <s v="NON MARRIED"/>
    <x v="0"/>
    <x v="12"/>
    <m/>
    <n v="60"/>
    <m/>
    <n v="30"/>
    <n v="90"/>
    <m/>
    <m/>
    <x v="1"/>
    <x v="2"/>
    <x v="0"/>
    <x v="12"/>
    <m/>
    <m/>
    <m/>
    <x v="1"/>
    <m/>
    <m/>
    <m/>
  </r>
  <r>
    <x v="147"/>
    <x v="147"/>
    <x v="3"/>
    <x v="147"/>
    <x v="5"/>
    <d v="1982-03-17T00:00:00"/>
    <n v="40.4420191884047"/>
    <d v="2013-07-07T00:00:00"/>
    <n v="9.1346954375491176"/>
    <s v="AB+"/>
    <x v="2"/>
    <n v="144216"/>
    <s v="9596426273"/>
    <s v="NON MARRIED"/>
    <x v="0"/>
    <x v="12"/>
    <m/>
    <n v="60"/>
    <m/>
    <n v="30"/>
    <n v="90"/>
    <m/>
    <m/>
    <x v="1"/>
    <x v="5"/>
    <x v="0"/>
    <x v="12"/>
    <m/>
    <m/>
    <m/>
    <x v="1"/>
    <m/>
    <m/>
    <m/>
  </r>
  <r>
    <x v="148"/>
    <x v="148"/>
    <x v="0"/>
    <x v="148"/>
    <x v="2"/>
    <d v="1982-03-18T00:00:00"/>
    <n v="40.439281337617565"/>
    <d v="2013-07-08T00:00:00"/>
    <n v="9.1319575867619864"/>
    <s v="AB+"/>
    <x v="1"/>
    <n v="144216"/>
    <s v="8618698149"/>
    <s v="NON MARRIED"/>
    <x v="10"/>
    <x v="12"/>
    <m/>
    <n v="60"/>
    <m/>
    <n v="30"/>
    <n v="90"/>
    <m/>
    <m/>
    <x v="1"/>
    <x v="2"/>
    <x v="10"/>
    <x v="12"/>
    <m/>
    <m/>
    <m/>
    <x v="1"/>
    <m/>
    <m/>
    <m/>
  </r>
  <r>
    <x v="149"/>
    <x v="149"/>
    <x v="1"/>
    <x v="149"/>
    <x v="5"/>
    <d v="1982-03-19T00:00:00"/>
    <n v="40.436543486830431"/>
    <d v="2013-07-09T00:00:00"/>
    <n v="9.1292197359748535"/>
    <s v="AB+"/>
    <x v="1"/>
    <n v="144216"/>
    <s v="7767841362"/>
    <s v="NON MARRIED"/>
    <x v="0"/>
    <x v="12"/>
    <m/>
    <n v="60"/>
    <m/>
    <n v="30"/>
    <n v="90"/>
    <m/>
    <m/>
    <x v="0"/>
    <x v="5"/>
    <x v="0"/>
    <x v="12"/>
    <m/>
    <m/>
    <m/>
    <x v="2"/>
    <m/>
    <m/>
    <m/>
  </r>
  <r>
    <x v="150"/>
    <x v="150"/>
    <x v="2"/>
    <x v="150"/>
    <x v="3"/>
    <d v="1983-06-01T00:00:00"/>
    <n v="39.234626991279441"/>
    <d v="2013-07-10T00:00:00"/>
    <n v="9.1264818851877223"/>
    <s v="AB+"/>
    <x v="1"/>
    <n v="144216"/>
    <s v="9689017541"/>
    <s v="NON MARRIED"/>
    <x v="0"/>
    <x v="12"/>
    <m/>
    <n v="60"/>
    <m/>
    <n v="30"/>
    <n v="90"/>
    <m/>
    <m/>
    <x v="1"/>
    <x v="3"/>
    <x v="0"/>
    <x v="12"/>
    <m/>
    <m/>
    <m/>
    <x v="1"/>
    <m/>
    <m/>
    <m/>
  </r>
  <r>
    <x v="151"/>
    <x v="151"/>
    <x v="3"/>
    <x v="151"/>
    <x v="2"/>
    <d v="1983-06-02T00:00:00"/>
    <n v="39.231889140492306"/>
    <d v="2013-07-11T00:00:00"/>
    <n v="9.1237440344005893"/>
    <s v="A+"/>
    <x v="1"/>
    <n v="144216"/>
    <s v="9765330280"/>
    <s v="NON MARRIED"/>
    <x v="0"/>
    <x v="12"/>
    <m/>
    <n v="60"/>
    <m/>
    <n v="30"/>
    <n v="90"/>
    <m/>
    <m/>
    <x v="0"/>
    <x v="2"/>
    <x v="0"/>
    <x v="12"/>
    <m/>
    <m/>
    <m/>
    <x v="2"/>
    <m/>
    <m/>
    <m/>
  </r>
  <r>
    <x v="152"/>
    <x v="152"/>
    <x v="0"/>
    <x v="152"/>
    <x v="3"/>
    <d v="1983-06-03T00:00:00"/>
    <n v="39.229151289705179"/>
    <d v="2013-07-12T00:00:00"/>
    <n v="9.1210061836134582"/>
    <s v="A+"/>
    <x v="4"/>
    <n v="144216"/>
    <s v="7355094456"/>
    <s v="NON MARRIED"/>
    <x v="0"/>
    <x v="12"/>
    <m/>
    <n v="60"/>
    <m/>
    <n v="30"/>
    <n v="90"/>
    <m/>
    <m/>
    <x v="1"/>
    <x v="3"/>
    <x v="0"/>
    <x v="12"/>
    <m/>
    <m/>
    <m/>
    <x v="1"/>
    <m/>
    <m/>
    <m/>
  </r>
  <r>
    <x v="153"/>
    <x v="153"/>
    <x v="1"/>
    <x v="153"/>
    <x v="0"/>
    <d v="1983-06-04T00:00:00"/>
    <n v="39.226413438918044"/>
    <d v="2013-07-13T00:00:00"/>
    <n v="9.1182683328263252"/>
    <s v="B+"/>
    <x v="4"/>
    <n v="144216"/>
    <s v=""/>
    <s v="NON MARRIED"/>
    <x v="11"/>
    <x v="12"/>
    <m/>
    <n v="60"/>
    <m/>
    <n v="30"/>
    <n v="90"/>
    <m/>
    <m/>
    <x v="1"/>
    <x v="0"/>
    <x v="11"/>
    <x v="12"/>
    <m/>
    <m/>
    <m/>
    <x v="1"/>
    <m/>
    <m/>
    <m/>
  </r>
  <r>
    <x v="154"/>
    <x v="154"/>
    <x v="2"/>
    <x v="154"/>
    <x v="0"/>
    <d v="1983-06-05T00:00:00"/>
    <n v="39.223675588130909"/>
    <d v="2013-07-14T00:00:00"/>
    <n v="9.115530482039194"/>
    <s v="O+"/>
    <x v="4"/>
    <n v="144216"/>
    <s v="8527973488"/>
    <s v="NON MARRIED"/>
    <x v="0"/>
    <x v="12"/>
    <m/>
    <n v="60"/>
    <m/>
    <n v="30"/>
    <n v="90"/>
    <m/>
    <m/>
    <x v="1"/>
    <x v="0"/>
    <x v="0"/>
    <x v="12"/>
    <m/>
    <m/>
    <m/>
    <x v="1"/>
    <m/>
    <m/>
    <m/>
  </r>
  <r>
    <x v="155"/>
    <x v="155"/>
    <x v="3"/>
    <x v="155"/>
    <x v="1"/>
    <d v="1983-06-06T00:00:00"/>
    <n v="39.220937737343782"/>
    <d v="2013-07-15T00:00:00"/>
    <n v="9.1127926312520611"/>
    <s v="B+"/>
    <x v="4"/>
    <n v="144216"/>
    <s v="9403982089"/>
    <s v="NON MARRIED"/>
    <x v="2"/>
    <x v="12"/>
    <m/>
    <n v="60"/>
    <m/>
    <n v="30"/>
    <n v="90"/>
    <m/>
    <m/>
    <x v="1"/>
    <x v="1"/>
    <x v="2"/>
    <x v="12"/>
    <m/>
    <m/>
    <m/>
    <x v="1"/>
    <m/>
    <m/>
    <m/>
  </r>
  <r>
    <x v="156"/>
    <x v="156"/>
    <x v="0"/>
    <x v="156"/>
    <x v="0"/>
    <d v="1983-06-07T00:00:00"/>
    <n v="39.218199886556647"/>
    <d v="2013-07-16T00:00:00"/>
    <n v="9.1100547804649299"/>
    <s v="A+"/>
    <x v="4"/>
    <n v="144216"/>
    <s v="7020106004"/>
    <s v="NON MARRIED"/>
    <x v="6"/>
    <x v="12"/>
    <m/>
    <n v="60"/>
    <m/>
    <n v="30"/>
    <n v="90"/>
    <m/>
    <m/>
    <x v="1"/>
    <x v="0"/>
    <x v="6"/>
    <x v="12"/>
    <m/>
    <m/>
    <m/>
    <x v="1"/>
    <m/>
    <m/>
    <m/>
  </r>
  <r>
    <x v="157"/>
    <x v="157"/>
    <x v="1"/>
    <x v="157"/>
    <x v="1"/>
    <d v="1983-06-08T00:00:00"/>
    <n v="39.215462035769512"/>
    <d v="2013-07-17T00:00:00"/>
    <n v="9.1073169296777969"/>
    <s v="A+"/>
    <x v="4"/>
    <n v="144216"/>
    <s v="9632613312"/>
    <s v="NON MARRIED"/>
    <x v="0"/>
    <x v="12"/>
    <m/>
    <n v="60"/>
    <m/>
    <n v="30"/>
    <n v="90"/>
    <m/>
    <m/>
    <x v="1"/>
    <x v="1"/>
    <x v="0"/>
    <x v="12"/>
    <m/>
    <m/>
    <m/>
    <x v="1"/>
    <m/>
    <m/>
    <m/>
  </r>
  <r>
    <x v="158"/>
    <x v="158"/>
    <x v="2"/>
    <x v="158"/>
    <x v="1"/>
    <d v="1983-06-09T00:00:00"/>
    <n v="39.212724184982385"/>
    <d v="2013-07-18T00:00:00"/>
    <n v="9.1045790788906658"/>
    <s v="A+"/>
    <x v="4"/>
    <n v="144216"/>
    <s v="9930982789"/>
    <s v="NON MARRIED"/>
    <x v="1"/>
    <x v="12"/>
    <m/>
    <n v="60"/>
    <m/>
    <n v="30"/>
    <n v="90"/>
    <m/>
    <m/>
    <x v="1"/>
    <x v="1"/>
    <x v="1"/>
    <x v="12"/>
    <m/>
    <m/>
    <m/>
    <x v="1"/>
    <m/>
    <m/>
    <m/>
  </r>
  <r>
    <x v="159"/>
    <x v="159"/>
    <x v="3"/>
    <x v="159"/>
    <x v="0"/>
    <d v="1983-06-10T00:00:00"/>
    <n v="39.20998633419525"/>
    <d v="2013-07-19T00:00:00"/>
    <n v="9.1018412281035328"/>
    <s v="A+"/>
    <x v="4"/>
    <n v="144216"/>
    <s v="9654641283"/>
    <s v="NON MARRIED"/>
    <x v="0"/>
    <x v="12"/>
    <m/>
    <n v="60"/>
    <m/>
    <n v="30"/>
    <n v="90"/>
    <m/>
    <m/>
    <x v="1"/>
    <x v="0"/>
    <x v="0"/>
    <x v="12"/>
    <m/>
    <m/>
    <m/>
    <x v="1"/>
    <m/>
    <m/>
    <m/>
  </r>
  <r>
    <x v="160"/>
    <x v="160"/>
    <x v="0"/>
    <x v="160"/>
    <x v="0"/>
    <d v="1983-06-11T00:00:00"/>
    <n v="39.207248483408122"/>
    <d v="2013-07-20T00:00:00"/>
    <n v="9.0991033773164016"/>
    <s v="A+"/>
    <x v="4"/>
    <n v="144216"/>
    <s v="8007178582"/>
    <s v="NON MARRIED"/>
    <x v="2"/>
    <x v="12"/>
    <m/>
    <n v="60"/>
    <m/>
    <n v="30"/>
    <n v="90"/>
    <m/>
    <m/>
    <x v="1"/>
    <x v="0"/>
    <x v="2"/>
    <x v="12"/>
    <m/>
    <m/>
    <m/>
    <x v="1"/>
    <m/>
    <m/>
    <m/>
  </r>
  <r>
    <x v="161"/>
    <x v="161"/>
    <x v="1"/>
    <x v="161"/>
    <x v="4"/>
    <d v="1983-06-12T00:00:00"/>
    <n v="39.204510632620988"/>
    <d v="2013-07-21T00:00:00"/>
    <n v="9.0963655265292687"/>
    <s v="A+"/>
    <x v="4"/>
    <n v="144216"/>
    <s v="8452081737"/>
    <s v="NON MARRIED"/>
    <x v="0"/>
    <x v="12"/>
    <m/>
    <n v="60"/>
    <m/>
    <n v="30"/>
    <n v="90"/>
    <m/>
    <m/>
    <x v="1"/>
    <x v="4"/>
    <x v="0"/>
    <x v="12"/>
    <m/>
    <m/>
    <m/>
    <x v="1"/>
    <m/>
    <m/>
    <m/>
  </r>
  <r>
    <x v="162"/>
    <x v="162"/>
    <x v="2"/>
    <x v="162"/>
    <x v="1"/>
    <d v="1983-06-13T00:00:00"/>
    <n v="39.201772781833853"/>
    <d v="2013-07-22T00:00:00"/>
    <n v="9.0936276757421375"/>
    <s v="A+"/>
    <x v="4"/>
    <n v="144216"/>
    <s v="7406923221"/>
    <s v="NON MARRIED"/>
    <x v="0"/>
    <x v="12"/>
    <m/>
    <n v="60"/>
    <m/>
    <n v="30"/>
    <n v="90"/>
    <m/>
    <m/>
    <x v="1"/>
    <x v="1"/>
    <x v="0"/>
    <x v="12"/>
    <m/>
    <m/>
    <m/>
    <x v="1"/>
    <m/>
    <m/>
    <m/>
  </r>
  <r>
    <x v="163"/>
    <x v="163"/>
    <x v="3"/>
    <x v="163"/>
    <x v="3"/>
    <d v="1983-06-14T00:00:00"/>
    <n v="39.199034931046725"/>
    <d v="2013-07-23T00:00:00"/>
    <n v="9.0908898249550045"/>
    <s v="A+"/>
    <x v="9"/>
    <n v="144216"/>
    <s v="7077585647"/>
    <s v="NON MARRIED"/>
    <x v="0"/>
    <x v="12"/>
    <m/>
    <n v="60"/>
    <m/>
    <n v="30"/>
    <n v="90"/>
    <m/>
    <m/>
    <x v="1"/>
    <x v="3"/>
    <x v="0"/>
    <x v="12"/>
    <m/>
    <m/>
    <m/>
    <x v="1"/>
    <m/>
    <m/>
    <m/>
  </r>
  <r>
    <x v="164"/>
    <x v="164"/>
    <x v="0"/>
    <x v="164"/>
    <x v="5"/>
    <d v="1983-06-15T00:00:00"/>
    <n v="39.19629708025959"/>
    <d v="2013-07-24T00:00:00"/>
    <n v="9.0881519741678733"/>
    <s v="A+"/>
    <x v="4"/>
    <n v="144216"/>
    <s v="9945868492"/>
    <s v="NON MARRIED"/>
    <x v="0"/>
    <x v="12"/>
    <m/>
    <n v="60"/>
    <m/>
    <n v="30"/>
    <n v="90"/>
    <m/>
    <m/>
    <x v="0"/>
    <x v="5"/>
    <x v="0"/>
    <x v="12"/>
    <m/>
    <m/>
    <m/>
    <x v="3"/>
    <m/>
    <m/>
    <m/>
  </r>
  <r>
    <x v="165"/>
    <x v="165"/>
    <x v="1"/>
    <x v="165"/>
    <x v="0"/>
    <d v="1983-06-16T00:00:00"/>
    <n v="39.193559229472456"/>
    <d v="2013-07-25T00:00:00"/>
    <n v="9.0854141233807404"/>
    <s v="A+"/>
    <x v="4"/>
    <n v="144216"/>
    <s v="9067680278"/>
    <s v="NON MARRIED"/>
    <x v="1"/>
    <x v="11"/>
    <m/>
    <n v="60"/>
    <m/>
    <n v="30"/>
    <n v="90"/>
    <m/>
    <m/>
    <x v="1"/>
    <x v="0"/>
    <x v="1"/>
    <x v="11"/>
    <m/>
    <m/>
    <m/>
    <x v="1"/>
    <m/>
    <m/>
    <m/>
  </r>
  <r>
    <x v="166"/>
    <x v="166"/>
    <x v="2"/>
    <x v="166"/>
    <x v="5"/>
    <d v="1983-06-17T00:00:00"/>
    <n v="39.190821378685328"/>
    <d v="2013-07-26T00:00:00"/>
    <n v="9.0826762725936092"/>
    <s v="A+"/>
    <x v="4"/>
    <n v="144216"/>
    <s v=""/>
    <s v="NON MARRIED"/>
    <x v="0"/>
    <x v="11"/>
    <m/>
    <n v="60"/>
    <m/>
    <n v="30"/>
    <n v="90"/>
    <m/>
    <m/>
    <x v="1"/>
    <x v="5"/>
    <x v="0"/>
    <x v="11"/>
    <m/>
    <m/>
    <m/>
    <x v="1"/>
    <m/>
    <m/>
    <m/>
  </r>
  <r>
    <x v="167"/>
    <x v="167"/>
    <x v="3"/>
    <x v="167"/>
    <x v="5"/>
    <d v="1983-06-18T00:00:00"/>
    <n v="39.188083527898193"/>
    <d v="2013-07-27T00:00:00"/>
    <n v="9.0799384218064763"/>
    <s v="A+"/>
    <x v="1"/>
    <n v="144216"/>
    <s v="8899277675"/>
    <s v="NON MARRIED"/>
    <x v="0"/>
    <x v="11"/>
    <m/>
    <n v="60"/>
    <m/>
    <n v="30"/>
    <n v="90"/>
    <m/>
    <m/>
    <x v="1"/>
    <x v="5"/>
    <x v="0"/>
    <x v="11"/>
    <m/>
    <m/>
    <m/>
    <x v="1"/>
    <m/>
    <m/>
    <m/>
  </r>
  <r>
    <x v="168"/>
    <x v="168"/>
    <x v="0"/>
    <x v="168"/>
    <x v="0"/>
    <d v="1983-06-19T00:00:00"/>
    <n v="39.185345677111066"/>
    <d v="2013-07-28T00:00:00"/>
    <n v="9.0772005710193451"/>
    <s v=""/>
    <x v="4"/>
    <n v="144216"/>
    <s v="9137086137"/>
    <s v="NON MARRIED"/>
    <x v="0"/>
    <x v="11"/>
    <m/>
    <n v="60"/>
    <m/>
    <n v="30"/>
    <n v="90"/>
    <m/>
    <m/>
    <x v="1"/>
    <x v="0"/>
    <x v="0"/>
    <x v="11"/>
    <m/>
    <m/>
    <m/>
    <x v="1"/>
    <m/>
    <m/>
    <m/>
  </r>
  <r>
    <x v="169"/>
    <x v="169"/>
    <x v="1"/>
    <x v="169"/>
    <x v="2"/>
    <d v="1983-06-20T00:00:00"/>
    <n v="39.182607826323931"/>
    <d v="2013-07-29T00:00:00"/>
    <n v="9.0744627202322121"/>
    <s v="B+"/>
    <x v="1"/>
    <n v="144216"/>
    <s v="9224147217"/>
    <s v="NON MARRIED"/>
    <x v="0"/>
    <x v="12"/>
    <m/>
    <n v="60"/>
    <m/>
    <n v="30"/>
    <n v="90"/>
    <m/>
    <m/>
    <x v="1"/>
    <x v="2"/>
    <x v="0"/>
    <x v="12"/>
    <m/>
    <m/>
    <m/>
    <x v="1"/>
    <m/>
    <m/>
    <m/>
  </r>
  <r>
    <x v="170"/>
    <x v="170"/>
    <x v="2"/>
    <x v="170"/>
    <x v="2"/>
    <d v="1983-06-21T00:00:00"/>
    <n v="39.179869975536796"/>
    <d v="2013-07-30T00:00:00"/>
    <n v="9.0717248694450809"/>
    <s v="A+"/>
    <x v="4"/>
    <n v="144216"/>
    <s v="8275153020"/>
    <s v="NON MARRIED"/>
    <x v="0"/>
    <x v="12"/>
    <m/>
    <n v="60"/>
    <m/>
    <n v="30"/>
    <n v="90"/>
    <m/>
    <m/>
    <x v="1"/>
    <x v="2"/>
    <x v="0"/>
    <x v="12"/>
    <m/>
    <m/>
    <m/>
    <x v="1"/>
    <m/>
    <m/>
    <m/>
  </r>
  <r>
    <x v="171"/>
    <x v="171"/>
    <x v="3"/>
    <x v="171"/>
    <x v="3"/>
    <d v="1983-06-22T00:00:00"/>
    <n v="39.177132124749669"/>
    <d v="2013-07-31T00:00:00"/>
    <n v="9.068987018657948"/>
    <s v="B+"/>
    <x v="10"/>
    <n v="144216"/>
    <s v="8007546335"/>
    <s v="NON MARRIED"/>
    <x v="0"/>
    <x v="12"/>
    <m/>
    <n v="60"/>
    <m/>
    <n v="30"/>
    <n v="90"/>
    <m/>
    <m/>
    <x v="1"/>
    <x v="3"/>
    <x v="0"/>
    <x v="12"/>
    <m/>
    <m/>
    <m/>
    <x v="1"/>
    <m/>
    <m/>
    <m/>
  </r>
  <r>
    <x v="172"/>
    <x v="172"/>
    <x v="0"/>
    <x v="172"/>
    <x v="3"/>
    <d v="1983-06-23T00:00:00"/>
    <n v="39.174394273962534"/>
    <d v="2013-08-01T00:00:00"/>
    <n v="9.066249167870815"/>
    <s v="A+"/>
    <x v="7"/>
    <n v="144216"/>
    <s v="9080472429"/>
    <s v="NON MARRIED"/>
    <x v="2"/>
    <x v="12"/>
    <m/>
    <n v="60"/>
    <m/>
    <n v="30"/>
    <n v="90"/>
    <m/>
    <m/>
    <x v="1"/>
    <x v="3"/>
    <x v="2"/>
    <x v="12"/>
    <m/>
    <m/>
    <m/>
    <x v="1"/>
    <m/>
    <m/>
    <m/>
  </r>
  <r>
    <x v="173"/>
    <x v="173"/>
    <x v="1"/>
    <x v="173"/>
    <x v="3"/>
    <d v="1983-06-24T00:00:00"/>
    <n v="39.171656423175399"/>
    <d v="2013-08-02T00:00:00"/>
    <n v="9.0635113170836838"/>
    <s v="AB+"/>
    <x v="4"/>
    <n v="144216"/>
    <s v="9359863277"/>
    <s v="NON MARRIED"/>
    <x v="0"/>
    <x v="12"/>
    <m/>
    <n v="60"/>
    <m/>
    <n v="30"/>
    <n v="90"/>
    <m/>
    <m/>
    <x v="1"/>
    <x v="3"/>
    <x v="0"/>
    <x v="12"/>
    <m/>
    <m/>
    <m/>
    <x v="1"/>
    <m/>
    <m/>
    <m/>
  </r>
  <r>
    <x v="174"/>
    <x v="174"/>
    <x v="2"/>
    <x v="174"/>
    <x v="3"/>
    <d v="1983-06-25T00:00:00"/>
    <n v="39.168918572388272"/>
    <d v="2013-08-03T00:00:00"/>
    <n v="9.0607734662965509"/>
    <s v="B+"/>
    <x v="1"/>
    <n v="144216"/>
    <s v="8180021963"/>
    <s v="NON MARRIED"/>
    <x v="1"/>
    <x v="12"/>
    <m/>
    <n v="60"/>
    <m/>
    <n v="30"/>
    <n v="90"/>
    <m/>
    <m/>
    <x v="1"/>
    <x v="3"/>
    <x v="1"/>
    <x v="12"/>
    <m/>
    <m/>
    <m/>
    <x v="1"/>
    <m/>
    <m/>
    <m/>
  </r>
  <r>
    <x v="175"/>
    <x v="175"/>
    <x v="3"/>
    <x v="175"/>
    <x v="0"/>
    <d v="1983-06-26T00:00:00"/>
    <n v="39.166180721601137"/>
    <d v="2013-08-04T00:00:00"/>
    <n v="9.0580356155094197"/>
    <s v="O+"/>
    <x v="1"/>
    <n v="144216"/>
    <s v="9373819321"/>
    <s v="NON MARRIED"/>
    <x v="0"/>
    <x v="11"/>
    <m/>
    <n v="60"/>
    <m/>
    <n v="30"/>
    <n v="90"/>
    <m/>
    <m/>
    <x v="1"/>
    <x v="0"/>
    <x v="0"/>
    <x v="11"/>
    <m/>
    <m/>
    <m/>
    <x v="1"/>
    <m/>
    <m/>
    <m/>
  </r>
  <r>
    <x v="176"/>
    <x v="176"/>
    <x v="0"/>
    <x v="176"/>
    <x v="0"/>
    <d v="1983-06-27T00:00:00"/>
    <n v="39.163442870814002"/>
    <d v="2013-08-05T00:00:00"/>
    <n v="9.0552977647222868"/>
    <s v="B+"/>
    <x v="1"/>
    <n v="144216"/>
    <s v="8408951204"/>
    <s v="NON MARRIED"/>
    <x v="0"/>
    <x v="8"/>
    <m/>
    <n v="60"/>
    <m/>
    <n v="30"/>
    <n v="90"/>
    <m/>
    <m/>
    <x v="0"/>
    <x v="0"/>
    <x v="0"/>
    <x v="8"/>
    <m/>
    <m/>
    <m/>
    <x v="3"/>
    <m/>
    <m/>
    <m/>
  </r>
  <r>
    <x v="177"/>
    <x v="177"/>
    <x v="1"/>
    <x v="177"/>
    <x v="1"/>
    <d v="1983-06-28T00:00:00"/>
    <n v="39.160705020026874"/>
    <d v="2013-08-06T00:00:00"/>
    <n v="9.0525599139351556"/>
    <s v="O+"/>
    <x v="4"/>
    <n v="144216"/>
    <s v="8951340759"/>
    <s v="NON MARRIED"/>
    <x v="0"/>
    <x v="9"/>
    <m/>
    <n v="60"/>
    <m/>
    <n v="30"/>
    <n v="90"/>
    <m/>
    <m/>
    <x v="1"/>
    <x v="1"/>
    <x v="0"/>
    <x v="9"/>
    <m/>
    <m/>
    <m/>
    <x v="1"/>
    <m/>
    <m/>
    <m/>
  </r>
  <r>
    <x v="178"/>
    <x v="178"/>
    <x v="2"/>
    <x v="178"/>
    <x v="4"/>
    <d v="1983-06-29T00:00:00"/>
    <n v="39.15796716923974"/>
    <d v="2013-08-07T00:00:00"/>
    <n v="9.0498220631480226"/>
    <s v=""/>
    <x v="4"/>
    <n v="144216"/>
    <s v=""/>
    <s v="NON MARRIED"/>
    <x v="0"/>
    <x v="3"/>
    <m/>
    <n v="60"/>
    <m/>
    <n v="30"/>
    <n v="90"/>
    <m/>
    <m/>
    <x v="1"/>
    <x v="4"/>
    <x v="0"/>
    <x v="3"/>
    <m/>
    <m/>
    <m/>
    <x v="1"/>
    <m/>
    <m/>
    <m/>
  </r>
  <r>
    <x v="179"/>
    <x v="179"/>
    <x v="3"/>
    <x v="179"/>
    <x v="4"/>
    <d v="1983-06-30T00:00:00"/>
    <n v="39.155229318452612"/>
    <d v="2013-08-08T00:00:00"/>
    <n v="9.0470842123608914"/>
    <s v="O+"/>
    <x v="1"/>
    <n v="144216"/>
    <s v="9717122947"/>
    <s v="NON MARRIED"/>
    <x v="0"/>
    <x v="3"/>
    <m/>
    <n v="60"/>
    <m/>
    <n v="30"/>
    <n v="90"/>
    <m/>
    <m/>
    <x v="1"/>
    <x v="4"/>
    <x v="0"/>
    <x v="3"/>
    <m/>
    <m/>
    <m/>
    <x v="1"/>
    <m/>
    <m/>
    <m/>
  </r>
  <r>
    <x v="180"/>
    <x v="180"/>
    <x v="0"/>
    <x v="180"/>
    <x v="5"/>
    <d v="1983-07-01T00:00:00"/>
    <n v="39.152491467665477"/>
    <d v="2013-08-09T00:00:00"/>
    <n v="9.0443463615737585"/>
    <s v="A+"/>
    <x v="4"/>
    <n v="144216"/>
    <s v=""/>
    <s v="NON MARRIED"/>
    <x v="0"/>
    <x v="11"/>
    <m/>
    <n v="60"/>
    <m/>
    <n v="30"/>
    <n v="90"/>
    <m/>
    <m/>
    <x v="1"/>
    <x v="5"/>
    <x v="0"/>
    <x v="11"/>
    <m/>
    <m/>
    <m/>
    <x v="1"/>
    <m/>
    <m/>
    <m/>
  </r>
  <r>
    <x v="181"/>
    <x v="181"/>
    <x v="1"/>
    <x v="181"/>
    <x v="1"/>
    <d v="1983-07-02T00:00:00"/>
    <n v="39.149753616878343"/>
    <d v="2013-08-10T00:00:00"/>
    <n v="9.0416085107866273"/>
    <s v=""/>
    <x v="1"/>
    <n v="144216"/>
    <s v="8208598349"/>
    <s v="NON MARRIED"/>
    <x v="2"/>
    <x v="9"/>
    <m/>
    <n v="60"/>
    <m/>
    <n v="30"/>
    <n v="90"/>
    <m/>
    <m/>
    <x v="1"/>
    <x v="1"/>
    <x v="2"/>
    <x v="9"/>
    <m/>
    <m/>
    <m/>
    <x v="1"/>
    <m/>
    <m/>
    <m/>
  </r>
  <r>
    <x v="182"/>
    <x v="182"/>
    <x v="2"/>
    <x v="182"/>
    <x v="3"/>
    <d v="1983-07-03T00:00:00"/>
    <n v="39.147015766091215"/>
    <d v="2013-08-11T00:00:00"/>
    <n v="9.0388706599994944"/>
    <s v=""/>
    <x v="11"/>
    <n v="144216"/>
    <s v="9932635610"/>
    <s v="NON MARRIED"/>
    <x v="9"/>
    <x v="12"/>
    <m/>
    <n v="60"/>
    <m/>
    <n v="30"/>
    <n v="90"/>
    <m/>
    <m/>
    <x v="1"/>
    <x v="3"/>
    <x v="9"/>
    <x v="12"/>
    <m/>
    <m/>
    <m/>
    <x v="1"/>
    <m/>
    <m/>
    <m/>
  </r>
  <r>
    <x v="183"/>
    <x v="183"/>
    <x v="3"/>
    <x v="183"/>
    <x v="3"/>
    <d v="1983-07-04T00:00:00"/>
    <n v="39.14427791530408"/>
    <d v="2013-08-12T00:00:00"/>
    <n v="9.0361328092123632"/>
    <s v=""/>
    <x v="1"/>
    <n v="144216"/>
    <s v="7573821423"/>
    <s v="NON MARRIED"/>
    <x v="0"/>
    <x v="12"/>
    <m/>
    <n v="60"/>
    <m/>
    <n v="30"/>
    <n v="90"/>
    <m/>
    <m/>
    <x v="0"/>
    <x v="3"/>
    <x v="0"/>
    <x v="12"/>
    <m/>
    <m/>
    <m/>
    <x v="3"/>
    <m/>
    <m/>
    <m/>
  </r>
  <r>
    <x v="184"/>
    <x v="184"/>
    <x v="0"/>
    <x v="184"/>
    <x v="5"/>
    <d v="1983-07-05T00:00:00"/>
    <n v="39.141540064516946"/>
    <d v="2013-08-13T00:00:00"/>
    <n v="9.0333949584252302"/>
    <s v="O+"/>
    <x v="1"/>
    <n v="144216"/>
    <s v="9552930125"/>
    <s v="NON MARRIED"/>
    <x v="0"/>
    <x v="12"/>
    <m/>
    <n v="60"/>
    <m/>
    <n v="30"/>
    <n v="90"/>
    <m/>
    <m/>
    <x v="1"/>
    <x v="5"/>
    <x v="0"/>
    <x v="12"/>
    <m/>
    <m/>
    <m/>
    <x v="1"/>
    <m/>
    <m/>
    <m/>
  </r>
  <r>
    <x v="185"/>
    <x v="185"/>
    <x v="1"/>
    <x v="185"/>
    <x v="0"/>
    <d v="1983-07-06T00:00:00"/>
    <n v="39.138802213729818"/>
    <d v="2013-08-14T00:00:00"/>
    <n v="9.030657107638099"/>
    <s v="B+"/>
    <x v="1"/>
    <n v="144216"/>
    <s v="8690450942"/>
    <s v="NON MARRIED"/>
    <x v="8"/>
    <x v="8"/>
    <m/>
    <n v="60"/>
    <m/>
    <n v="30"/>
    <n v="90"/>
    <m/>
    <m/>
    <x v="1"/>
    <x v="0"/>
    <x v="8"/>
    <x v="8"/>
    <m/>
    <m/>
    <m/>
    <x v="1"/>
    <m/>
    <m/>
    <m/>
  </r>
  <r>
    <x v="186"/>
    <x v="186"/>
    <x v="2"/>
    <x v="186"/>
    <x v="4"/>
    <d v="1983-07-07T00:00:00"/>
    <n v="39.136064362942683"/>
    <d v="2013-08-15T00:00:00"/>
    <n v="9.0279192568509661"/>
    <s v="A+"/>
    <x v="1"/>
    <n v="144216"/>
    <s v="7709527212"/>
    <s v="NON MARRIED"/>
    <x v="2"/>
    <x v="3"/>
    <m/>
    <n v="60"/>
    <m/>
    <n v="30"/>
    <n v="90"/>
    <m/>
    <m/>
    <x v="1"/>
    <x v="4"/>
    <x v="2"/>
    <x v="3"/>
    <m/>
    <m/>
    <m/>
    <x v="1"/>
    <m/>
    <m/>
    <m/>
  </r>
  <r>
    <x v="187"/>
    <x v="187"/>
    <x v="3"/>
    <x v="187"/>
    <x v="4"/>
    <d v="1983-07-08T00:00:00"/>
    <n v="39.133326512155556"/>
    <d v="2013-08-16T00:00:00"/>
    <n v="9.0251814060638349"/>
    <s v="B+"/>
    <x v="2"/>
    <n v="144216"/>
    <s v="7066815019"/>
    <s v="NON MARRIED"/>
    <x v="0"/>
    <x v="12"/>
    <m/>
    <n v="60"/>
    <m/>
    <n v="30"/>
    <n v="90"/>
    <m/>
    <m/>
    <x v="1"/>
    <x v="4"/>
    <x v="0"/>
    <x v="12"/>
    <m/>
    <m/>
    <m/>
    <x v="1"/>
    <m/>
    <m/>
    <m/>
  </r>
  <r>
    <x v="188"/>
    <x v="188"/>
    <x v="0"/>
    <x v="188"/>
    <x v="3"/>
    <d v="1983-07-09T00:00:00"/>
    <n v="39.130588661368421"/>
    <d v="2013-08-17T00:00:00"/>
    <n v="9.0224435552767019"/>
    <s v="B+"/>
    <x v="1"/>
    <n v="144216"/>
    <s v="9923084898"/>
    <s v="NON MARRIED"/>
    <x v="0"/>
    <x v="12"/>
    <m/>
    <n v="60"/>
    <m/>
    <n v="30"/>
    <n v="90"/>
    <m/>
    <m/>
    <x v="1"/>
    <x v="3"/>
    <x v="0"/>
    <x v="12"/>
    <m/>
    <m/>
    <m/>
    <x v="1"/>
    <m/>
    <m/>
    <m/>
  </r>
  <r>
    <x v="189"/>
    <x v="189"/>
    <x v="1"/>
    <x v="189"/>
    <x v="3"/>
    <d v="1983-07-10T00:00:00"/>
    <n v="39.127850810581286"/>
    <d v="2013-08-18T00:00:00"/>
    <n v="9.0197057044895708"/>
    <s v=""/>
    <x v="1"/>
    <n v="144216"/>
    <s v="9924893963"/>
    <s v="NON MARRIED"/>
    <x v="9"/>
    <x v="2"/>
    <m/>
    <n v="60"/>
    <m/>
    <n v="30"/>
    <n v="90"/>
    <m/>
    <m/>
    <x v="1"/>
    <x v="3"/>
    <x v="9"/>
    <x v="2"/>
    <m/>
    <m/>
    <m/>
    <x v="1"/>
    <m/>
    <m/>
    <m/>
  </r>
  <r>
    <x v="190"/>
    <x v="190"/>
    <x v="2"/>
    <x v="190"/>
    <x v="4"/>
    <d v="1983-07-11T00:00:00"/>
    <n v="39.125112959794158"/>
    <d v="2013-08-19T00:00:00"/>
    <n v="9.0169678537024378"/>
    <s v="O+"/>
    <x v="4"/>
    <n v="144216"/>
    <s v="9108257758"/>
    <s v="NON MARRIED"/>
    <x v="6"/>
    <x v="12"/>
    <m/>
    <n v="60"/>
    <m/>
    <n v="30"/>
    <n v="90"/>
    <m/>
    <m/>
    <x v="1"/>
    <x v="4"/>
    <x v="6"/>
    <x v="12"/>
    <m/>
    <m/>
    <m/>
    <x v="1"/>
    <m/>
    <m/>
    <m/>
  </r>
  <r>
    <x v="191"/>
    <x v="191"/>
    <x v="3"/>
    <x v="191"/>
    <x v="4"/>
    <d v="1983-07-12T00:00:00"/>
    <n v="39.122375109007024"/>
    <d v="2013-08-20T00:00:00"/>
    <n v="9.0142300029153066"/>
    <s v=""/>
    <x v="4"/>
    <n v="144216"/>
    <s v=""/>
    <s v="NON MARRIED"/>
    <x v="0"/>
    <x v="12"/>
    <m/>
    <n v="60"/>
    <m/>
    <n v="30"/>
    <n v="90"/>
    <m/>
    <m/>
    <x v="1"/>
    <x v="4"/>
    <x v="0"/>
    <x v="12"/>
    <m/>
    <m/>
    <m/>
    <x v="1"/>
    <m/>
    <m/>
    <m/>
  </r>
  <r>
    <x v="192"/>
    <x v="192"/>
    <x v="0"/>
    <x v="192"/>
    <x v="0"/>
    <d v="1983-07-13T00:00:00"/>
    <n v="39.119637258219889"/>
    <d v="2013-08-21T00:00:00"/>
    <n v="9.0114921521281737"/>
    <s v=""/>
    <x v="4"/>
    <n v="144216"/>
    <s v=""/>
    <s v="NON MARRIED"/>
    <x v="0"/>
    <x v="8"/>
    <m/>
    <n v="60"/>
    <m/>
    <n v="30"/>
    <n v="90"/>
    <m/>
    <m/>
    <x v="1"/>
    <x v="0"/>
    <x v="0"/>
    <x v="8"/>
    <m/>
    <m/>
    <m/>
    <x v="1"/>
    <m/>
    <m/>
    <m/>
  </r>
  <r>
    <x v="193"/>
    <x v="193"/>
    <x v="1"/>
    <x v="193"/>
    <x v="0"/>
    <d v="1983-07-14T00:00:00"/>
    <n v="39.116899407432761"/>
    <d v="2013-08-22T00:00:00"/>
    <n v="9.0087543013410425"/>
    <s v="AB+"/>
    <x v="2"/>
    <n v="144216"/>
    <s v="8762177008"/>
    <s v="NON MARRIED"/>
    <x v="0"/>
    <x v="8"/>
    <m/>
    <n v="60"/>
    <m/>
    <n v="30"/>
    <n v="90"/>
    <m/>
    <m/>
    <x v="0"/>
    <x v="0"/>
    <x v="0"/>
    <x v="8"/>
    <m/>
    <m/>
    <m/>
    <x v="3"/>
    <m/>
    <m/>
    <m/>
  </r>
  <r>
    <x v="194"/>
    <x v="194"/>
    <x v="2"/>
    <x v="194"/>
    <x v="1"/>
    <d v="1983-07-15T00:00:00"/>
    <n v="39.114161556645627"/>
    <d v="2013-08-23T00:00:00"/>
    <n v="9.0060164505539095"/>
    <s v="A+"/>
    <x v="1"/>
    <n v="144216"/>
    <s v="9604082866"/>
    <s v="NON MARRIED"/>
    <x v="10"/>
    <x v="9"/>
    <m/>
    <n v="60"/>
    <m/>
    <n v="30"/>
    <n v="90"/>
    <m/>
    <m/>
    <x v="1"/>
    <x v="1"/>
    <x v="10"/>
    <x v="9"/>
    <m/>
    <m/>
    <m/>
    <x v="1"/>
    <m/>
    <m/>
    <m/>
  </r>
  <r>
    <x v="195"/>
    <x v="195"/>
    <x v="3"/>
    <x v="195"/>
    <x v="3"/>
    <d v="1983-07-16T00:00:00"/>
    <n v="39.111423705858499"/>
    <d v="2013-08-24T00:00:00"/>
    <n v="9.0032785997667784"/>
    <s v=""/>
    <x v="4"/>
    <n v="144216"/>
    <s v="8742085348"/>
    <s v="NON MARRIED"/>
    <x v="0"/>
    <x v="12"/>
    <m/>
    <n v="60"/>
    <m/>
    <n v="30"/>
    <n v="90"/>
    <m/>
    <m/>
    <x v="1"/>
    <x v="3"/>
    <x v="0"/>
    <x v="12"/>
    <m/>
    <m/>
    <m/>
    <x v="1"/>
    <m/>
    <m/>
    <m/>
  </r>
  <r>
    <x v="196"/>
    <x v="196"/>
    <x v="0"/>
    <x v="196"/>
    <x v="3"/>
    <d v="1983-07-17T00:00:00"/>
    <n v="39.108685855071364"/>
    <d v="2013-08-25T00:00:00"/>
    <n v="9.0005407489796454"/>
    <s v="O+"/>
    <x v="12"/>
    <n v="144216"/>
    <s v="6206174286"/>
    <s v="NON MARRIED"/>
    <x v="0"/>
    <x v="12"/>
    <m/>
    <n v="60"/>
    <m/>
    <n v="30"/>
    <n v="90"/>
    <m/>
    <m/>
    <x v="1"/>
    <x v="3"/>
    <x v="0"/>
    <x v="12"/>
    <m/>
    <m/>
    <m/>
    <x v="1"/>
    <m/>
    <m/>
    <m/>
  </r>
  <r>
    <x v="197"/>
    <x v="197"/>
    <x v="1"/>
    <x v="197"/>
    <x v="1"/>
    <d v="1983-07-18T00:00:00"/>
    <n v="39.10594800428423"/>
    <d v="2013-08-26T00:00:00"/>
    <n v="8.9978028981925142"/>
    <s v=""/>
    <x v="4"/>
    <n v="144216"/>
    <s v=""/>
    <s v="NON MARRIED"/>
    <x v="0"/>
    <x v="9"/>
    <m/>
    <n v="60"/>
    <m/>
    <n v="30"/>
    <n v="90"/>
    <m/>
    <m/>
    <x v="0"/>
    <x v="1"/>
    <x v="0"/>
    <x v="9"/>
    <m/>
    <m/>
    <m/>
    <x v="3"/>
    <m/>
    <m/>
    <m/>
  </r>
  <r>
    <x v="198"/>
    <x v="198"/>
    <x v="2"/>
    <x v="198"/>
    <x v="1"/>
    <d v="1983-07-19T00:00:00"/>
    <n v="39.103210153497102"/>
    <d v="2013-08-27T00:00:00"/>
    <n v="8.9950650474053813"/>
    <s v=""/>
    <x v="4"/>
    <n v="144216"/>
    <s v="8275513235"/>
    <s v="NON MARRIED"/>
    <x v="0"/>
    <x v="9"/>
    <m/>
    <n v="60"/>
    <m/>
    <n v="30"/>
    <n v="90"/>
    <m/>
    <m/>
    <x v="1"/>
    <x v="1"/>
    <x v="0"/>
    <x v="9"/>
    <m/>
    <m/>
    <m/>
    <x v="1"/>
    <m/>
    <m/>
    <m/>
  </r>
  <r>
    <x v="199"/>
    <x v="199"/>
    <x v="3"/>
    <x v="199"/>
    <x v="4"/>
    <d v="1983-07-20T00:00:00"/>
    <n v="39.100472302709967"/>
    <d v="2013-08-28T00:00:00"/>
    <n v="8.9923271966182483"/>
    <s v=""/>
    <x v="4"/>
    <n v="144216"/>
    <s v=""/>
    <s v="NON MARRIED"/>
    <x v="0"/>
    <x v="12"/>
    <m/>
    <n v="60"/>
    <m/>
    <n v="30"/>
    <n v="90"/>
    <m/>
    <m/>
    <x v="1"/>
    <x v="4"/>
    <x v="0"/>
    <x v="12"/>
    <m/>
    <m/>
    <m/>
    <x v="1"/>
    <m/>
    <m/>
    <m/>
  </r>
  <r>
    <x v="200"/>
    <x v="200"/>
    <x v="0"/>
    <x v="200"/>
    <x v="5"/>
    <d v="1983-07-21T00:00:00"/>
    <n v="39.097734451922832"/>
    <d v="2013-08-29T00:00:00"/>
    <n v="8.9895893458311171"/>
    <s v="O+"/>
    <x v="4"/>
    <n v="144216"/>
    <s v=""/>
    <s v="NON MARRIED"/>
    <x v="0"/>
    <x v="12"/>
    <m/>
    <n v="60"/>
    <m/>
    <n v="30"/>
    <n v="90"/>
    <m/>
    <m/>
    <x v="1"/>
    <x v="5"/>
    <x v="0"/>
    <x v="12"/>
    <m/>
    <m/>
    <m/>
    <x v="1"/>
    <m/>
    <m/>
    <m/>
  </r>
  <r>
    <x v="201"/>
    <x v="201"/>
    <x v="1"/>
    <x v="201"/>
    <x v="2"/>
    <d v="1983-07-22T00:00:00"/>
    <n v="39.094996601135705"/>
    <d v="2013-08-30T00:00:00"/>
    <n v="8.9868514950439842"/>
    <s v="A+"/>
    <x v="4"/>
    <n v="144216"/>
    <s v=""/>
    <s v="NON MARRIED"/>
    <x v="0"/>
    <x v="12"/>
    <m/>
    <n v="60"/>
    <m/>
    <n v="30"/>
    <n v="90"/>
    <m/>
    <m/>
    <x v="1"/>
    <x v="2"/>
    <x v="0"/>
    <x v="12"/>
    <m/>
    <m/>
    <m/>
    <x v="1"/>
    <m/>
    <m/>
    <m/>
  </r>
  <r>
    <x v="202"/>
    <x v="202"/>
    <x v="2"/>
    <x v="202"/>
    <x v="1"/>
    <d v="1983-07-23T00:00:00"/>
    <n v="39.09225875034857"/>
    <d v="2013-08-31T00:00:00"/>
    <n v="8.984113644256853"/>
    <s v=""/>
    <x v="4"/>
    <n v="144216"/>
    <s v=""/>
    <s v="NON MARRIED"/>
    <x v="0"/>
    <x v="9"/>
    <m/>
    <n v="60"/>
    <m/>
    <n v="30"/>
    <n v="90"/>
    <m/>
    <m/>
    <x v="1"/>
    <x v="1"/>
    <x v="0"/>
    <x v="9"/>
    <m/>
    <m/>
    <m/>
    <x v="1"/>
    <m/>
    <m/>
    <m/>
  </r>
  <r>
    <x v="203"/>
    <x v="203"/>
    <x v="3"/>
    <x v="97"/>
    <x v="0"/>
    <d v="1983-07-24T00:00:00"/>
    <n v="39.089520899561435"/>
    <d v="2013-09-01T00:00:00"/>
    <n v="8.98137579346972"/>
    <s v=""/>
    <x v="4"/>
    <n v="144216"/>
    <s v=""/>
    <s v="NON MARRIED"/>
    <x v="0"/>
    <x v="8"/>
    <m/>
    <n v="60"/>
    <m/>
    <n v="30"/>
    <n v="90"/>
    <m/>
    <m/>
    <x v="1"/>
    <x v="0"/>
    <x v="0"/>
    <x v="8"/>
    <m/>
    <m/>
    <m/>
    <x v="1"/>
    <m/>
    <m/>
    <m/>
  </r>
  <r>
    <x v="204"/>
    <x v="204"/>
    <x v="0"/>
    <x v="203"/>
    <x v="3"/>
    <d v="1983-07-25T00:00:00"/>
    <n v="39.086783048774308"/>
    <d v="2013-09-02T00:00:00"/>
    <n v="8.9786379426825889"/>
    <s v="A+"/>
    <x v="4"/>
    <n v="144216"/>
    <s v=""/>
    <s v="NON MARRIED"/>
    <x v="0"/>
    <x v="12"/>
    <m/>
    <n v="60"/>
    <m/>
    <n v="30"/>
    <n v="90"/>
    <m/>
    <m/>
    <x v="1"/>
    <x v="3"/>
    <x v="0"/>
    <x v="12"/>
    <m/>
    <m/>
    <m/>
    <x v="1"/>
    <m/>
    <m/>
    <m/>
  </r>
  <r>
    <x v="205"/>
    <x v="205"/>
    <x v="1"/>
    <x v="204"/>
    <x v="2"/>
    <d v="1983-07-26T00:00:00"/>
    <n v="39.084045197987173"/>
    <d v="2013-09-03T00:00:00"/>
    <n v="8.9759000918954559"/>
    <s v="A+"/>
    <x v="1"/>
    <n v="144216"/>
    <s v="9405228692"/>
    <s v="NON MARRIED"/>
    <x v="0"/>
    <x v="12"/>
    <m/>
    <n v="60"/>
    <m/>
    <n v="30"/>
    <n v="90"/>
    <m/>
    <m/>
    <x v="1"/>
    <x v="2"/>
    <x v="0"/>
    <x v="12"/>
    <m/>
    <m/>
    <m/>
    <x v="1"/>
    <m/>
    <m/>
    <m/>
  </r>
  <r>
    <x v="206"/>
    <x v="206"/>
    <x v="2"/>
    <x v="205"/>
    <x v="2"/>
    <d v="1983-07-27T00:00:00"/>
    <n v="39.081307347200045"/>
    <d v="2013-09-04T00:00:00"/>
    <n v="8.9731622411083247"/>
    <s v="A+"/>
    <x v="4"/>
    <n v="144216"/>
    <s v=""/>
    <s v="NON MARRIED"/>
    <x v="0"/>
    <x v="12"/>
    <m/>
    <n v="60"/>
    <m/>
    <n v="30"/>
    <n v="90"/>
    <m/>
    <m/>
    <x v="1"/>
    <x v="2"/>
    <x v="0"/>
    <x v="12"/>
    <m/>
    <m/>
    <m/>
    <x v="1"/>
    <m/>
    <m/>
    <m/>
  </r>
  <r>
    <x v="207"/>
    <x v="207"/>
    <x v="3"/>
    <x v="206"/>
    <x v="4"/>
    <d v="1985-11-01T00:00:00"/>
    <n v="36.814366895454661"/>
    <d v="2013-09-05T00:00:00"/>
    <n v="8.9704243903211918"/>
    <s v=""/>
    <x v="4"/>
    <n v="144216"/>
    <s v=""/>
    <s v="NON MARRIED"/>
    <x v="0"/>
    <x v="2"/>
    <m/>
    <n v="60"/>
    <m/>
    <n v="30"/>
    <n v="90"/>
    <m/>
    <m/>
    <x v="1"/>
    <x v="4"/>
    <x v="0"/>
    <x v="2"/>
    <m/>
    <m/>
    <m/>
    <x v="1"/>
    <m/>
    <m/>
    <m/>
  </r>
  <r>
    <x v="208"/>
    <x v="208"/>
    <x v="0"/>
    <x v="207"/>
    <x v="0"/>
    <d v="1982-04-05T00:00:00"/>
    <n v="40.39000002344919"/>
    <d v="2013-09-06T00:00:00"/>
    <n v="8.9676865395340606"/>
    <s v=""/>
    <x v="4"/>
    <n v="144216"/>
    <s v=""/>
    <s v="NON MARRIED"/>
    <x v="0"/>
    <x v="8"/>
    <m/>
    <n v="60"/>
    <m/>
    <n v="30"/>
    <n v="90"/>
    <m/>
    <m/>
    <x v="1"/>
    <x v="0"/>
    <x v="0"/>
    <x v="8"/>
    <m/>
    <m/>
    <m/>
    <x v="1"/>
    <m/>
    <m/>
    <m/>
  </r>
  <r>
    <x v="209"/>
    <x v="209"/>
    <x v="1"/>
    <x v="208"/>
    <x v="1"/>
    <d v="1982-07-18T00:00:00"/>
    <n v="40.105263541587448"/>
    <d v="2013-09-07T00:00:00"/>
    <n v="8.9649486887469276"/>
    <s v="AB+"/>
    <x v="1"/>
    <n v="144216"/>
    <s v="7888611143"/>
    <s v="NON MARRIED"/>
    <x v="0"/>
    <x v="3"/>
    <m/>
    <n v="60"/>
    <m/>
    <n v="30"/>
    <n v="90"/>
    <m/>
    <m/>
    <x v="1"/>
    <x v="1"/>
    <x v="0"/>
    <x v="3"/>
    <m/>
    <m/>
    <m/>
    <x v="1"/>
    <m/>
    <m/>
    <m/>
  </r>
  <r>
    <x v="210"/>
    <x v="210"/>
    <x v="2"/>
    <x v="75"/>
    <x v="2"/>
    <d v="1984-06-01T00:00:00"/>
    <n v="38.232573603189088"/>
    <d v="2013-09-08T00:00:00"/>
    <n v="8.9622108379597965"/>
    <s v="B+"/>
    <x v="1"/>
    <n v="144216"/>
    <s v="7028705021"/>
    <s v="NON MARRIED"/>
    <x v="0"/>
    <x v="12"/>
    <m/>
    <n v="60"/>
    <m/>
    <n v="30"/>
    <n v="90"/>
    <m/>
    <m/>
    <x v="0"/>
    <x v="2"/>
    <x v="0"/>
    <x v="12"/>
    <m/>
    <m/>
    <m/>
    <x v="4"/>
    <m/>
    <m/>
    <m/>
  </r>
  <r>
    <x v="211"/>
    <x v="211"/>
    <x v="3"/>
    <x v="209"/>
    <x v="5"/>
    <d v="1984-07-13T00:00:00"/>
    <n v="38.117583870129543"/>
    <d v="2013-09-09T00:00:00"/>
    <n v="8.9594729871726635"/>
    <s v="A+"/>
    <x v="4"/>
    <n v="144216"/>
    <s v="9309887608"/>
    <s v="NON MARRIED"/>
    <x v="0"/>
    <x v="12"/>
    <m/>
    <n v="60"/>
    <m/>
    <n v="30"/>
    <n v="90"/>
    <m/>
    <m/>
    <x v="1"/>
    <x v="5"/>
    <x v="0"/>
    <x v="12"/>
    <m/>
    <m/>
    <m/>
    <x v="1"/>
    <m/>
    <m/>
    <m/>
  </r>
  <r>
    <x v="212"/>
    <x v="212"/>
    <x v="0"/>
    <x v="210"/>
    <x v="3"/>
    <d v="1983-01-26T00:00:00"/>
    <n v="39.579596190458084"/>
    <d v="2013-09-10T00:00:00"/>
    <n v="8.9567351363855323"/>
    <s v="O+"/>
    <x v="4"/>
    <n v="144216"/>
    <s v="8411070540"/>
    <s v="NON MARRIED"/>
    <x v="0"/>
    <x v="12"/>
    <m/>
    <n v="60"/>
    <m/>
    <n v="30"/>
    <n v="90"/>
    <m/>
    <m/>
    <x v="1"/>
    <x v="3"/>
    <x v="0"/>
    <x v="12"/>
    <m/>
    <m/>
    <m/>
    <x v="1"/>
    <m/>
    <m/>
    <m/>
  </r>
  <r>
    <x v="213"/>
    <x v="213"/>
    <x v="1"/>
    <x v="211"/>
    <x v="3"/>
    <d v="1983-10-28T00:00:00"/>
    <n v="38.826687223996757"/>
    <d v="2013-09-11T00:00:00"/>
    <n v="8.9539972855983994"/>
    <s v="O+"/>
    <x v="4"/>
    <n v="144216"/>
    <s v="9403927472"/>
    <s v="NON MARRIED"/>
    <x v="0"/>
    <x v="12"/>
    <m/>
    <n v="60"/>
    <m/>
    <n v="30"/>
    <n v="90"/>
    <m/>
    <m/>
    <x v="1"/>
    <x v="3"/>
    <x v="0"/>
    <x v="12"/>
    <m/>
    <m/>
    <m/>
    <x v="1"/>
    <m/>
    <m/>
    <m/>
  </r>
  <r>
    <x v="214"/>
    <x v="214"/>
    <x v="2"/>
    <x v="177"/>
    <x v="2"/>
    <d v="1984-11-05T00:00:00"/>
    <n v="37.802731029609355"/>
    <d v="2013-09-12T00:00:00"/>
    <n v="8.9512594348112682"/>
    <s v=""/>
    <x v="4"/>
    <n v="144216"/>
    <s v="8951390759"/>
    <s v="NON MARRIED"/>
    <x v="0"/>
    <x v="12"/>
    <m/>
    <n v="60"/>
    <m/>
    <n v="30"/>
    <n v="90"/>
    <m/>
    <m/>
    <x v="1"/>
    <x v="2"/>
    <x v="0"/>
    <x v="12"/>
    <m/>
    <m/>
    <m/>
    <x v="1"/>
    <m/>
    <m/>
    <m/>
  </r>
  <r>
    <x v="215"/>
    <x v="215"/>
    <x v="3"/>
    <x v="212"/>
    <x v="4"/>
    <d v="1984-11-06T00:00:00"/>
    <n v="37.79999317882222"/>
    <d v="2013-09-13T00:00:00"/>
    <n v="8.9485215840241352"/>
    <s v="A+"/>
    <x v="1"/>
    <n v="144216"/>
    <s v="7983138790"/>
    <s v="NON MARRIED"/>
    <x v="6"/>
    <x v="12"/>
    <m/>
    <n v="60"/>
    <m/>
    <n v="30"/>
    <n v="90"/>
    <m/>
    <m/>
    <x v="1"/>
    <x v="4"/>
    <x v="6"/>
    <x v="12"/>
    <m/>
    <m/>
    <m/>
    <x v="1"/>
    <m/>
    <m/>
    <m/>
  </r>
  <r>
    <x v="216"/>
    <x v="216"/>
    <x v="0"/>
    <x v="213"/>
    <x v="2"/>
    <d v="1984-11-07T00:00:00"/>
    <n v="37.797255328035085"/>
    <d v="2013-09-14T00:00:00"/>
    <n v="8.945783733237004"/>
    <s v="O+"/>
    <x v="4"/>
    <n v="144216"/>
    <s v="9503118631"/>
    <s v="NON MARRIED"/>
    <x v="0"/>
    <x v="12"/>
    <m/>
    <n v="60"/>
    <m/>
    <n v="30"/>
    <n v="90"/>
    <m/>
    <m/>
    <x v="1"/>
    <x v="2"/>
    <x v="0"/>
    <x v="12"/>
    <m/>
    <m/>
    <m/>
    <x v="1"/>
    <m/>
    <m/>
    <m/>
  </r>
  <r>
    <x v="217"/>
    <x v="217"/>
    <x v="1"/>
    <x v="214"/>
    <x v="3"/>
    <d v="1984-11-08T00:00:00"/>
    <n v="37.794517477247958"/>
    <d v="2013-09-15T00:00:00"/>
    <n v="8.9430458824498711"/>
    <s v="A-"/>
    <x v="4"/>
    <n v="144216"/>
    <s v="9325249999"/>
    <s v="NON MARRIED"/>
    <x v="0"/>
    <x v="12"/>
    <m/>
    <n v="60"/>
    <m/>
    <n v="30"/>
    <n v="90"/>
    <m/>
    <m/>
    <x v="1"/>
    <x v="3"/>
    <x v="0"/>
    <x v="12"/>
    <m/>
    <m/>
    <m/>
    <x v="1"/>
    <m/>
    <m/>
    <m/>
  </r>
  <r>
    <x v="218"/>
    <x v="218"/>
    <x v="2"/>
    <x v="215"/>
    <x v="2"/>
    <d v="1984-11-09T00:00:00"/>
    <n v="37.791779626460823"/>
    <d v="2013-09-16T00:00:00"/>
    <n v="8.9403080316627399"/>
    <s v="O+"/>
    <x v="4"/>
    <n v="144216"/>
    <s v="9561839190"/>
    <s v="NON MARRIED"/>
    <x v="0"/>
    <x v="12"/>
    <m/>
    <n v="60"/>
    <m/>
    <n v="30"/>
    <n v="90"/>
    <m/>
    <m/>
    <x v="1"/>
    <x v="2"/>
    <x v="0"/>
    <x v="12"/>
    <m/>
    <m/>
    <m/>
    <x v="1"/>
    <m/>
    <m/>
    <m/>
  </r>
  <r>
    <x v="219"/>
    <x v="219"/>
    <x v="3"/>
    <x v="216"/>
    <x v="5"/>
    <d v="1984-11-10T00:00:00"/>
    <n v="37.789041775673688"/>
    <d v="2013-09-17T00:00:00"/>
    <n v="8.937570180875607"/>
    <s v="AB+"/>
    <x v="1"/>
    <n v="144216"/>
    <s v="9145872725"/>
    <s v="NON MARRIED"/>
    <x v="0"/>
    <x v="12"/>
    <m/>
    <n v="60"/>
    <m/>
    <n v="30"/>
    <n v="90"/>
    <m/>
    <m/>
    <x v="1"/>
    <x v="5"/>
    <x v="0"/>
    <x v="12"/>
    <m/>
    <m/>
    <m/>
    <x v="1"/>
    <m/>
    <m/>
    <m/>
  </r>
  <r>
    <x v="220"/>
    <x v="220"/>
    <x v="0"/>
    <x v="217"/>
    <x v="3"/>
    <d v="1984-11-11T00:00:00"/>
    <n v="37.78630392488656"/>
    <d v="2013-09-18T00:00:00"/>
    <n v="8.9348323300884758"/>
    <s v="A+"/>
    <x v="1"/>
    <n v="144216"/>
    <s v="7767810391"/>
    <s v="NON MARRIED"/>
    <x v="0"/>
    <x v="12"/>
    <m/>
    <n v="60"/>
    <m/>
    <n v="30"/>
    <n v="90"/>
    <m/>
    <m/>
    <x v="1"/>
    <x v="3"/>
    <x v="0"/>
    <x v="12"/>
    <m/>
    <m/>
    <m/>
    <x v="1"/>
    <m/>
    <m/>
    <m/>
  </r>
  <r>
    <x v="221"/>
    <x v="221"/>
    <x v="1"/>
    <x v="218"/>
    <x v="4"/>
    <d v="1984-11-12T00:00:00"/>
    <n v="37.783566074099426"/>
    <d v="2013-09-19T00:00:00"/>
    <n v="8.9320944793013428"/>
    <s v="A+"/>
    <x v="1"/>
    <n v="144216"/>
    <s v="9607035585"/>
    <s v="NON MARRIED"/>
    <x v="0"/>
    <x v="12"/>
    <m/>
    <n v="60"/>
    <m/>
    <n v="30"/>
    <n v="90"/>
    <m/>
    <m/>
    <x v="0"/>
    <x v="4"/>
    <x v="0"/>
    <x v="12"/>
    <m/>
    <m/>
    <m/>
    <x v="4"/>
    <m/>
    <m/>
    <m/>
  </r>
  <r>
    <x v="222"/>
    <x v="222"/>
    <x v="2"/>
    <x v="219"/>
    <x v="1"/>
    <d v="1984-11-13T00:00:00"/>
    <n v="37.780828223312291"/>
    <d v="2013-09-20T00:00:00"/>
    <n v="8.9293566285142116"/>
    <s v="O+"/>
    <x v="2"/>
    <n v="144216"/>
    <s v="9408648592"/>
    <s v="NON MARRIED"/>
    <x v="0"/>
    <x v="3"/>
    <m/>
    <n v="60"/>
    <m/>
    <n v="30"/>
    <n v="90"/>
    <m/>
    <m/>
    <x v="1"/>
    <x v="1"/>
    <x v="0"/>
    <x v="3"/>
    <m/>
    <m/>
    <m/>
    <x v="1"/>
    <m/>
    <m/>
    <m/>
  </r>
  <r>
    <x v="223"/>
    <x v="223"/>
    <x v="3"/>
    <x v="220"/>
    <x v="3"/>
    <d v="1984-11-14T00:00:00"/>
    <n v="37.778090372525163"/>
    <d v="2013-09-21T00:00:00"/>
    <n v="8.9266187777270787"/>
    <s v="A-"/>
    <x v="1"/>
    <n v="144216"/>
    <s v="7767810452"/>
    <s v="NON MARRIED"/>
    <x v="0"/>
    <x v="12"/>
    <m/>
    <n v="60"/>
    <m/>
    <n v="30"/>
    <n v="90"/>
    <m/>
    <m/>
    <x v="1"/>
    <x v="3"/>
    <x v="0"/>
    <x v="12"/>
    <m/>
    <m/>
    <m/>
    <x v="1"/>
    <m/>
    <m/>
    <m/>
  </r>
  <r>
    <x v="224"/>
    <x v="224"/>
    <x v="0"/>
    <x v="221"/>
    <x v="4"/>
    <d v="1984-11-15T00:00:00"/>
    <n v="37.775352521738029"/>
    <d v="2013-09-22T00:00:00"/>
    <n v="8.9238809269399475"/>
    <s v="B+"/>
    <x v="1"/>
    <n v="144216"/>
    <s v="9408652313"/>
    <s v="NON MARRIED"/>
    <x v="0"/>
    <x v="12"/>
    <m/>
    <n v="60"/>
    <m/>
    <n v="30"/>
    <n v="90"/>
    <m/>
    <m/>
    <x v="1"/>
    <x v="4"/>
    <x v="0"/>
    <x v="12"/>
    <m/>
    <m/>
    <m/>
    <x v="1"/>
    <m/>
    <m/>
    <m/>
  </r>
  <r>
    <x v="225"/>
    <x v="225"/>
    <x v="1"/>
    <x v="222"/>
    <x v="4"/>
    <d v="1984-11-16T00:00:00"/>
    <n v="37.772614670950901"/>
    <d v="2013-09-23T00:00:00"/>
    <n v="8.9211430761528145"/>
    <s v="A+"/>
    <x v="1"/>
    <n v="144216"/>
    <s v="8715838004"/>
    <s v="NON MARRIED"/>
    <x v="0"/>
    <x v="12"/>
    <m/>
    <n v="60"/>
    <m/>
    <n v="30"/>
    <n v="90"/>
    <m/>
    <m/>
    <x v="1"/>
    <x v="4"/>
    <x v="0"/>
    <x v="12"/>
    <m/>
    <m/>
    <m/>
    <x v="1"/>
    <m/>
    <m/>
    <m/>
  </r>
  <r>
    <x v="226"/>
    <x v="226"/>
    <x v="2"/>
    <x v="223"/>
    <x v="0"/>
    <d v="1984-11-17T00:00:00"/>
    <n v="37.769876820163766"/>
    <d v="2013-09-24T00:00:00"/>
    <n v="8.9184052253656816"/>
    <s v="B+"/>
    <x v="1"/>
    <n v="144216"/>
    <s v="9875879146"/>
    <s v="NON MARRIED"/>
    <x v="0"/>
    <x v="12"/>
    <m/>
    <n v="60"/>
    <m/>
    <n v="30"/>
    <n v="90"/>
    <m/>
    <m/>
    <x v="1"/>
    <x v="0"/>
    <x v="0"/>
    <x v="12"/>
    <m/>
    <m/>
    <m/>
    <x v="1"/>
    <m/>
    <m/>
    <m/>
  </r>
  <r>
    <x v="227"/>
    <x v="227"/>
    <x v="3"/>
    <x v="224"/>
    <x v="2"/>
    <d v="1984-11-18T00:00:00"/>
    <n v="37.767138969376632"/>
    <d v="2013-09-25T00:00:00"/>
    <n v="8.9156673745785504"/>
    <s v="AB+"/>
    <x v="4"/>
    <n v="144216"/>
    <s v=""/>
    <s v="NON MARRIED"/>
    <x v="0"/>
    <x v="12"/>
    <m/>
    <n v="60"/>
    <m/>
    <n v="30"/>
    <n v="90"/>
    <m/>
    <m/>
    <x v="1"/>
    <x v="2"/>
    <x v="0"/>
    <x v="12"/>
    <m/>
    <m/>
    <m/>
    <x v="1"/>
    <m/>
    <m/>
    <m/>
  </r>
  <r>
    <x v="228"/>
    <x v="228"/>
    <x v="0"/>
    <x v="225"/>
    <x v="3"/>
    <d v="1984-11-19T00:00:00"/>
    <n v="37.764401118589504"/>
    <d v="2013-09-26T00:00:00"/>
    <n v="8.9129295237914175"/>
    <s v="A+"/>
    <x v="4"/>
    <n v="144216"/>
    <s v=""/>
    <s v="NON MARRIED"/>
    <x v="0"/>
    <x v="12"/>
    <m/>
    <n v="60"/>
    <m/>
    <n v="30"/>
    <n v="90"/>
    <m/>
    <m/>
    <x v="1"/>
    <x v="3"/>
    <x v="0"/>
    <x v="12"/>
    <m/>
    <m/>
    <m/>
    <x v="1"/>
    <m/>
    <m/>
    <m/>
  </r>
  <r>
    <x v="229"/>
    <x v="229"/>
    <x v="1"/>
    <x v="226"/>
    <x v="1"/>
    <d v="1984-11-20T00:00:00"/>
    <n v="37.761663267802369"/>
    <d v="2013-09-27T00:00:00"/>
    <n v="8.9101916730042863"/>
    <s v="B+"/>
    <x v="1"/>
    <n v="144216"/>
    <s v="7767849070"/>
    <s v="NON MARRIED"/>
    <x v="12"/>
    <x v="3"/>
    <m/>
    <n v="60"/>
    <m/>
    <n v="30"/>
    <n v="90"/>
    <m/>
    <m/>
    <x v="1"/>
    <x v="1"/>
    <x v="12"/>
    <x v="3"/>
    <m/>
    <m/>
    <m/>
    <x v="1"/>
    <m/>
    <m/>
    <m/>
  </r>
  <r>
    <x v="230"/>
    <x v="230"/>
    <x v="2"/>
    <x v="227"/>
    <x v="3"/>
    <d v="1984-11-21T00:00:00"/>
    <n v="37.758925417015234"/>
    <d v="2013-09-28T00:00:00"/>
    <n v="8.9074538222171533"/>
    <s v="A+"/>
    <x v="4"/>
    <n v="144216"/>
    <s v=""/>
    <s v="NON MARRIED"/>
    <x v="0"/>
    <x v="12"/>
    <m/>
    <n v="60"/>
    <m/>
    <n v="30"/>
    <n v="90"/>
    <m/>
    <m/>
    <x v="1"/>
    <x v="3"/>
    <x v="0"/>
    <x v="12"/>
    <m/>
    <m/>
    <m/>
    <x v="1"/>
    <m/>
    <m/>
    <m/>
  </r>
  <r>
    <x v="231"/>
    <x v="231"/>
    <x v="3"/>
    <x v="228"/>
    <x v="3"/>
    <d v="1984-11-22T00:00:00"/>
    <n v="37.756187566228107"/>
    <d v="2013-09-29T00:00:00"/>
    <n v="8.9047159714300221"/>
    <s v=""/>
    <x v="1"/>
    <n v="144216"/>
    <s v="9409648542"/>
    <s v="NON MARRIED"/>
    <x v="2"/>
    <x v="12"/>
    <m/>
    <n v="60"/>
    <m/>
    <n v="30"/>
    <n v="90"/>
    <m/>
    <m/>
    <x v="1"/>
    <x v="3"/>
    <x v="2"/>
    <x v="12"/>
    <m/>
    <m/>
    <m/>
    <x v="1"/>
    <m/>
    <m/>
    <m/>
  </r>
  <r>
    <x v="232"/>
    <x v="232"/>
    <x v="0"/>
    <x v="229"/>
    <x v="0"/>
    <d v="1984-11-23T00:00:00"/>
    <n v="37.753449715440972"/>
    <d v="2013-09-30T00:00:00"/>
    <n v="8.9019781206428892"/>
    <s v="B-"/>
    <x v="1"/>
    <n v="144216"/>
    <s v="8546841799"/>
    <s v="NON MARRIED"/>
    <x v="0"/>
    <x v="12"/>
    <m/>
    <n v="60"/>
    <m/>
    <n v="30"/>
    <n v="90"/>
    <m/>
    <m/>
    <x v="1"/>
    <x v="0"/>
    <x v="0"/>
    <x v="12"/>
    <m/>
    <m/>
    <m/>
    <x v="1"/>
    <m/>
    <m/>
    <m/>
  </r>
  <r>
    <x v="233"/>
    <x v="233"/>
    <x v="1"/>
    <x v="230"/>
    <x v="2"/>
    <d v="1984-11-24T00:00:00"/>
    <n v="37.750711864653844"/>
    <d v="2013-10-01T00:00:00"/>
    <n v="8.899240269855758"/>
    <s v="B-"/>
    <x v="1"/>
    <n v="144216"/>
    <s v="9373450760"/>
    <s v="NON MARRIED"/>
    <x v="0"/>
    <x v="12"/>
    <m/>
    <n v="60"/>
    <m/>
    <n v="30"/>
    <n v="90"/>
    <m/>
    <m/>
    <x v="1"/>
    <x v="2"/>
    <x v="0"/>
    <x v="12"/>
    <m/>
    <m/>
    <m/>
    <x v="1"/>
    <m/>
    <m/>
    <m/>
  </r>
  <r>
    <x v="234"/>
    <x v="234"/>
    <x v="2"/>
    <x v="231"/>
    <x v="3"/>
    <d v="1984-11-25T00:00:00"/>
    <n v="37.74797401386671"/>
    <d v="2013-10-02T00:00:00"/>
    <n v="8.896502419068625"/>
    <s v="O+"/>
    <x v="1"/>
    <n v="144216"/>
    <s v="8076705680"/>
    <s v="NON MARRIED"/>
    <x v="0"/>
    <x v="12"/>
    <m/>
    <n v="60"/>
    <m/>
    <n v="30"/>
    <n v="90"/>
    <m/>
    <m/>
    <x v="1"/>
    <x v="3"/>
    <x v="0"/>
    <x v="12"/>
    <m/>
    <m/>
    <m/>
    <x v="1"/>
    <m/>
    <m/>
    <m/>
  </r>
  <r>
    <x v="235"/>
    <x v="235"/>
    <x v="3"/>
    <x v="232"/>
    <x v="0"/>
    <d v="1984-11-26T00:00:00"/>
    <n v="37.745236163079575"/>
    <d v="2013-10-03T00:00:00"/>
    <n v="8.8937645682814939"/>
    <s v="O+"/>
    <x v="1"/>
    <n v="144216"/>
    <s v="7299499400"/>
    <m/>
    <x v="0"/>
    <x v="12"/>
    <m/>
    <n v="60"/>
    <m/>
    <n v="30"/>
    <n v="90"/>
    <m/>
    <m/>
    <x v="1"/>
    <x v="0"/>
    <x v="0"/>
    <x v="12"/>
    <m/>
    <m/>
    <m/>
    <x v="1"/>
    <m/>
    <m/>
    <m/>
  </r>
  <r>
    <x v="236"/>
    <x v="236"/>
    <x v="0"/>
    <x v="233"/>
    <x v="5"/>
    <d v="1984-11-27T00:00:00"/>
    <n v="37.742498312292447"/>
    <d v="2013-10-04T00:00:00"/>
    <n v="8.8910267174943609"/>
    <s v="A+"/>
    <x v="1"/>
    <n v="144216"/>
    <s v="9284143033"/>
    <m/>
    <x v="0"/>
    <x v="12"/>
    <m/>
    <n v="60"/>
    <m/>
    <n v="30"/>
    <n v="90"/>
    <m/>
    <m/>
    <x v="1"/>
    <x v="5"/>
    <x v="0"/>
    <x v="12"/>
    <m/>
    <m/>
    <m/>
    <x v="1"/>
    <m/>
    <m/>
    <m/>
  </r>
  <r>
    <x v="237"/>
    <x v="237"/>
    <x v="1"/>
    <x v="234"/>
    <x v="5"/>
    <d v="1984-11-28T00:00:00"/>
    <n v="37.739760461505313"/>
    <d v="2013-10-05T00:00:00"/>
    <n v="8.8882888667072297"/>
    <s v="O+"/>
    <x v="1"/>
    <n v="144216"/>
    <s v="8390585712"/>
    <m/>
    <x v="0"/>
    <x v="12"/>
    <m/>
    <n v="60"/>
    <m/>
    <n v="30"/>
    <n v="90"/>
    <m/>
    <m/>
    <x v="1"/>
    <x v="5"/>
    <x v="0"/>
    <x v="12"/>
    <m/>
    <m/>
    <m/>
    <x v="1"/>
    <m/>
    <m/>
    <m/>
  </r>
  <r>
    <x v="238"/>
    <x v="238"/>
    <x v="2"/>
    <x v="235"/>
    <x v="3"/>
    <d v="1984-11-29T00:00:00"/>
    <n v="37.737022610718178"/>
    <d v="2013-10-06T00:00:00"/>
    <n v="8.8855510159200968"/>
    <s v="A+"/>
    <x v="1"/>
    <n v="144216"/>
    <s v="9923550671"/>
    <m/>
    <x v="0"/>
    <x v="12"/>
    <m/>
    <n v="60"/>
    <m/>
    <n v="30"/>
    <n v="90"/>
    <m/>
    <m/>
    <x v="1"/>
    <x v="3"/>
    <x v="0"/>
    <x v="12"/>
    <m/>
    <m/>
    <m/>
    <x v="1"/>
    <m/>
    <m/>
    <m/>
  </r>
  <r>
    <x v="239"/>
    <x v="239"/>
    <x v="3"/>
    <x v="236"/>
    <x v="1"/>
    <d v="1984-11-30T00:00:00"/>
    <n v="37.73428475993105"/>
    <d v="2013-10-07T00:00:00"/>
    <n v="8.8828131651329656"/>
    <s v="O+"/>
    <x v="1"/>
    <n v="144216"/>
    <s v="7972507412"/>
    <m/>
    <x v="0"/>
    <x v="12"/>
    <m/>
    <n v="60"/>
    <m/>
    <n v="30"/>
    <n v="90"/>
    <m/>
    <m/>
    <x v="1"/>
    <x v="1"/>
    <x v="0"/>
    <x v="12"/>
    <m/>
    <m/>
    <m/>
    <x v="1"/>
    <m/>
    <m/>
    <m/>
  </r>
  <r>
    <x v="240"/>
    <x v="240"/>
    <x v="0"/>
    <x v="237"/>
    <x v="0"/>
    <d v="1984-12-01T00:00:00"/>
    <n v="37.731546909143916"/>
    <d v="2013-10-08T00:00:00"/>
    <n v="8.8800753143458326"/>
    <s v="A+"/>
    <x v="1"/>
    <n v="144216"/>
    <s v="7218497528"/>
    <m/>
    <x v="0"/>
    <x v="12"/>
    <m/>
    <n v="60"/>
    <m/>
    <n v="30"/>
    <n v="90"/>
    <m/>
    <m/>
    <x v="1"/>
    <x v="0"/>
    <x v="0"/>
    <x v="12"/>
    <m/>
    <m/>
    <m/>
    <x v="1"/>
    <m/>
    <m/>
    <m/>
  </r>
  <r>
    <x v="241"/>
    <x v="241"/>
    <x v="1"/>
    <x v="238"/>
    <x v="5"/>
    <d v="1984-12-02T00:00:00"/>
    <n v="37.728809058356788"/>
    <d v="2013-10-09T00:00:00"/>
    <n v="8.8773374635587015"/>
    <s v="B+"/>
    <x v="1"/>
    <n v="144216"/>
    <s v="7507449848"/>
    <m/>
    <x v="0"/>
    <x v="12"/>
    <m/>
    <n v="60"/>
    <m/>
    <n v="30"/>
    <n v="90"/>
    <m/>
    <m/>
    <x v="1"/>
    <x v="5"/>
    <x v="0"/>
    <x v="12"/>
    <m/>
    <m/>
    <m/>
    <x v="1"/>
    <m/>
    <m/>
    <m/>
  </r>
  <r>
    <x v="242"/>
    <x v="242"/>
    <x v="2"/>
    <x v="239"/>
    <x v="4"/>
    <d v="1984-12-03T00:00:00"/>
    <n v="37.726071207569653"/>
    <d v="2013-10-10T00:00:00"/>
    <n v="8.8745996127715685"/>
    <s v="A+"/>
    <x v="1"/>
    <n v="144216"/>
    <s v="9657746795"/>
    <m/>
    <x v="0"/>
    <x v="9"/>
    <m/>
    <n v="60"/>
    <m/>
    <n v="30"/>
    <n v="90"/>
    <m/>
    <m/>
    <x v="1"/>
    <x v="4"/>
    <x v="0"/>
    <x v="9"/>
    <m/>
    <m/>
    <m/>
    <x v="1"/>
    <m/>
    <m/>
    <m/>
  </r>
  <r>
    <x v="243"/>
    <x v="243"/>
    <x v="3"/>
    <x v="240"/>
    <x v="2"/>
    <d v="1984-12-04T00:00:00"/>
    <n v="37.723333356782518"/>
    <d v="2013-10-11T00:00:00"/>
    <n v="8.8718617619844373"/>
    <s v="A+"/>
    <x v="1"/>
    <n v="144216"/>
    <s v="9922667662"/>
    <m/>
    <x v="0"/>
    <x v="12"/>
    <m/>
    <n v="60"/>
    <m/>
    <n v="30"/>
    <n v="90"/>
    <m/>
    <m/>
    <x v="1"/>
    <x v="2"/>
    <x v="0"/>
    <x v="12"/>
    <m/>
    <m/>
    <m/>
    <x v="1"/>
    <m/>
    <m/>
    <m/>
  </r>
  <r>
    <x v="244"/>
    <x v="244"/>
    <x v="0"/>
    <x v="241"/>
    <x v="3"/>
    <d v="1984-12-05T00:00:00"/>
    <n v="37.720595505995391"/>
    <d v="2013-10-12T00:00:00"/>
    <n v="8.8691239111973044"/>
    <s v=""/>
    <x v="2"/>
    <n v="144216"/>
    <s v="9902012276"/>
    <m/>
    <x v="0"/>
    <x v="12"/>
    <m/>
    <n v="60"/>
    <m/>
    <n v="30"/>
    <n v="90"/>
    <m/>
    <m/>
    <x v="1"/>
    <x v="3"/>
    <x v="0"/>
    <x v="12"/>
    <m/>
    <m/>
    <m/>
    <x v="1"/>
    <m/>
    <m/>
    <m/>
  </r>
  <r>
    <x v="245"/>
    <x v="245"/>
    <x v="1"/>
    <x v="242"/>
    <x v="2"/>
    <d v="1984-12-06T00:00:00"/>
    <n v="37.717857655208256"/>
    <d v="2013-10-13T00:00:00"/>
    <n v="8.8663860604101732"/>
    <s v="B+"/>
    <x v="1"/>
    <n v="144216"/>
    <s v="7798044062"/>
    <m/>
    <x v="0"/>
    <x v="12"/>
    <m/>
    <n v="60"/>
    <m/>
    <n v="30"/>
    <n v="90"/>
    <m/>
    <m/>
    <x v="1"/>
    <x v="2"/>
    <x v="0"/>
    <x v="12"/>
    <m/>
    <m/>
    <m/>
    <x v="1"/>
    <m/>
    <m/>
    <m/>
  </r>
  <r>
    <x v="246"/>
    <x v="246"/>
    <x v="2"/>
    <x v="243"/>
    <x v="2"/>
    <d v="1984-12-07T00:00:00"/>
    <n v="37.715119804421121"/>
    <d v="2013-10-14T00:00:00"/>
    <n v="8.8636482096230402"/>
    <s v=""/>
    <x v="4"/>
    <n v="144216"/>
    <s v=""/>
    <m/>
    <x v="0"/>
    <x v="12"/>
    <m/>
    <n v="60"/>
    <m/>
    <n v="30"/>
    <n v="90"/>
    <m/>
    <m/>
    <x v="1"/>
    <x v="2"/>
    <x v="0"/>
    <x v="12"/>
    <m/>
    <m/>
    <m/>
    <x v="1"/>
    <m/>
    <m/>
    <m/>
  </r>
  <r>
    <x v="247"/>
    <x v="247"/>
    <x v="3"/>
    <x v="244"/>
    <x v="0"/>
    <d v="1984-12-08T00:00:00"/>
    <n v="37.712381953633994"/>
    <d v="2013-10-15T00:00:00"/>
    <n v="8.8609103588359091"/>
    <s v="B+"/>
    <x v="1"/>
    <n v="144216"/>
    <s v="9765740532"/>
    <m/>
    <x v="0"/>
    <x v="12"/>
    <m/>
    <n v="60"/>
    <m/>
    <n v="30"/>
    <n v="90"/>
    <m/>
    <m/>
    <x v="1"/>
    <x v="0"/>
    <x v="0"/>
    <x v="12"/>
    <m/>
    <m/>
    <m/>
    <x v="1"/>
    <m/>
    <m/>
    <m/>
  </r>
  <r>
    <x v="248"/>
    <x v="248"/>
    <x v="0"/>
    <x v="245"/>
    <x v="3"/>
    <d v="1984-12-09T00:00:00"/>
    <n v="37.709644102846859"/>
    <d v="2013-10-16T00:00:00"/>
    <n v="8.8581725080487761"/>
    <s v="A+"/>
    <x v="1"/>
    <n v="144216"/>
    <s v="9421344933"/>
    <m/>
    <x v="0"/>
    <x v="12"/>
    <m/>
    <n v="60"/>
    <m/>
    <n v="30"/>
    <n v="90"/>
    <m/>
    <m/>
    <x v="1"/>
    <x v="3"/>
    <x v="0"/>
    <x v="12"/>
    <m/>
    <m/>
    <m/>
    <x v="1"/>
    <m/>
    <m/>
    <m/>
  </r>
  <r>
    <x v="249"/>
    <x v="249"/>
    <x v="1"/>
    <x v="246"/>
    <x v="5"/>
    <d v="1984-12-10T00:00:00"/>
    <n v="37.706906252059724"/>
    <d v="2013-10-17T00:00:00"/>
    <n v="8.8554346572616449"/>
    <s v="B+"/>
    <x v="1"/>
    <n v="144216"/>
    <s v="9049454884"/>
    <m/>
    <x v="0"/>
    <x v="12"/>
    <m/>
    <n v="60"/>
    <m/>
    <n v="30"/>
    <n v="90"/>
    <m/>
    <m/>
    <x v="1"/>
    <x v="5"/>
    <x v="0"/>
    <x v="12"/>
    <m/>
    <m/>
    <m/>
    <x v="1"/>
    <m/>
    <m/>
    <m/>
  </r>
  <r>
    <x v="250"/>
    <x v="250"/>
    <x v="2"/>
    <x v="247"/>
    <x v="0"/>
    <d v="1984-12-11T00:00:00"/>
    <n v="37.704168401272597"/>
    <d v="2013-10-18T00:00:00"/>
    <n v="8.852696806474512"/>
    <s v="B+"/>
    <x v="1"/>
    <n v="144216"/>
    <s v="9665167207"/>
    <m/>
    <x v="0"/>
    <x v="12"/>
    <m/>
    <n v="60"/>
    <m/>
    <n v="30"/>
    <n v="90"/>
    <m/>
    <m/>
    <x v="1"/>
    <x v="0"/>
    <x v="0"/>
    <x v="12"/>
    <m/>
    <m/>
    <m/>
    <x v="1"/>
    <m/>
    <m/>
    <m/>
  </r>
  <r>
    <x v="251"/>
    <x v="251"/>
    <x v="3"/>
    <x v="248"/>
    <x v="2"/>
    <d v="1984-12-12T00:00:00"/>
    <n v="37.701430550485462"/>
    <d v="2013-10-19T00:00:00"/>
    <n v="8.8499589556873808"/>
    <s v="O+"/>
    <x v="1"/>
    <n v="144216"/>
    <s v="9158989276"/>
    <m/>
    <x v="0"/>
    <x v="12"/>
    <m/>
    <n v="60"/>
    <m/>
    <n v="30"/>
    <n v="90"/>
    <m/>
    <m/>
    <x v="1"/>
    <x v="2"/>
    <x v="0"/>
    <x v="12"/>
    <m/>
    <m/>
    <m/>
    <x v="1"/>
    <m/>
    <m/>
    <m/>
  </r>
  <r>
    <x v="252"/>
    <x v="252"/>
    <x v="0"/>
    <x v="249"/>
    <x v="2"/>
    <d v="1984-12-13T00:00:00"/>
    <n v="37.698692699698334"/>
    <d v="2013-10-20T00:00:00"/>
    <n v="8.8472211049002478"/>
    <s v="A+"/>
    <x v="1"/>
    <n v="144216"/>
    <s v="7020484982"/>
    <m/>
    <x v="0"/>
    <x v="12"/>
    <m/>
    <n v="60"/>
    <m/>
    <n v="30"/>
    <n v="90"/>
    <m/>
    <m/>
    <x v="1"/>
    <x v="2"/>
    <x v="0"/>
    <x v="12"/>
    <m/>
    <m/>
    <m/>
    <x v="1"/>
    <m/>
    <m/>
    <m/>
  </r>
  <r>
    <x v="253"/>
    <x v="253"/>
    <x v="1"/>
    <x v="250"/>
    <x v="4"/>
    <d v="1984-12-14T00:00:00"/>
    <n v="37.6959548489112"/>
    <d v="2013-10-21T00:00:00"/>
    <n v="8.8444832541131149"/>
    <s v="O+"/>
    <x v="1"/>
    <n v="144216"/>
    <s v="7020851143"/>
    <m/>
    <x v="0"/>
    <x v="11"/>
    <m/>
    <n v="60"/>
    <m/>
    <n v="30"/>
    <n v="90"/>
    <m/>
    <m/>
    <x v="1"/>
    <x v="4"/>
    <x v="0"/>
    <x v="11"/>
    <m/>
    <m/>
    <m/>
    <x v="1"/>
    <m/>
    <m/>
    <m/>
  </r>
  <r>
    <x v="254"/>
    <x v="254"/>
    <x v="2"/>
    <x v="251"/>
    <x v="2"/>
    <d v="1984-12-15T00:00:00"/>
    <n v="37.693216998124065"/>
    <d v="2013-10-22T00:00:00"/>
    <n v="8.8417454033259837"/>
    <s v=""/>
    <x v="1"/>
    <n v="144216"/>
    <s v="9158932570"/>
    <m/>
    <x v="0"/>
    <x v="12"/>
    <m/>
    <n v="60"/>
    <m/>
    <n v="30"/>
    <n v="90"/>
    <m/>
    <m/>
    <x v="1"/>
    <x v="2"/>
    <x v="0"/>
    <x v="12"/>
    <m/>
    <m/>
    <m/>
    <x v="1"/>
    <m/>
    <m/>
    <m/>
  </r>
  <r>
    <x v="255"/>
    <x v="255"/>
    <x v="5"/>
    <x v="252"/>
    <x v="4"/>
    <d v="1984-12-16T00:00:00"/>
    <n v="37.690479147336937"/>
    <d v="2013-10-23T00:00:00"/>
    <n v="8.8390075525388507"/>
    <s v="O+"/>
    <x v="1"/>
    <n v="144216"/>
    <s v="7619392346"/>
    <m/>
    <x v="0"/>
    <x v="11"/>
    <m/>
    <n v="60"/>
    <m/>
    <n v="30"/>
    <n v="90"/>
    <m/>
    <m/>
    <x v="1"/>
    <x v="4"/>
    <x v="0"/>
    <x v="11"/>
    <m/>
    <m/>
    <m/>
    <x v="1"/>
    <m/>
    <m/>
    <m/>
  </r>
  <r>
    <x v="256"/>
    <x v="256"/>
    <x v="5"/>
    <x v="253"/>
    <x v="4"/>
    <d v="1984-12-17T00:00:00"/>
    <n v="37.687741296549802"/>
    <d v="2013-10-24T00:00:00"/>
    <n v="8.8362697017517196"/>
    <s v="O+"/>
    <x v="1"/>
    <n v="144216"/>
    <s v="9172103959"/>
    <m/>
    <x v="0"/>
    <x v="11"/>
    <m/>
    <n v="60"/>
    <m/>
    <n v="30"/>
    <n v="90"/>
    <m/>
    <m/>
    <x v="1"/>
    <x v="4"/>
    <x v="0"/>
    <x v="11"/>
    <m/>
    <m/>
    <m/>
    <x v="1"/>
    <m/>
    <m/>
    <m/>
  </r>
  <r>
    <x v="257"/>
    <x v="257"/>
    <x v="5"/>
    <x v="254"/>
    <x v="4"/>
    <d v="1984-12-18T00:00:00"/>
    <n v="37.685003445762668"/>
    <d v="2013-10-25T00:00:00"/>
    <n v="8.8335318509645866"/>
    <s v=""/>
    <x v="2"/>
    <n v="144216"/>
    <s v="9972904475"/>
    <m/>
    <x v="8"/>
    <x v="8"/>
    <m/>
    <n v="60"/>
    <m/>
    <n v="30"/>
    <n v="90"/>
    <m/>
    <m/>
    <x v="1"/>
    <x v="4"/>
    <x v="8"/>
    <x v="8"/>
    <m/>
    <m/>
    <m/>
    <x v="1"/>
    <m/>
    <m/>
    <m/>
  </r>
  <r>
    <x v="258"/>
    <x v="258"/>
    <x v="5"/>
    <x v="255"/>
    <x v="1"/>
    <d v="1984-12-19T00:00:00"/>
    <n v="37.68226559497554"/>
    <d v="2013-10-26T00:00:00"/>
    <n v="8.8307940001774554"/>
    <s v=""/>
    <x v="1"/>
    <n v="144216"/>
    <s v="8368242412"/>
    <m/>
    <x v="0"/>
    <x v="2"/>
    <m/>
    <n v="60"/>
    <m/>
    <n v="30"/>
    <n v="90"/>
    <m/>
    <m/>
    <x v="1"/>
    <x v="1"/>
    <x v="0"/>
    <x v="2"/>
    <m/>
    <m/>
    <m/>
    <x v="1"/>
    <m/>
    <m/>
    <m/>
  </r>
  <r>
    <x v="259"/>
    <x v="259"/>
    <x v="3"/>
    <x v="256"/>
    <x v="4"/>
    <d v="1984-12-20T00:00:00"/>
    <n v="37.679527744188405"/>
    <d v="2013-10-27T00:00:00"/>
    <n v="8.8280561493903225"/>
    <s v="O+"/>
    <x v="1"/>
    <n v="144216"/>
    <s v="9403198150"/>
    <m/>
    <x v="0"/>
    <x v="8"/>
    <m/>
    <n v="60"/>
    <m/>
    <n v="30"/>
    <n v="90"/>
    <m/>
    <m/>
    <x v="1"/>
    <x v="4"/>
    <x v="0"/>
    <x v="8"/>
    <m/>
    <m/>
    <m/>
    <x v="1"/>
    <m/>
    <m/>
    <m/>
  </r>
  <r>
    <x v="260"/>
    <x v="260"/>
    <x v="0"/>
    <x v="257"/>
    <x v="0"/>
    <d v="1984-12-21T00:00:00"/>
    <n v="37.676789893401278"/>
    <d v="2013-10-28T00:00:00"/>
    <n v="8.8253182986031913"/>
    <s v="O+"/>
    <x v="4"/>
    <n v="144216"/>
    <s v="7020351218"/>
    <m/>
    <x v="2"/>
    <x v="12"/>
    <m/>
    <n v="60"/>
    <m/>
    <n v="30"/>
    <n v="90"/>
    <m/>
    <m/>
    <x v="1"/>
    <x v="0"/>
    <x v="2"/>
    <x v="12"/>
    <m/>
    <m/>
    <m/>
    <x v="1"/>
    <m/>
    <m/>
    <m/>
  </r>
  <r>
    <x v="261"/>
    <x v="261"/>
    <x v="1"/>
    <x v="258"/>
    <x v="4"/>
    <d v="1984-12-22T00:00:00"/>
    <n v="37.674052042614143"/>
    <d v="2013-10-29T00:00:00"/>
    <n v="8.8225804478160583"/>
    <s v="B+"/>
    <x v="1"/>
    <n v="144216"/>
    <s v="7770066831"/>
    <m/>
    <x v="2"/>
    <x v="8"/>
    <m/>
    <n v="60"/>
    <m/>
    <n v="30"/>
    <n v="90"/>
    <m/>
    <m/>
    <x v="1"/>
    <x v="4"/>
    <x v="2"/>
    <x v="8"/>
    <m/>
    <m/>
    <m/>
    <x v="1"/>
    <m/>
    <m/>
    <m/>
  </r>
  <r>
    <x v="262"/>
    <x v="262"/>
    <x v="2"/>
    <x v="259"/>
    <x v="3"/>
    <d v="1984-12-23T00:00:00"/>
    <n v="37.671314191827008"/>
    <d v="2013-10-30T00:00:00"/>
    <n v="8.8198425970289271"/>
    <s v=""/>
    <x v="4"/>
    <n v="144216"/>
    <s v="7875863180"/>
    <m/>
    <x v="0"/>
    <x v="12"/>
    <m/>
    <n v="60"/>
    <m/>
    <n v="30"/>
    <n v="90"/>
    <m/>
    <m/>
    <x v="1"/>
    <x v="3"/>
    <x v="0"/>
    <x v="12"/>
    <m/>
    <m/>
    <m/>
    <x v="1"/>
    <m/>
    <m/>
    <m/>
  </r>
  <r>
    <x v="263"/>
    <x v="263"/>
    <x v="3"/>
    <x v="260"/>
    <x v="5"/>
    <d v="1984-12-24T00:00:00"/>
    <n v="37.668576341039881"/>
    <d v="2013-10-31T00:00:00"/>
    <n v="8.8171047462417942"/>
    <s v="O-"/>
    <x v="4"/>
    <n v="144216"/>
    <s v=""/>
    <m/>
    <x v="0"/>
    <x v="12"/>
    <m/>
    <n v="60"/>
    <m/>
    <n v="30"/>
    <n v="90"/>
    <m/>
    <m/>
    <x v="1"/>
    <x v="5"/>
    <x v="0"/>
    <x v="12"/>
    <m/>
    <m/>
    <m/>
    <x v="1"/>
    <m/>
    <m/>
    <m/>
  </r>
  <r>
    <x v="264"/>
    <x v="264"/>
    <x v="0"/>
    <x v="261"/>
    <x v="1"/>
    <d v="1984-12-25T00:00:00"/>
    <n v="37.665838490252746"/>
    <d v="2013-11-01T00:00:00"/>
    <n v="8.814366895454663"/>
    <s v="O+"/>
    <x v="1"/>
    <n v="144216"/>
    <s v="7002745055"/>
    <m/>
    <x v="6"/>
    <x v="12"/>
    <m/>
    <n v="60"/>
    <m/>
    <n v="30"/>
    <n v="90"/>
    <m/>
    <m/>
    <x v="1"/>
    <x v="1"/>
    <x v="6"/>
    <x v="12"/>
    <m/>
    <m/>
    <m/>
    <x v="1"/>
    <m/>
    <m/>
    <m/>
  </r>
  <r>
    <x v="265"/>
    <x v="265"/>
    <x v="1"/>
    <x v="262"/>
    <x v="5"/>
    <d v="1984-12-26T00:00:00"/>
    <n v="37.663100639465611"/>
    <d v="2013-11-02T00:00:00"/>
    <n v="8.8116290446675301"/>
    <s v="A+"/>
    <x v="1"/>
    <n v="144216"/>
    <s v="7057088000"/>
    <m/>
    <x v="0"/>
    <x v="12"/>
    <m/>
    <n v="60"/>
    <m/>
    <n v="30"/>
    <n v="90"/>
    <m/>
    <m/>
    <x v="1"/>
    <x v="5"/>
    <x v="0"/>
    <x v="12"/>
    <m/>
    <m/>
    <m/>
    <x v="1"/>
    <m/>
    <m/>
    <m/>
  </r>
  <r>
    <x v="266"/>
    <x v="266"/>
    <x v="2"/>
    <x v="263"/>
    <x v="0"/>
    <d v="1984-12-27T00:00:00"/>
    <n v="37.660362788678484"/>
    <d v="2013-11-03T00:00:00"/>
    <n v="8.8088911938803989"/>
    <s v="B+"/>
    <x v="1"/>
    <n v="144216"/>
    <s v="985080288"/>
    <m/>
    <x v="0"/>
    <x v="12"/>
    <m/>
    <n v="60"/>
    <m/>
    <n v="30"/>
    <n v="90"/>
    <m/>
    <m/>
    <x v="1"/>
    <x v="0"/>
    <x v="0"/>
    <x v="12"/>
    <m/>
    <m/>
    <m/>
    <x v="1"/>
    <m/>
    <m/>
    <m/>
  </r>
  <r>
    <x v="267"/>
    <x v="267"/>
    <x v="3"/>
    <x v="264"/>
    <x v="5"/>
    <d v="1984-12-28T00:00:00"/>
    <n v="37.657624937891349"/>
    <d v="2013-11-04T00:00:00"/>
    <n v="8.8061533430932659"/>
    <s v="A+"/>
    <x v="6"/>
    <n v="144216"/>
    <s v="9429370129"/>
    <m/>
    <x v="0"/>
    <x v="12"/>
    <m/>
    <n v="60"/>
    <m/>
    <n v="30"/>
    <n v="90"/>
    <m/>
    <m/>
    <x v="1"/>
    <x v="5"/>
    <x v="0"/>
    <x v="12"/>
    <m/>
    <m/>
    <m/>
    <x v="1"/>
    <m/>
    <m/>
    <m/>
  </r>
  <r>
    <x v="268"/>
    <x v="268"/>
    <x v="0"/>
    <x v="265"/>
    <x v="5"/>
    <d v="1984-12-29T00:00:00"/>
    <n v="37.654887087104221"/>
    <d v="2013-11-05T00:00:00"/>
    <n v="8.8034154923061347"/>
    <s v="A+"/>
    <x v="1"/>
    <n v="144216"/>
    <s v="9096441295"/>
    <m/>
    <x v="0"/>
    <x v="12"/>
    <m/>
    <n v="60"/>
    <m/>
    <n v="30"/>
    <n v="90"/>
    <m/>
    <m/>
    <x v="1"/>
    <x v="5"/>
    <x v="0"/>
    <x v="12"/>
    <m/>
    <m/>
    <m/>
    <x v="1"/>
    <m/>
    <m/>
    <m/>
  </r>
  <r>
    <x v="269"/>
    <x v="269"/>
    <x v="1"/>
    <x v="266"/>
    <x v="1"/>
    <d v="1984-12-30T00:00:00"/>
    <n v="37.652149236317086"/>
    <d v="2013-11-06T00:00:00"/>
    <n v="8.8006776415190018"/>
    <s v="B+"/>
    <x v="1"/>
    <n v="144216"/>
    <s v="9643553614"/>
    <m/>
    <x v="0"/>
    <x v="12"/>
    <m/>
    <n v="60"/>
    <m/>
    <n v="30"/>
    <n v="90"/>
    <m/>
    <m/>
    <x v="1"/>
    <x v="1"/>
    <x v="0"/>
    <x v="12"/>
    <m/>
    <m/>
    <m/>
    <x v="1"/>
    <m/>
    <m/>
    <m/>
  </r>
  <r>
    <x v="270"/>
    <x v="270"/>
    <x v="2"/>
    <x v="267"/>
    <x v="2"/>
    <d v="1984-12-31T00:00:00"/>
    <n v="37.649411385529952"/>
    <d v="2013-11-07T00:00:00"/>
    <n v="8.7979397907318706"/>
    <s v="B+"/>
    <x v="1"/>
    <n v="144216"/>
    <s v="9764806995"/>
    <m/>
    <x v="0"/>
    <x v="12"/>
    <m/>
    <n v="60"/>
    <m/>
    <n v="30"/>
    <n v="90"/>
    <m/>
    <m/>
    <x v="1"/>
    <x v="2"/>
    <x v="0"/>
    <x v="12"/>
    <m/>
    <m/>
    <m/>
    <x v="1"/>
    <m/>
    <m/>
    <m/>
  </r>
  <r>
    <x v="271"/>
    <x v="271"/>
    <x v="3"/>
    <x v="268"/>
    <x v="4"/>
    <d v="1985-01-01T00:00:00"/>
    <n v="37.646673534742824"/>
    <d v="2013-11-08T00:00:00"/>
    <n v="8.7952019399447376"/>
    <s v="B+"/>
    <x v="1"/>
    <n v="144216"/>
    <s v="8459354482"/>
    <m/>
    <x v="0"/>
    <x v="8"/>
    <m/>
    <n v="60"/>
    <m/>
    <n v="30"/>
    <n v="90"/>
    <m/>
    <m/>
    <x v="1"/>
    <x v="4"/>
    <x v="0"/>
    <x v="8"/>
    <m/>
    <m/>
    <m/>
    <x v="1"/>
    <m/>
    <m/>
    <m/>
  </r>
  <r>
    <x v="272"/>
    <x v="272"/>
    <x v="0"/>
    <x v="269"/>
    <x v="0"/>
    <d v="1985-01-02T00:00:00"/>
    <n v="37.643935683955689"/>
    <d v="2013-11-09T00:00:00"/>
    <n v="8.7924640891576065"/>
    <s v="B+"/>
    <x v="1"/>
    <n v="144216"/>
    <s v="9011603588"/>
    <m/>
    <x v="0"/>
    <x v="12"/>
    <m/>
    <n v="60"/>
    <m/>
    <n v="30"/>
    <n v="90"/>
    <m/>
    <m/>
    <x v="1"/>
    <x v="0"/>
    <x v="0"/>
    <x v="12"/>
    <m/>
    <m/>
    <m/>
    <x v="1"/>
    <m/>
    <m/>
    <m/>
  </r>
  <r>
    <x v="273"/>
    <x v="273"/>
    <x v="1"/>
    <x v="270"/>
    <x v="0"/>
    <d v="1985-01-03T00:00:00"/>
    <n v="37.641197833168555"/>
    <d v="2013-11-10T00:00:00"/>
    <n v="8.7897262383704735"/>
    <s v="B+"/>
    <x v="2"/>
    <n v="144216"/>
    <s v="7760016894"/>
    <m/>
    <x v="0"/>
    <x v="12"/>
    <m/>
    <n v="60"/>
    <m/>
    <n v="30"/>
    <n v="90"/>
    <m/>
    <m/>
    <x v="1"/>
    <x v="0"/>
    <x v="0"/>
    <x v="12"/>
    <m/>
    <m/>
    <m/>
    <x v="1"/>
    <m/>
    <m/>
    <m/>
  </r>
  <r>
    <x v="274"/>
    <x v="274"/>
    <x v="2"/>
    <x v="271"/>
    <x v="4"/>
    <d v="1985-01-04T00:00:00"/>
    <n v="37.638459982381427"/>
    <d v="2013-11-11T00:00:00"/>
    <n v="8.7869883875833423"/>
    <s v=""/>
    <x v="1"/>
    <n v="144216"/>
    <s v="9011640678"/>
    <m/>
    <x v="0"/>
    <x v="8"/>
    <m/>
    <n v="60"/>
    <m/>
    <n v="30"/>
    <n v="90"/>
    <m/>
    <m/>
    <x v="1"/>
    <x v="4"/>
    <x v="0"/>
    <x v="8"/>
    <m/>
    <m/>
    <m/>
    <x v="1"/>
    <m/>
    <m/>
    <m/>
  </r>
  <r>
    <x v="275"/>
    <x v="275"/>
    <x v="3"/>
    <x v="272"/>
    <x v="2"/>
    <d v="1985-01-05T00:00:00"/>
    <n v="37.635722131594292"/>
    <d v="2013-11-12T00:00:00"/>
    <n v="8.7842505367962094"/>
    <s v="AB+"/>
    <x v="1"/>
    <n v="144216"/>
    <s v="9673278828"/>
    <m/>
    <x v="0"/>
    <x v="12"/>
    <m/>
    <n v="60"/>
    <m/>
    <n v="30"/>
    <n v="90"/>
    <m/>
    <m/>
    <x v="1"/>
    <x v="2"/>
    <x v="0"/>
    <x v="12"/>
    <m/>
    <m/>
    <m/>
    <x v="1"/>
    <m/>
    <m/>
    <m/>
  </r>
  <r>
    <x v="276"/>
    <x v="276"/>
    <x v="0"/>
    <x v="273"/>
    <x v="3"/>
    <d v="1985-01-06T00:00:00"/>
    <n v="37.632984280807158"/>
    <d v="2013-11-13T00:00:00"/>
    <n v="8.7815126860090782"/>
    <s v="O+"/>
    <x v="1"/>
    <n v="144216"/>
    <s v="8600890853"/>
    <m/>
    <x v="2"/>
    <x v="12"/>
    <m/>
    <n v="60"/>
    <m/>
    <n v="30"/>
    <n v="90"/>
    <m/>
    <m/>
    <x v="1"/>
    <x v="3"/>
    <x v="2"/>
    <x v="12"/>
    <m/>
    <m/>
    <m/>
    <x v="1"/>
    <m/>
    <m/>
    <m/>
  </r>
  <r>
    <x v="277"/>
    <x v="277"/>
    <x v="1"/>
    <x v="274"/>
    <x v="0"/>
    <d v="1985-01-07T00:00:00"/>
    <n v="37.63024643002003"/>
    <d v="2013-11-14T00:00:00"/>
    <n v="8.7787748352219452"/>
    <s v="B+"/>
    <x v="4"/>
    <n v="144216"/>
    <s v="9764125089"/>
    <m/>
    <x v="2"/>
    <x v="12"/>
    <m/>
    <n v="60"/>
    <m/>
    <n v="30"/>
    <n v="90"/>
    <m/>
    <m/>
    <x v="1"/>
    <x v="0"/>
    <x v="2"/>
    <x v="12"/>
    <m/>
    <m/>
    <m/>
    <x v="1"/>
    <m/>
    <m/>
    <m/>
  </r>
  <r>
    <x v="278"/>
    <x v="278"/>
    <x v="2"/>
    <x v="275"/>
    <x v="0"/>
    <d v="1985-01-08T00:00:00"/>
    <n v="37.627508579232895"/>
    <d v="2013-11-15T00:00:00"/>
    <n v="8.7760369844348123"/>
    <s v="A+"/>
    <x v="1"/>
    <n v="144216"/>
    <s v="9284311218"/>
    <m/>
    <x v="0"/>
    <x v="12"/>
    <m/>
    <n v="60"/>
    <m/>
    <n v="30"/>
    <n v="90"/>
    <m/>
    <m/>
    <x v="1"/>
    <x v="0"/>
    <x v="0"/>
    <x v="12"/>
    <m/>
    <m/>
    <m/>
    <x v="1"/>
    <m/>
    <m/>
    <m/>
  </r>
  <r>
    <x v="279"/>
    <x v="279"/>
    <x v="3"/>
    <x v="276"/>
    <x v="0"/>
    <d v="1985-01-09T00:00:00"/>
    <n v="37.624770728445768"/>
    <d v="2013-11-16T00:00:00"/>
    <n v="8.7732991336476811"/>
    <s v="A+"/>
    <x v="1"/>
    <n v="144216"/>
    <s v="9373119387"/>
    <m/>
    <x v="0"/>
    <x v="12"/>
    <m/>
    <n v="60"/>
    <m/>
    <n v="30"/>
    <n v="90"/>
    <m/>
    <m/>
    <x v="1"/>
    <x v="0"/>
    <x v="0"/>
    <x v="12"/>
    <m/>
    <m/>
    <m/>
    <x v="1"/>
    <m/>
    <m/>
    <m/>
  </r>
  <r>
    <x v="280"/>
    <x v="280"/>
    <x v="0"/>
    <x v="277"/>
    <x v="0"/>
    <d v="1985-01-10T00:00:00"/>
    <n v="37.622032877658633"/>
    <d v="2013-11-17T00:00:00"/>
    <n v="8.7705612828605481"/>
    <s v="B+"/>
    <x v="1"/>
    <n v="144216"/>
    <s v="7719849985"/>
    <m/>
    <x v="0"/>
    <x v="12"/>
    <m/>
    <n v="60"/>
    <m/>
    <n v="30"/>
    <n v="90"/>
    <m/>
    <m/>
    <x v="1"/>
    <x v="0"/>
    <x v="0"/>
    <x v="12"/>
    <m/>
    <m/>
    <m/>
    <x v="1"/>
    <m/>
    <m/>
    <m/>
  </r>
  <r>
    <x v="281"/>
    <x v="281"/>
    <x v="1"/>
    <x v="278"/>
    <x v="5"/>
    <d v="1985-01-11T00:00:00"/>
    <n v="37.619295026871498"/>
    <d v="2013-11-18T00:00:00"/>
    <n v="8.767823432073417"/>
    <s v="B-"/>
    <x v="4"/>
    <n v="144216"/>
    <s v="7769881491"/>
    <m/>
    <x v="0"/>
    <x v="12"/>
    <m/>
    <n v="60"/>
    <m/>
    <n v="30"/>
    <n v="90"/>
    <m/>
    <m/>
    <x v="1"/>
    <x v="5"/>
    <x v="0"/>
    <x v="12"/>
    <m/>
    <m/>
    <m/>
    <x v="1"/>
    <m/>
    <m/>
    <m/>
  </r>
  <r>
    <x v="282"/>
    <x v="282"/>
    <x v="2"/>
    <x v="279"/>
    <x v="4"/>
    <d v="1985-01-12T00:00:00"/>
    <n v="37.61655717608437"/>
    <d v="2013-11-19T00:00:00"/>
    <n v="8.765085581286284"/>
    <s v="O+"/>
    <x v="4"/>
    <n v="144216"/>
    <s v="7507157673"/>
    <m/>
    <x v="0"/>
    <x v="8"/>
    <m/>
    <n v="60"/>
    <m/>
    <n v="30"/>
    <n v="90"/>
    <m/>
    <m/>
    <x v="1"/>
    <x v="4"/>
    <x v="0"/>
    <x v="8"/>
    <m/>
    <m/>
    <m/>
    <x v="1"/>
    <m/>
    <m/>
    <m/>
  </r>
  <r>
    <x v="283"/>
    <x v="283"/>
    <x v="6"/>
    <x v="280"/>
    <x v="2"/>
    <d v="1985-01-13T00:00:00"/>
    <n v="37.613819325297236"/>
    <d v="2013-11-20T00:00:00"/>
    <n v="8.7623477304991528"/>
    <s v="B+"/>
    <x v="1"/>
    <n v="144216"/>
    <s v="8600062216"/>
    <m/>
    <x v="0"/>
    <x v="12"/>
    <m/>
    <n v="60"/>
    <m/>
    <n v="30"/>
    <n v="90"/>
    <m/>
    <m/>
    <x v="1"/>
    <x v="2"/>
    <x v="0"/>
    <x v="12"/>
    <m/>
    <m/>
    <m/>
    <x v="1"/>
    <m/>
    <m/>
    <m/>
  </r>
  <r>
    <x v="284"/>
    <x v="284"/>
    <x v="6"/>
    <x v="281"/>
    <x v="2"/>
    <d v="1985-01-14T00:00:00"/>
    <n v="37.611081474510101"/>
    <d v="2013-11-21T00:00:00"/>
    <n v="8.7596098797120199"/>
    <s v="O+"/>
    <x v="1"/>
    <n v="144216"/>
    <s v="9711536056"/>
    <m/>
    <x v="0"/>
    <x v="2"/>
    <m/>
    <n v="60"/>
    <m/>
    <n v="30"/>
    <n v="90"/>
    <m/>
    <m/>
    <x v="1"/>
    <x v="2"/>
    <x v="0"/>
    <x v="2"/>
    <m/>
    <m/>
    <m/>
    <x v="1"/>
    <m/>
    <m/>
    <m/>
  </r>
  <r>
    <x v="285"/>
    <x v="285"/>
    <x v="6"/>
    <x v="282"/>
    <x v="0"/>
    <d v="1985-01-15T00:00:00"/>
    <n v="37.608343623722973"/>
    <d v="2013-11-22T00:00:00"/>
    <n v="8.7568720289248887"/>
    <s v=""/>
    <x v="4"/>
    <n v="144216"/>
    <s v="7700071619"/>
    <m/>
    <x v="0"/>
    <x v="12"/>
    <m/>
    <n v="60"/>
    <m/>
    <n v="30"/>
    <n v="90"/>
    <m/>
    <m/>
    <x v="1"/>
    <x v="0"/>
    <x v="0"/>
    <x v="12"/>
    <m/>
    <m/>
    <m/>
    <x v="1"/>
    <m/>
    <m/>
    <m/>
  </r>
  <r>
    <x v="286"/>
    <x v="286"/>
    <x v="6"/>
    <x v="283"/>
    <x v="2"/>
    <d v="1985-01-16T00:00:00"/>
    <n v="37.605605772935839"/>
    <d v="2013-11-23T00:00:00"/>
    <n v="8.7541341781377557"/>
    <s v="O+"/>
    <x v="1"/>
    <n v="144216"/>
    <s v="7767849012"/>
    <m/>
    <x v="0"/>
    <x v="12"/>
    <m/>
    <n v="60"/>
    <m/>
    <n v="30"/>
    <n v="90"/>
    <m/>
    <m/>
    <x v="1"/>
    <x v="2"/>
    <x v="0"/>
    <x v="12"/>
    <m/>
    <m/>
    <m/>
    <x v="1"/>
    <m/>
    <m/>
    <m/>
  </r>
  <r>
    <x v="287"/>
    <x v="287"/>
    <x v="3"/>
    <x v="284"/>
    <x v="3"/>
    <d v="1985-01-17T00:00:00"/>
    <n v="37.602867922148711"/>
    <d v="2013-11-24T00:00:00"/>
    <n v="8.7513963273506246"/>
    <s v="A+"/>
    <x v="1"/>
    <n v="144216"/>
    <s v="6283914937"/>
    <m/>
    <x v="0"/>
    <x v="12"/>
    <m/>
    <n v="60"/>
    <m/>
    <n v="30"/>
    <n v="90"/>
    <m/>
    <m/>
    <x v="1"/>
    <x v="3"/>
    <x v="0"/>
    <x v="12"/>
    <m/>
    <m/>
    <m/>
    <x v="1"/>
    <m/>
    <m/>
    <m/>
  </r>
  <r>
    <x v="288"/>
    <x v="288"/>
    <x v="0"/>
    <x v="285"/>
    <x v="1"/>
    <d v="1985-01-18T00:00:00"/>
    <n v="37.600130071361576"/>
    <d v="2013-11-25T00:00:00"/>
    <n v="8.7486584765634916"/>
    <s v="B+"/>
    <x v="1"/>
    <n v="144216"/>
    <s v="9579083972"/>
    <m/>
    <x v="0"/>
    <x v="12"/>
    <m/>
    <n v="60"/>
    <m/>
    <n v="30"/>
    <n v="90"/>
    <m/>
    <m/>
    <x v="1"/>
    <x v="1"/>
    <x v="0"/>
    <x v="12"/>
    <m/>
    <m/>
    <m/>
    <x v="1"/>
    <m/>
    <m/>
    <m/>
  </r>
  <r>
    <x v="289"/>
    <x v="289"/>
    <x v="1"/>
    <x v="286"/>
    <x v="5"/>
    <d v="1985-01-19T00:00:00"/>
    <n v="37.597392220574442"/>
    <d v="2013-11-26T00:00:00"/>
    <n v="8.7459206257763604"/>
    <s v="B+"/>
    <x v="1"/>
    <n v="144216"/>
    <s v="9552228629"/>
    <m/>
    <x v="0"/>
    <x v="12"/>
    <m/>
    <n v="60"/>
    <m/>
    <n v="30"/>
    <n v="90"/>
    <m/>
    <m/>
    <x v="1"/>
    <x v="5"/>
    <x v="0"/>
    <x v="12"/>
    <m/>
    <m/>
    <m/>
    <x v="1"/>
    <m/>
    <m/>
    <m/>
  </r>
  <r>
    <x v="290"/>
    <x v="290"/>
    <x v="2"/>
    <x v="287"/>
    <x v="0"/>
    <d v="1985-01-20T00:00:00"/>
    <n v="37.594654369787314"/>
    <d v="2013-11-27T00:00:00"/>
    <n v="8.7431827749892275"/>
    <s v="O+"/>
    <x v="1"/>
    <n v="144216"/>
    <s v="9552676583"/>
    <m/>
    <x v="0"/>
    <x v="12"/>
    <m/>
    <n v="60"/>
    <m/>
    <n v="30"/>
    <n v="90"/>
    <m/>
    <m/>
    <x v="1"/>
    <x v="0"/>
    <x v="0"/>
    <x v="12"/>
    <m/>
    <m/>
    <m/>
    <x v="1"/>
    <m/>
    <m/>
    <m/>
  </r>
  <r>
    <x v="291"/>
    <x v="291"/>
    <x v="3"/>
    <x v="288"/>
    <x v="0"/>
    <d v="1985-01-21T00:00:00"/>
    <n v="37.591916519000179"/>
    <d v="2013-11-28T00:00:00"/>
    <n v="8.7404449242020963"/>
    <s v="A+"/>
    <x v="1"/>
    <n v="144216"/>
    <s v="9070304435"/>
    <m/>
    <x v="0"/>
    <x v="12"/>
    <m/>
    <n v="60"/>
    <m/>
    <n v="30"/>
    <n v="90"/>
    <m/>
    <m/>
    <x v="1"/>
    <x v="0"/>
    <x v="0"/>
    <x v="12"/>
    <m/>
    <m/>
    <m/>
    <x v="1"/>
    <m/>
    <m/>
    <m/>
  </r>
  <r>
    <x v="292"/>
    <x v="292"/>
    <x v="0"/>
    <x v="289"/>
    <x v="3"/>
    <d v="1985-01-22T00:00:00"/>
    <n v="37.589178668213044"/>
    <d v="2013-11-29T00:00:00"/>
    <n v="8.7377070734149633"/>
    <s v="B+"/>
    <x v="2"/>
    <n v="144216"/>
    <s v="7353246681"/>
    <m/>
    <x v="0"/>
    <x v="12"/>
    <m/>
    <n v="60"/>
    <m/>
    <n v="30"/>
    <n v="90"/>
    <m/>
    <m/>
    <x v="1"/>
    <x v="3"/>
    <x v="0"/>
    <x v="12"/>
    <m/>
    <m/>
    <m/>
    <x v="1"/>
    <m/>
    <m/>
    <m/>
  </r>
  <r>
    <x v="293"/>
    <x v="293"/>
    <x v="1"/>
    <x v="290"/>
    <x v="2"/>
    <d v="1985-01-23T00:00:00"/>
    <n v="37.586440817425917"/>
    <d v="2013-11-30T00:00:00"/>
    <n v="8.7349692226278322"/>
    <s v=""/>
    <x v="1"/>
    <n v="144216"/>
    <s v="9980344183"/>
    <m/>
    <x v="0"/>
    <x v="12"/>
    <m/>
    <n v="60"/>
    <m/>
    <n v="30"/>
    <n v="90"/>
    <m/>
    <m/>
    <x v="1"/>
    <x v="2"/>
    <x v="0"/>
    <x v="12"/>
    <m/>
    <m/>
    <m/>
    <x v="1"/>
    <m/>
    <m/>
    <m/>
  </r>
  <r>
    <x v="294"/>
    <x v="294"/>
    <x v="2"/>
    <x v="291"/>
    <x v="0"/>
    <d v="1985-01-24T00:00:00"/>
    <n v="37.583702966638782"/>
    <d v="2013-12-01T00:00:00"/>
    <n v="8.7322313718406992"/>
    <s v=""/>
    <x v="4"/>
    <n v="144216"/>
    <s v=""/>
    <m/>
    <x v="0"/>
    <x v="12"/>
    <m/>
    <n v="60"/>
    <m/>
    <n v="30"/>
    <n v="90"/>
    <m/>
    <m/>
    <x v="1"/>
    <x v="0"/>
    <x v="0"/>
    <x v="12"/>
    <m/>
    <m/>
    <m/>
    <x v="1"/>
    <m/>
    <m/>
    <m/>
  </r>
  <r>
    <x v="295"/>
    <x v="295"/>
    <x v="3"/>
    <x v="292"/>
    <x v="2"/>
    <d v="1985-01-25T00:00:00"/>
    <n v="37.580965115851654"/>
    <d v="2013-12-02T00:00:00"/>
    <n v="8.729493521053568"/>
    <s v="A+"/>
    <x v="1"/>
    <n v="144216"/>
    <s v="7767840583"/>
    <m/>
    <x v="0"/>
    <x v="12"/>
    <m/>
    <n v="60"/>
    <m/>
    <n v="30"/>
    <n v="90"/>
    <m/>
    <m/>
    <x v="1"/>
    <x v="2"/>
    <x v="0"/>
    <x v="12"/>
    <m/>
    <m/>
    <m/>
    <x v="1"/>
    <m/>
    <m/>
    <m/>
  </r>
  <r>
    <x v="296"/>
    <x v="296"/>
    <x v="0"/>
    <x v="293"/>
    <x v="5"/>
    <d v="1985-01-26T00:00:00"/>
    <n v="37.57822726506452"/>
    <d v="2013-12-03T00:00:00"/>
    <n v="8.7267556702664351"/>
    <s v="O+"/>
    <x v="1"/>
    <n v="144216"/>
    <s v="8007641129"/>
    <m/>
    <x v="0"/>
    <x v="12"/>
    <m/>
    <n v="60"/>
    <m/>
    <n v="30"/>
    <n v="90"/>
    <m/>
    <m/>
    <x v="1"/>
    <x v="5"/>
    <x v="0"/>
    <x v="12"/>
    <m/>
    <m/>
    <m/>
    <x v="1"/>
    <m/>
    <m/>
    <m/>
  </r>
  <r>
    <x v="297"/>
    <x v="297"/>
    <x v="1"/>
    <x v="294"/>
    <x v="3"/>
    <d v="1985-01-27T00:00:00"/>
    <n v="37.575489414277385"/>
    <d v="2013-12-04T00:00:00"/>
    <n v="8.7240178194793039"/>
    <s v=""/>
    <x v="4"/>
    <n v="144216"/>
    <s v=""/>
    <m/>
    <x v="0"/>
    <x v="12"/>
    <m/>
    <n v="60"/>
    <m/>
    <n v="30"/>
    <n v="90"/>
    <m/>
    <m/>
    <x v="1"/>
    <x v="3"/>
    <x v="0"/>
    <x v="12"/>
    <m/>
    <m/>
    <m/>
    <x v="1"/>
    <m/>
    <m/>
    <m/>
  </r>
  <r>
    <x v="298"/>
    <x v="298"/>
    <x v="2"/>
    <x v="295"/>
    <x v="3"/>
    <d v="1985-01-28T00:00:00"/>
    <n v="37.572751563490257"/>
    <d v="2013-12-05T00:00:00"/>
    <n v="8.7212799686921709"/>
    <s v="AB+"/>
    <x v="4"/>
    <n v="144216"/>
    <s v=""/>
    <m/>
    <x v="0"/>
    <x v="12"/>
    <m/>
    <n v="60"/>
    <m/>
    <n v="30"/>
    <n v="90"/>
    <m/>
    <m/>
    <x v="1"/>
    <x v="3"/>
    <x v="0"/>
    <x v="12"/>
    <m/>
    <m/>
    <m/>
    <x v="1"/>
    <m/>
    <m/>
    <m/>
  </r>
  <r>
    <x v="299"/>
    <x v="299"/>
    <x v="3"/>
    <x v="296"/>
    <x v="3"/>
    <d v="1985-01-29T00:00:00"/>
    <n v="37.570013712703123"/>
    <d v="2013-12-06T00:00:00"/>
    <n v="8.7185421179050397"/>
    <s v=""/>
    <x v="0"/>
    <n v="144216"/>
    <s v="7570977708"/>
    <m/>
    <x v="0"/>
    <x v="12"/>
    <m/>
    <n v="60"/>
    <m/>
    <n v="30"/>
    <n v="90"/>
    <m/>
    <m/>
    <x v="1"/>
    <x v="3"/>
    <x v="0"/>
    <x v="12"/>
    <m/>
    <m/>
    <m/>
    <x v="1"/>
    <m/>
    <m/>
    <m/>
  </r>
  <r>
    <x v="300"/>
    <x v="300"/>
    <x v="0"/>
    <x v="297"/>
    <x v="3"/>
    <d v="1985-01-30T00:00:00"/>
    <n v="37.567275861915988"/>
    <d v="2013-12-07T00:00:00"/>
    <n v="8.7158042671179068"/>
    <s v=""/>
    <x v="13"/>
    <n v="144216"/>
    <s v="9567799069"/>
    <m/>
    <x v="0"/>
    <x v="12"/>
    <m/>
    <n v="60"/>
    <m/>
    <n v="30"/>
    <n v="90"/>
    <m/>
    <m/>
    <x v="1"/>
    <x v="3"/>
    <x v="0"/>
    <x v="12"/>
    <m/>
    <m/>
    <m/>
    <x v="1"/>
    <m/>
    <m/>
    <m/>
  </r>
  <r>
    <x v="301"/>
    <x v="301"/>
    <x v="1"/>
    <x v="298"/>
    <x v="3"/>
    <d v="1985-01-31T00:00:00"/>
    <n v="37.56453801112886"/>
    <d v="2013-12-08T00:00:00"/>
    <n v="8.7130664163307756"/>
    <s v=""/>
    <x v="4"/>
    <n v="144216"/>
    <s v=""/>
    <m/>
    <x v="0"/>
    <x v="12"/>
    <m/>
    <n v="60"/>
    <m/>
    <n v="30"/>
    <n v="90"/>
    <m/>
    <m/>
    <x v="1"/>
    <x v="3"/>
    <x v="0"/>
    <x v="12"/>
    <m/>
    <m/>
    <m/>
    <x v="1"/>
    <m/>
    <m/>
    <m/>
  </r>
  <r>
    <x v="302"/>
    <x v="302"/>
    <x v="2"/>
    <x v="299"/>
    <x v="4"/>
    <d v="1988-07-24T00:00:00"/>
    <n v="34.08746751147109"/>
    <d v="2013-12-09T00:00:00"/>
    <n v="8.7103285655436427"/>
    <s v="O+"/>
    <x v="1"/>
    <n v="144216"/>
    <s v="7798057818"/>
    <m/>
    <x v="0"/>
    <x v="7"/>
    <m/>
    <n v="60"/>
    <m/>
    <n v="30"/>
    <n v="90"/>
    <m/>
    <m/>
    <x v="1"/>
    <x v="4"/>
    <x v="0"/>
    <x v="7"/>
    <m/>
    <m/>
    <m/>
    <x v="1"/>
    <m/>
    <m/>
    <m/>
  </r>
  <r>
    <x v="303"/>
    <x v="303"/>
    <x v="3"/>
    <x v="300"/>
    <x v="3"/>
    <d v="1988-07-25T00:00:00"/>
    <n v="34.084729660683955"/>
    <d v="2013-12-10T00:00:00"/>
    <n v="8.7075907147565115"/>
    <s v="A+"/>
    <x v="4"/>
    <n v="144216"/>
    <s v=""/>
    <m/>
    <x v="0"/>
    <x v="12"/>
    <m/>
    <n v="60"/>
    <m/>
    <n v="30"/>
    <n v="90"/>
    <m/>
    <m/>
    <x v="1"/>
    <x v="3"/>
    <x v="0"/>
    <x v="12"/>
    <m/>
    <m/>
    <m/>
    <x v="1"/>
    <m/>
    <m/>
    <m/>
  </r>
  <r>
    <x v="304"/>
    <x v="304"/>
    <x v="0"/>
    <x v="301"/>
    <x v="3"/>
    <d v="1988-07-26T00:00:00"/>
    <n v="34.081991809896827"/>
    <d v="2013-12-11T00:00:00"/>
    <n v="8.7048528639693785"/>
    <s v="A+"/>
    <x v="3"/>
    <n v="144216"/>
    <s v="9048296072"/>
    <m/>
    <x v="0"/>
    <x v="12"/>
    <m/>
    <n v="60"/>
    <m/>
    <n v="30"/>
    <n v="90"/>
    <m/>
    <m/>
    <x v="1"/>
    <x v="3"/>
    <x v="0"/>
    <x v="12"/>
    <m/>
    <m/>
    <m/>
    <x v="1"/>
    <m/>
    <m/>
    <m/>
  </r>
  <r>
    <x v="305"/>
    <x v="305"/>
    <x v="1"/>
    <x v="302"/>
    <x v="3"/>
    <d v="1988-07-27T00:00:00"/>
    <n v="34.079253959109693"/>
    <d v="2013-12-12T00:00:00"/>
    <n v="8.7021150131822456"/>
    <s v=""/>
    <x v="4"/>
    <n v="144216"/>
    <s v="7006636545"/>
    <m/>
    <x v="6"/>
    <x v="12"/>
    <m/>
    <n v="60"/>
    <m/>
    <n v="30"/>
    <n v="90"/>
    <m/>
    <m/>
    <x v="1"/>
    <x v="3"/>
    <x v="6"/>
    <x v="12"/>
    <m/>
    <m/>
    <m/>
    <x v="1"/>
    <m/>
    <m/>
    <m/>
  </r>
  <r>
    <x v="306"/>
    <x v="306"/>
    <x v="2"/>
    <x v="303"/>
    <x v="3"/>
    <d v="1988-07-28T00:00:00"/>
    <n v="34.076516108322558"/>
    <d v="2013-12-13T00:00:00"/>
    <n v="8.6993771623951144"/>
    <s v=""/>
    <x v="14"/>
    <n v="144216"/>
    <s v="9469480773"/>
    <m/>
    <x v="0"/>
    <x v="12"/>
    <m/>
    <n v="60"/>
    <m/>
    <n v="30"/>
    <n v="90"/>
    <m/>
    <m/>
    <x v="1"/>
    <x v="3"/>
    <x v="0"/>
    <x v="12"/>
    <m/>
    <m/>
    <m/>
    <x v="1"/>
    <m/>
    <m/>
    <m/>
  </r>
  <r>
    <x v="307"/>
    <x v="307"/>
    <x v="3"/>
    <x v="304"/>
    <x v="3"/>
    <d v="1988-07-29T00:00:00"/>
    <n v="34.07377825753543"/>
    <d v="2013-12-14T00:00:00"/>
    <n v="8.6966393116079814"/>
    <s v=""/>
    <x v="4"/>
    <n v="144216"/>
    <s v=""/>
    <m/>
    <x v="0"/>
    <x v="12"/>
    <n v="23"/>
    <n v="37"/>
    <m/>
    <n v="30"/>
    <n v="67"/>
    <m/>
    <m/>
    <x v="1"/>
    <x v="3"/>
    <x v="0"/>
    <x v="12"/>
    <m/>
    <m/>
    <m/>
    <x v="1"/>
    <m/>
    <m/>
    <m/>
  </r>
  <r>
    <x v="308"/>
    <x v="308"/>
    <x v="0"/>
    <x v="305"/>
    <x v="3"/>
    <d v="1988-07-30T00:00:00"/>
    <n v="34.071040406748295"/>
    <d v="2013-12-15T00:00:00"/>
    <n v="8.6939014608208502"/>
    <s v=""/>
    <x v="4"/>
    <n v="144216"/>
    <s v=""/>
    <m/>
    <x v="0"/>
    <x v="12"/>
    <m/>
    <n v="60"/>
    <m/>
    <n v="30"/>
    <n v="90"/>
    <m/>
    <m/>
    <x v="1"/>
    <x v="3"/>
    <x v="0"/>
    <x v="12"/>
    <m/>
    <m/>
    <m/>
    <x v="1"/>
    <m/>
    <m/>
    <m/>
  </r>
  <r>
    <x v="309"/>
    <x v="309"/>
    <x v="1"/>
    <x v="306"/>
    <x v="2"/>
    <d v="1988-07-31T00:00:00"/>
    <n v="34.068302555961168"/>
    <d v="2013-12-16T00:00:00"/>
    <n v="8.6911636100337173"/>
    <s v=""/>
    <x v="4"/>
    <n v="144216"/>
    <s v=""/>
    <m/>
    <x v="0"/>
    <x v="12"/>
    <m/>
    <n v="60"/>
    <m/>
    <n v="30"/>
    <n v="90"/>
    <m/>
    <m/>
    <x v="1"/>
    <x v="2"/>
    <x v="0"/>
    <x v="12"/>
    <m/>
    <m/>
    <m/>
    <x v="1"/>
    <m/>
    <m/>
    <m/>
  </r>
  <r>
    <x v="310"/>
    <x v="310"/>
    <x v="2"/>
    <x v="307"/>
    <x v="4"/>
    <d v="1988-08-01T00:00:00"/>
    <n v="34.065564705174033"/>
    <d v="2013-12-17T00:00:00"/>
    <n v="8.6884257592465861"/>
    <s v="B+"/>
    <x v="4"/>
    <n v="144216"/>
    <s v=""/>
    <m/>
    <x v="0"/>
    <x v="7"/>
    <m/>
    <n v="60"/>
    <m/>
    <n v="30"/>
    <n v="90"/>
    <m/>
    <m/>
    <x v="1"/>
    <x v="4"/>
    <x v="0"/>
    <x v="7"/>
    <m/>
    <m/>
    <m/>
    <x v="1"/>
    <m/>
    <m/>
    <m/>
  </r>
  <r>
    <x v="311"/>
    <x v="311"/>
    <x v="3"/>
    <x v="308"/>
    <x v="4"/>
    <d v="1988-08-02T00:00:00"/>
    <n v="34.062826854386898"/>
    <d v="2013-12-18T00:00:00"/>
    <n v="8.6856879084594532"/>
    <s v="A+"/>
    <x v="4"/>
    <n v="144216"/>
    <s v="7834060869"/>
    <m/>
    <x v="0"/>
    <x v="7"/>
    <m/>
    <n v="60"/>
    <m/>
    <n v="30"/>
    <n v="90"/>
    <m/>
    <m/>
    <x v="1"/>
    <x v="4"/>
    <x v="0"/>
    <x v="7"/>
    <m/>
    <m/>
    <m/>
    <x v="1"/>
    <m/>
    <m/>
    <m/>
  </r>
  <r>
    <x v="312"/>
    <x v="312"/>
    <x v="0"/>
    <x v="309"/>
    <x v="0"/>
    <d v="1988-08-03T00:00:00"/>
    <n v="34.060089003599771"/>
    <d v="2013-12-19T00:00:00"/>
    <n v="8.682950057672322"/>
    <s v="A+"/>
    <x v="2"/>
    <n v="144216"/>
    <s v="9607771373"/>
    <m/>
    <x v="0"/>
    <x v="12"/>
    <m/>
    <n v="60"/>
    <m/>
    <n v="30"/>
    <n v="90"/>
    <m/>
    <m/>
    <x v="1"/>
    <x v="0"/>
    <x v="0"/>
    <x v="12"/>
    <m/>
    <m/>
    <m/>
    <x v="1"/>
    <m/>
    <m/>
    <m/>
  </r>
  <r>
    <x v="313"/>
    <x v="313"/>
    <x v="1"/>
    <x v="310"/>
    <x v="1"/>
    <d v="1988-08-04T00:00:00"/>
    <n v="34.057351152812636"/>
    <d v="2013-12-20T00:00:00"/>
    <n v="8.680212206885189"/>
    <s v="O+"/>
    <x v="4"/>
    <n v="144216"/>
    <s v="9168813809"/>
    <m/>
    <x v="0"/>
    <x v="12"/>
    <n v="24"/>
    <n v="36"/>
    <m/>
    <n v="30"/>
    <n v="66"/>
    <m/>
    <m/>
    <x v="1"/>
    <x v="1"/>
    <x v="0"/>
    <x v="12"/>
    <m/>
    <m/>
    <m/>
    <x v="1"/>
    <m/>
    <m/>
    <m/>
  </r>
  <r>
    <x v="314"/>
    <x v="314"/>
    <x v="2"/>
    <x v="311"/>
    <x v="3"/>
    <d v="1988-08-05T00:00:00"/>
    <n v="34.054613302025501"/>
    <d v="2013-12-21T00:00:00"/>
    <n v="8.6774743560980578"/>
    <s v="O+"/>
    <x v="4"/>
    <n v="144216"/>
    <s v=""/>
    <m/>
    <x v="0"/>
    <x v="12"/>
    <m/>
    <n v="60"/>
    <m/>
    <n v="30"/>
    <n v="90"/>
    <m/>
    <m/>
    <x v="1"/>
    <x v="3"/>
    <x v="0"/>
    <x v="12"/>
    <m/>
    <m/>
    <m/>
    <x v="1"/>
    <m/>
    <m/>
    <m/>
  </r>
  <r>
    <x v="315"/>
    <x v="315"/>
    <x v="3"/>
    <x v="312"/>
    <x v="3"/>
    <d v="1988-08-06T00:00:00"/>
    <n v="34.051875451238374"/>
    <d v="2013-12-22T00:00:00"/>
    <n v="8.6747365053109249"/>
    <s v=""/>
    <x v="4"/>
    <n v="144216"/>
    <s v=""/>
    <m/>
    <x v="0"/>
    <x v="12"/>
    <m/>
    <n v="60"/>
    <m/>
    <n v="30"/>
    <n v="90"/>
    <m/>
    <m/>
    <x v="1"/>
    <x v="3"/>
    <x v="0"/>
    <x v="12"/>
    <m/>
    <m/>
    <m/>
    <x v="1"/>
    <m/>
    <m/>
    <m/>
  </r>
  <r>
    <x v="316"/>
    <x v="316"/>
    <x v="0"/>
    <x v="237"/>
    <x v="5"/>
    <d v="1988-08-07T00:00:00"/>
    <n v="34.049137600451239"/>
    <d v="2013-12-23T00:00:00"/>
    <n v="8.6719986545237937"/>
    <s v="A+"/>
    <x v="1"/>
    <n v="144216"/>
    <s v="8178691948"/>
    <m/>
    <x v="0"/>
    <x v="12"/>
    <m/>
    <n v="60"/>
    <m/>
    <n v="30"/>
    <n v="90"/>
    <m/>
    <m/>
    <x v="1"/>
    <x v="5"/>
    <x v="0"/>
    <x v="12"/>
    <m/>
    <m/>
    <m/>
    <x v="1"/>
    <m/>
    <m/>
    <m/>
  </r>
  <r>
    <x v="317"/>
    <x v="317"/>
    <x v="1"/>
    <x v="313"/>
    <x v="2"/>
    <d v="1988-08-08T00:00:00"/>
    <n v="34.046399749664111"/>
    <d v="2013-12-24T00:00:00"/>
    <n v="8.6692608037366607"/>
    <s v="O+"/>
    <x v="4"/>
    <n v="144216"/>
    <s v="8999229392"/>
    <m/>
    <x v="0"/>
    <x v="12"/>
    <m/>
    <n v="60"/>
    <m/>
    <n v="30"/>
    <n v="90"/>
    <m/>
    <m/>
    <x v="1"/>
    <x v="2"/>
    <x v="0"/>
    <x v="12"/>
    <m/>
    <m/>
    <m/>
    <x v="1"/>
    <m/>
    <m/>
    <m/>
  </r>
  <r>
    <x v="318"/>
    <x v="318"/>
    <x v="2"/>
    <x v="314"/>
    <x v="3"/>
    <d v="1988-08-09T00:00:00"/>
    <n v="34.043661898876977"/>
    <d v="2013-12-25T00:00:00"/>
    <n v="8.6665229529495296"/>
    <s v=""/>
    <x v="1"/>
    <n v="144216"/>
    <s v="8806125443"/>
    <m/>
    <x v="0"/>
    <x v="12"/>
    <m/>
    <n v="60"/>
    <m/>
    <n v="30"/>
    <n v="90"/>
    <m/>
    <m/>
    <x v="1"/>
    <x v="3"/>
    <x v="0"/>
    <x v="12"/>
    <m/>
    <m/>
    <m/>
    <x v="1"/>
    <m/>
    <m/>
    <m/>
  </r>
  <r>
    <x v="319"/>
    <x v="319"/>
    <x v="3"/>
    <x v="315"/>
    <x v="5"/>
    <d v="1988-08-10T00:00:00"/>
    <n v="34.040924048089842"/>
    <d v="2013-12-26T00:00:00"/>
    <n v="8.6637851021623966"/>
    <s v="O+"/>
    <x v="4"/>
    <n v="144216"/>
    <s v=""/>
    <m/>
    <x v="0"/>
    <x v="12"/>
    <m/>
    <n v="60"/>
    <m/>
    <n v="30"/>
    <n v="90"/>
    <m/>
    <m/>
    <x v="1"/>
    <x v="5"/>
    <x v="0"/>
    <x v="12"/>
    <m/>
    <m/>
    <m/>
    <x v="1"/>
    <m/>
    <m/>
    <m/>
  </r>
  <r>
    <x v="320"/>
    <x v="320"/>
    <x v="0"/>
    <x v="316"/>
    <x v="5"/>
    <d v="1988-08-11T00:00:00"/>
    <n v="34.038186197302714"/>
    <d v="2013-12-27T00:00:00"/>
    <n v="8.6610472513752654"/>
    <s v="A+"/>
    <x v="4"/>
    <n v="144216"/>
    <s v=""/>
    <m/>
    <x v="0"/>
    <x v="12"/>
    <m/>
    <n v="60"/>
    <m/>
    <n v="30"/>
    <n v="90"/>
    <m/>
    <m/>
    <x v="1"/>
    <x v="5"/>
    <x v="0"/>
    <x v="12"/>
    <m/>
    <m/>
    <m/>
    <x v="1"/>
    <m/>
    <m/>
    <m/>
  </r>
  <r>
    <x v="321"/>
    <x v="321"/>
    <x v="1"/>
    <x v="317"/>
    <x v="3"/>
    <d v="1988-08-12T00:00:00"/>
    <n v="34.035448346515579"/>
    <d v="2013-12-28T00:00:00"/>
    <n v="8.6583094005881325"/>
    <s v="B+"/>
    <x v="1"/>
    <n v="144216"/>
    <s v="7020411430"/>
    <m/>
    <x v="0"/>
    <x v="12"/>
    <m/>
    <n v="60"/>
    <m/>
    <n v="30"/>
    <n v="90"/>
    <m/>
    <m/>
    <x v="1"/>
    <x v="3"/>
    <x v="0"/>
    <x v="12"/>
    <m/>
    <m/>
    <m/>
    <x v="1"/>
    <m/>
    <m/>
    <m/>
  </r>
  <r>
    <x v="322"/>
    <x v="322"/>
    <x v="2"/>
    <x v="318"/>
    <x v="3"/>
    <d v="1988-08-13T00:00:00"/>
    <n v="34.032710495728445"/>
    <d v="2013-12-29T00:00:00"/>
    <n v="8.6555715498010013"/>
    <s v="O+"/>
    <x v="0"/>
    <n v="144216"/>
    <s v=""/>
    <m/>
    <x v="0"/>
    <x v="12"/>
    <m/>
    <n v="60"/>
    <m/>
    <n v="30"/>
    <n v="90"/>
    <m/>
    <m/>
    <x v="1"/>
    <x v="3"/>
    <x v="0"/>
    <x v="12"/>
    <m/>
    <m/>
    <m/>
    <x v="1"/>
    <m/>
    <m/>
    <m/>
  </r>
  <r>
    <x v="323"/>
    <x v="323"/>
    <x v="3"/>
    <x v="319"/>
    <x v="3"/>
    <d v="1988-08-14T00:00:00"/>
    <n v="34.029972644941317"/>
    <d v="2013-12-30T00:00:00"/>
    <n v="8.6528336990138683"/>
    <s v="O+"/>
    <x v="4"/>
    <n v="144216"/>
    <s v="9950360750"/>
    <m/>
    <x v="0"/>
    <x v="12"/>
    <n v="22"/>
    <n v="38"/>
    <m/>
    <n v="30"/>
    <n v="68"/>
    <m/>
    <m/>
    <x v="1"/>
    <x v="3"/>
    <x v="0"/>
    <x v="12"/>
    <m/>
    <m/>
    <m/>
    <x v="1"/>
    <m/>
    <m/>
    <m/>
  </r>
  <r>
    <x v="324"/>
    <x v="324"/>
    <x v="0"/>
    <x v="320"/>
    <x v="3"/>
    <d v="1988-08-15T00:00:00"/>
    <n v="34.027234794154182"/>
    <d v="2013-12-31T00:00:00"/>
    <n v="8.6500958482267372"/>
    <s v="O+"/>
    <x v="8"/>
    <n v="144216"/>
    <s v="7743937025"/>
    <m/>
    <x v="0"/>
    <x v="12"/>
    <m/>
    <n v="60"/>
    <m/>
    <n v="30"/>
    <n v="90"/>
    <m/>
    <m/>
    <x v="1"/>
    <x v="3"/>
    <x v="0"/>
    <x v="12"/>
    <m/>
    <m/>
    <m/>
    <x v="1"/>
    <m/>
    <m/>
    <m/>
  </r>
  <r>
    <x v="325"/>
    <x v="325"/>
    <x v="1"/>
    <x v="321"/>
    <x v="3"/>
    <d v="1988-08-16T00:00:00"/>
    <n v="34.024496943367055"/>
    <d v="2014-01-01T00:00:00"/>
    <n v="8.6473579974396042"/>
    <s v="B+"/>
    <x v="11"/>
    <n v="144216"/>
    <s v="9672089179"/>
    <m/>
    <x v="0"/>
    <x v="12"/>
    <m/>
    <n v="60"/>
    <m/>
    <n v="30"/>
    <n v="90"/>
    <m/>
    <m/>
    <x v="1"/>
    <x v="3"/>
    <x v="0"/>
    <x v="12"/>
    <m/>
    <m/>
    <m/>
    <x v="1"/>
    <m/>
    <m/>
    <m/>
  </r>
  <r>
    <x v="326"/>
    <x v="326"/>
    <x v="2"/>
    <x v="322"/>
    <x v="3"/>
    <d v="1988-08-17T00:00:00"/>
    <n v="34.02175909257992"/>
    <d v="2014-01-02T00:00:00"/>
    <n v="8.644620146652473"/>
    <s v="B+"/>
    <x v="9"/>
    <n v="144216"/>
    <s v="9777545413"/>
    <m/>
    <x v="0"/>
    <x v="12"/>
    <m/>
    <n v="60"/>
    <m/>
    <n v="30"/>
    <n v="90"/>
    <m/>
    <m/>
    <x v="1"/>
    <x v="3"/>
    <x v="0"/>
    <x v="12"/>
    <m/>
    <m/>
    <m/>
    <x v="1"/>
    <m/>
    <m/>
    <m/>
  </r>
  <r>
    <x v="327"/>
    <x v="327"/>
    <x v="3"/>
    <x v="323"/>
    <x v="3"/>
    <d v="1988-08-18T00:00:00"/>
    <n v="34.019021241792785"/>
    <d v="2014-01-03T00:00:00"/>
    <n v="8.6418822958653401"/>
    <s v="O+"/>
    <x v="15"/>
    <n v="144216"/>
    <s v="7767810310"/>
    <m/>
    <x v="0"/>
    <x v="12"/>
    <m/>
    <n v="60"/>
    <m/>
    <n v="30"/>
    <n v="90"/>
    <m/>
    <m/>
    <x v="1"/>
    <x v="3"/>
    <x v="0"/>
    <x v="12"/>
    <m/>
    <m/>
    <m/>
    <x v="1"/>
    <m/>
    <m/>
    <m/>
  </r>
  <r>
    <x v="328"/>
    <x v="328"/>
    <x v="0"/>
    <x v="324"/>
    <x v="2"/>
    <d v="1988-08-19T00:00:00"/>
    <n v="34.016283391005658"/>
    <d v="2014-01-04T00:00:00"/>
    <n v="8.6391444450782089"/>
    <s v=""/>
    <x v="16"/>
    <n v="144216"/>
    <s v="9075640298"/>
    <m/>
    <x v="0"/>
    <x v="12"/>
    <m/>
    <n v="60"/>
    <m/>
    <n v="30"/>
    <n v="90"/>
    <m/>
    <m/>
    <x v="1"/>
    <x v="2"/>
    <x v="0"/>
    <x v="12"/>
    <m/>
    <m/>
    <m/>
    <x v="1"/>
    <m/>
    <m/>
    <m/>
  </r>
  <r>
    <x v="329"/>
    <x v="329"/>
    <x v="1"/>
    <x v="325"/>
    <x v="3"/>
    <d v="1988-08-20T00:00:00"/>
    <n v="34.013545540218523"/>
    <d v="2014-01-05T00:00:00"/>
    <n v="8.6364065942910759"/>
    <s v="Nb/Sub"/>
    <x v="16"/>
    <n v="144216"/>
    <s v="9130185109"/>
    <m/>
    <x v="0"/>
    <x v="12"/>
    <m/>
    <n v="60"/>
    <m/>
    <n v="30"/>
    <n v="90"/>
    <m/>
    <m/>
    <x v="1"/>
    <x v="3"/>
    <x v="0"/>
    <x v="12"/>
    <m/>
    <m/>
    <m/>
    <x v="1"/>
    <m/>
    <m/>
    <m/>
  </r>
  <r>
    <x v="330"/>
    <x v="330"/>
    <x v="2"/>
    <x v="326"/>
    <x v="0"/>
    <d v="1988-08-21T00:00:00"/>
    <n v="34.010807689431388"/>
    <d v="2014-01-06T00:00:00"/>
    <n v="8.6336687435039448"/>
    <s v="AB+"/>
    <x v="16"/>
    <n v="144216"/>
    <s v="9404422048"/>
    <m/>
    <x v="0"/>
    <x v="12"/>
    <m/>
    <n v="60"/>
    <m/>
    <n v="30"/>
    <n v="90"/>
    <m/>
    <m/>
    <x v="1"/>
    <x v="0"/>
    <x v="0"/>
    <x v="12"/>
    <m/>
    <m/>
    <m/>
    <x v="1"/>
    <m/>
    <m/>
    <m/>
  </r>
  <r>
    <x v="331"/>
    <x v="331"/>
    <x v="3"/>
    <x v="327"/>
    <x v="5"/>
    <d v="1988-08-22T00:00:00"/>
    <n v="34.008069838644261"/>
    <d v="2014-01-07T00:00:00"/>
    <n v="8.6309308927168118"/>
    <s v="O+"/>
    <x v="16"/>
    <n v="144216"/>
    <s v="7798051228"/>
    <m/>
    <x v="0"/>
    <x v="12"/>
    <m/>
    <n v="60"/>
    <m/>
    <n v="30"/>
    <n v="90"/>
    <m/>
    <m/>
    <x v="1"/>
    <x v="5"/>
    <x v="0"/>
    <x v="12"/>
    <m/>
    <m/>
    <m/>
    <x v="1"/>
    <m/>
    <m/>
    <m/>
  </r>
  <r>
    <x v="332"/>
    <x v="332"/>
    <x v="0"/>
    <x v="328"/>
    <x v="2"/>
    <d v="1988-08-23T00:00:00"/>
    <n v="34.005331987857126"/>
    <d v="2014-01-08T00:00:00"/>
    <n v="8.6281930419296788"/>
    <s v="AB+"/>
    <x v="16"/>
    <n v="144216"/>
    <s v="9512923600"/>
    <m/>
    <x v="8"/>
    <x v="12"/>
    <m/>
    <n v="60"/>
    <m/>
    <n v="30"/>
    <n v="90"/>
    <m/>
    <m/>
    <x v="1"/>
    <x v="2"/>
    <x v="8"/>
    <x v="12"/>
    <m/>
    <m/>
    <m/>
    <x v="1"/>
    <m/>
    <m/>
    <m/>
  </r>
  <r>
    <x v="333"/>
    <x v="333"/>
    <x v="1"/>
    <x v="329"/>
    <x v="1"/>
    <d v="1988-08-24T00:00:00"/>
    <n v="34.002594137069991"/>
    <d v="2014-01-09T00:00:00"/>
    <n v="8.6254551911425477"/>
    <s v="A+"/>
    <x v="16"/>
    <n v="144216"/>
    <s v="7738856456"/>
    <m/>
    <x v="2"/>
    <x v="12"/>
    <m/>
    <n v="60"/>
    <m/>
    <n v="30"/>
    <n v="90"/>
    <m/>
    <m/>
    <x v="1"/>
    <x v="1"/>
    <x v="2"/>
    <x v="12"/>
    <m/>
    <m/>
    <m/>
    <x v="1"/>
    <m/>
    <m/>
    <m/>
  </r>
  <r>
    <x v="334"/>
    <x v="334"/>
    <x v="2"/>
    <x v="330"/>
    <x v="1"/>
    <d v="1988-08-25T00:00:00"/>
    <n v="33.999856286282863"/>
    <d v="2014-01-10T00:00:00"/>
    <n v="8.6227173403554147"/>
    <s v="AB+"/>
    <x v="16"/>
    <n v="144216"/>
    <s v="8275505504"/>
    <m/>
    <x v="0"/>
    <x v="12"/>
    <m/>
    <n v="60"/>
    <m/>
    <n v="30"/>
    <n v="90"/>
    <m/>
    <m/>
    <x v="1"/>
    <x v="1"/>
    <x v="0"/>
    <x v="12"/>
    <m/>
    <m/>
    <m/>
    <x v="1"/>
    <m/>
    <m/>
    <m/>
  </r>
  <r>
    <x v="335"/>
    <x v="335"/>
    <x v="3"/>
    <x v="331"/>
    <x v="0"/>
    <d v="1988-08-26T00:00:00"/>
    <n v="33.997118435495729"/>
    <d v="2014-01-11T00:00:00"/>
    <n v="8.6199794895682835"/>
    <s v="O+"/>
    <x v="16"/>
    <n v="144216"/>
    <s v="9427322651"/>
    <m/>
    <x v="0"/>
    <x v="12"/>
    <m/>
    <n v="60"/>
    <m/>
    <n v="30"/>
    <n v="90"/>
    <m/>
    <m/>
    <x v="1"/>
    <x v="0"/>
    <x v="0"/>
    <x v="12"/>
    <m/>
    <m/>
    <m/>
    <x v="1"/>
    <m/>
    <m/>
    <m/>
  </r>
  <r>
    <x v="336"/>
    <x v="336"/>
    <x v="0"/>
    <x v="332"/>
    <x v="2"/>
    <d v="1988-08-27T00:00:00"/>
    <n v="33.994380584708601"/>
    <d v="2014-01-12T00:00:00"/>
    <n v="8.6172416387811506"/>
    <s v="O+"/>
    <x v="16"/>
    <n v="144216"/>
    <s v="9607193094"/>
    <m/>
    <x v="0"/>
    <x v="12"/>
    <m/>
    <n v="60"/>
    <m/>
    <n v="30"/>
    <n v="90"/>
    <m/>
    <m/>
    <x v="1"/>
    <x v="2"/>
    <x v="0"/>
    <x v="12"/>
    <m/>
    <m/>
    <m/>
    <x v="1"/>
    <m/>
    <m/>
    <m/>
  </r>
  <r>
    <x v="337"/>
    <x v="337"/>
    <x v="1"/>
    <x v="333"/>
    <x v="3"/>
    <d v="1988-08-28T00:00:00"/>
    <n v="33.991642733921466"/>
    <d v="2014-01-13T00:00:00"/>
    <n v="8.6145037879940194"/>
    <s v="B+"/>
    <x v="16"/>
    <n v="144216"/>
    <s v="9878620972"/>
    <m/>
    <x v="6"/>
    <x v="12"/>
    <m/>
    <n v="60"/>
    <m/>
    <n v="30"/>
    <n v="90"/>
    <m/>
    <m/>
    <x v="1"/>
    <x v="3"/>
    <x v="6"/>
    <x v="12"/>
    <m/>
    <m/>
    <m/>
    <x v="1"/>
    <m/>
    <m/>
    <m/>
  </r>
  <r>
    <x v="338"/>
    <x v="338"/>
    <x v="2"/>
    <x v="334"/>
    <x v="1"/>
    <d v="1988-08-29T00:00:00"/>
    <n v="33.988904883134332"/>
    <d v="2014-01-14T00:00:00"/>
    <n v="8.6117659372068864"/>
    <s v=""/>
    <x v="16"/>
    <n v="144216"/>
    <s v="9582196468"/>
    <m/>
    <x v="0"/>
    <x v="12"/>
    <n v="24"/>
    <n v="36"/>
    <m/>
    <n v="30"/>
    <n v="66"/>
    <m/>
    <m/>
    <x v="1"/>
    <x v="1"/>
    <x v="0"/>
    <x v="12"/>
    <m/>
    <m/>
    <m/>
    <x v="1"/>
    <m/>
    <m/>
    <m/>
  </r>
  <r>
    <x v="339"/>
    <x v="339"/>
    <x v="3"/>
    <x v="335"/>
    <x v="2"/>
    <d v="1988-08-30T00:00:00"/>
    <n v="33.986167032347204"/>
    <d v="2014-01-15T00:00:00"/>
    <n v="8.6090280864197553"/>
    <s v="O+"/>
    <x v="16"/>
    <n v="144216"/>
    <s v="8554085265"/>
    <m/>
    <x v="0"/>
    <x v="12"/>
    <m/>
    <n v="60"/>
    <m/>
    <n v="30"/>
    <n v="90"/>
    <m/>
    <m/>
    <x v="1"/>
    <x v="2"/>
    <x v="0"/>
    <x v="12"/>
    <m/>
    <m/>
    <m/>
    <x v="1"/>
    <m/>
    <m/>
    <m/>
  </r>
  <r>
    <x v="340"/>
    <x v="340"/>
    <x v="0"/>
    <x v="257"/>
    <x v="5"/>
    <d v="1988-08-31T00:00:00"/>
    <n v="33.983429181560069"/>
    <d v="2014-01-16T00:00:00"/>
    <n v="8.6062902356326223"/>
    <s v="B+"/>
    <x v="16"/>
    <n v="144216"/>
    <s v="9423440208"/>
    <m/>
    <x v="0"/>
    <x v="12"/>
    <m/>
    <n v="60"/>
    <m/>
    <n v="30"/>
    <n v="90"/>
    <m/>
    <m/>
    <x v="1"/>
    <x v="5"/>
    <x v="0"/>
    <x v="12"/>
    <m/>
    <m/>
    <m/>
    <x v="1"/>
    <m/>
    <m/>
    <m/>
  </r>
  <r>
    <x v="341"/>
    <x v="341"/>
    <x v="1"/>
    <x v="336"/>
    <x v="5"/>
    <d v="1988-09-01T00:00:00"/>
    <n v="33.980691330772935"/>
    <d v="2014-01-17T00:00:00"/>
    <n v="8.6035523848454911"/>
    <s v=""/>
    <x v="16"/>
    <n v="144216"/>
    <s v="9404640329"/>
    <m/>
    <x v="0"/>
    <x v="12"/>
    <m/>
    <n v="60"/>
    <m/>
    <n v="30"/>
    <n v="90"/>
    <m/>
    <m/>
    <x v="1"/>
    <x v="5"/>
    <x v="0"/>
    <x v="12"/>
    <m/>
    <m/>
    <m/>
    <x v="1"/>
    <m/>
    <m/>
    <m/>
  </r>
  <r>
    <x v="342"/>
    <x v="342"/>
    <x v="2"/>
    <x v="337"/>
    <x v="3"/>
    <d v="1988-09-02T00:00:00"/>
    <n v="33.977953479985807"/>
    <d v="2014-01-18T00:00:00"/>
    <n v="8.6008145340583582"/>
    <s v="B+"/>
    <x v="16"/>
    <n v="144216"/>
    <s v="8978246631"/>
    <m/>
    <x v="13"/>
    <x v="12"/>
    <m/>
    <n v="60"/>
    <m/>
    <n v="30"/>
    <n v="90"/>
    <m/>
    <m/>
    <x v="1"/>
    <x v="3"/>
    <x v="13"/>
    <x v="12"/>
    <m/>
    <m/>
    <m/>
    <x v="1"/>
    <m/>
    <m/>
    <m/>
  </r>
  <r>
    <x v="343"/>
    <x v="343"/>
    <x v="3"/>
    <x v="338"/>
    <x v="5"/>
    <d v="1988-09-03T00:00:00"/>
    <n v="33.975215629198672"/>
    <d v="2014-01-19T00:00:00"/>
    <n v="8.598076683271227"/>
    <s v="O+"/>
    <x v="16"/>
    <n v="144216"/>
    <s v="8985894054"/>
    <m/>
    <x v="6"/>
    <x v="12"/>
    <m/>
    <n v="60"/>
    <m/>
    <n v="30"/>
    <n v="90"/>
    <m/>
    <m/>
    <x v="1"/>
    <x v="5"/>
    <x v="6"/>
    <x v="12"/>
    <m/>
    <m/>
    <m/>
    <x v="1"/>
    <m/>
    <m/>
    <m/>
  </r>
  <r>
    <x v="344"/>
    <x v="344"/>
    <x v="0"/>
    <x v="339"/>
    <x v="3"/>
    <d v="1988-09-04T00:00:00"/>
    <n v="33.972477778411545"/>
    <d v="2014-01-20T00:00:00"/>
    <n v="8.595338832484094"/>
    <s v="B+"/>
    <x v="16"/>
    <n v="144216"/>
    <s v="9436784721"/>
    <m/>
    <x v="0"/>
    <x v="12"/>
    <m/>
    <n v="60"/>
    <m/>
    <n v="30"/>
    <n v="90"/>
    <m/>
    <m/>
    <x v="1"/>
    <x v="3"/>
    <x v="0"/>
    <x v="12"/>
    <m/>
    <m/>
    <m/>
    <x v="1"/>
    <m/>
    <m/>
    <m/>
  </r>
  <r>
    <x v="345"/>
    <x v="345"/>
    <x v="1"/>
    <x v="340"/>
    <x v="5"/>
    <d v="1988-09-05T00:00:00"/>
    <n v="33.96973992762441"/>
    <d v="2014-01-21T00:00:00"/>
    <n v="8.5926009816969628"/>
    <s v="B+"/>
    <x v="16"/>
    <n v="144216"/>
    <s v="9686374627"/>
    <m/>
    <x v="0"/>
    <x v="12"/>
    <m/>
    <n v="60"/>
    <m/>
    <n v="30"/>
    <n v="90"/>
    <m/>
    <m/>
    <x v="1"/>
    <x v="5"/>
    <x v="0"/>
    <x v="12"/>
    <m/>
    <m/>
    <m/>
    <x v="1"/>
    <m/>
    <m/>
    <m/>
  </r>
  <r>
    <x v="346"/>
    <x v="346"/>
    <x v="2"/>
    <x v="341"/>
    <x v="2"/>
    <d v="1988-09-06T00:00:00"/>
    <n v="33.967002076837275"/>
    <d v="2014-01-22T00:00:00"/>
    <n v="8.5898631309098299"/>
    <s v="A+"/>
    <x v="16"/>
    <n v="144216"/>
    <s v="9527401854"/>
    <m/>
    <x v="0"/>
    <x v="12"/>
    <m/>
    <n v="60"/>
    <m/>
    <n v="30"/>
    <n v="90"/>
    <m/>
    <m/>
    <x v="1"/>
    <x v="2"/>
    <x v="0"/>
    <x v="12"/>
    <m/>
    <m/>
    <m/>
    <x v="1"/>
    <m/>
    <m/>
    <m/>
  </r>
  <r>
    <x v="347"/>
    <x v="347"/>
    <x v="3"/>
    <x v="342"/>
    <x v="2"/>
    <d v="1988-09-07T00:00:00"/>
    <n v="33.964264226050147"/>
    <d v="2014-01-23T00:00:00"/>
    <n v="8.5871252801226987"/>
    <s v="O+"/>
    <x v="16"/>
    <n v="144216"/>
    <s v="7507021217"/>
    <m/>
    <x v="2"/>
    <x v="12"/>
    <m/>
    <n v="60"/>
    <m/>
    <n v="30"/>
    <n v="90"/>
    <m/>
    <m/>
    <x v="1"/>
    <x v="2"/>
    <x v="2"/>
    <x v="12"/>
    <m/>
    <m/>
    <m/>
    <x v="1"/>
    <m/>
    <m/>
    <m/>
  </r>
  <r>
    <x v="348"/>
    <x v="348"/>
    <x v="0"/>
    <x v="343"/>
    <x v="2"/>
    <d v="1988-09-08T00:00:00"/>
    <n v="33.961526375263013"/>
    <d v="2014-01-24T00:00:00"/>
    <n v="8.5843874293355658"/>
    <s v="B+"/>
    <x v="16"/>
    <n v="144216"/>
    <s v="9657970826"/>
    <m/>
    <x v="0"/>
    <x v="12"/>
    <m/>
    <n v="60"/>
    <m/>
    <n v="30"/>
    <n v="90"/>
    <m/>
    <m/>
    <x v="1"/>
    <x v="2"/>
    <x v="0"/>
    <x v="12"/>
    <m/>
    <m/>
    <m/>
    <x v="1"/>
    <m/>
    <m/>
    <m/>
  </r>
  <r>
    <x v="349"/>
    <x v="349"/>
    <x v="1"/>
    <x v="344"/>
    <x v="3"/>
    <d v="1988-09-09T00:00:00"/>
    <n v="33.958788524475878"/>
    <d v="2014-01-25T00:00:00"/>
    <n v="8.5816495785484346"/>
    <s v="B+"/>
    <x v="16"/>
    <n v="144216"/>
    <s v="8348184283"/>
    <m/>
    <x v="2"/>
    <x v="12"/>
    <m/>
    <n v="60"/>
    <m/>
    <n v="30"/>
    <n v="90"/>
    <m/>
    <m/>
    <x v="1"/>
    <x v="3"/>
    <x v="2"/>
    <x v="12"/>
    <m/>
    <m/>
    <m/>
    <x v="1"/>
    <m/>
    <m/>
    <m/>
  </r>
  <r>
    <x v="350"/>
    <x v="350"/>
    <x v="2"/>
    <x v="345"/>
    <x v="2"/>
    <d v="1988-09-10T00:00:00"/>
    <n v="33.95605067368875"/>
    <d v="2014-01-26T00:00:00"/>
    <n v="8.5789117277613016"/>
    <s v="B+"/>
    <x v="16"/>
    <n v="144216"/>
    <s v="8888240445"/>
    <m/>
    <x v="2"/>
    <x v="12"/>
    <m/>
    <n v="60"/>
    <m/>
    <n v="30"/>
    <n v="90"/>
    <m/>
    <m/>
    <x v="1"/>
    <x v="2"/>
    <x v="2"/>
    <x v="12"/>
    <m/>
    <m/>
    <m/>
    <x v="1"/>
    <m/>
    <m/>
    <m/>
  </r>
  <r>
    <x v="351"/>
    <x v="351"/>
    <x v="3"/>
    <x v="346"/>
    <x v="5"/>
    <d v="1988-09-11T00:00:00"/>
    <n v="33.953312822901616"/>
    <d v="2014-01-27T00:00:00"/>
    <n v="8.5761738769741704"/>
    <s v="A+"/>
    <x v="16"/>
    <n v="144216"/>
    <s v="9623995602"/>
    <m/>
    <x v="0"/>
    <x v="12"/>
    <m/>
    <n v="60"/>
    <m/>
    <n v="30"/>
    <n v="90"/>
    <m/>
    <m/>
    <x v="1"/>
    <x v="5"/>
    <x v="0"/>
    <x v="12"/>
    <m/>
    <m/>
    <m/>
    <x v="1"/>
    <m/>
    <m/>
    <m/>
  </r>
  <r>
    <x v="352"/>
    <x v="352"/>
    <x v="0"/>
    <x v="347"/>
    <x v="3"/>
    <d v="1988-09-12T00:00:00"/>
    <n v="33.950574972114488"/>
    <d v="2014-01-28T00:00:00"/>
    <n v="8.5734360261870375"/>
    <s v="B+"/>
    <x v="16"/>
    <n v="144216"/>
    <s v="7889766257"/>
    <m/>
    <x v="0"/>
    <x v="12"/>
    <m/>
    <n v="60"/>
    <m/>
    <n v="30"/>
    <n v="90"/>
    <m/>
    <m/>
    <x v="1"/>
    <x v="3"/>
    <x v="0"/>
    <x v="12"/>
    <m/>
    <m/>
    <m/>
    <x v="1"/>
    <m/>
    <m/>
    <m/>
  </r>
  <r>
    <x v="353"/>
    <x v="353"/>
    <x v="1"/>
    <x v="348"/>
    <x v="3"/>
    <d v="1988-09-13T00:00:00"/>
    <n v="33.947837121327353"/>
    <d v="2014-01-29T00:00:00"/>
    <n v="8.5706981753999063"/>
    <s v=""/>
    <x v="16"/>
    <n v="144216"/>
    <s v="6394950878"/>
    <m/>
    <x v="0"/>
    <x v="12"/>
    <m/>
    <n v="60"/>
    <m/>
    <n v="30"/>
    <n v="90"/>
    <m/>
    <m/>
    <x v="1"/>
    <x v="3"/>
    <x v="0"/>
    <x v="12"/>
    <m/>
    <m/>
    <m/>
    <x v="1"/>
    <m/>
    <m/>
    <m/>
  </r>
  <r>
    <x v="354"/>
    <x v="354"/>
    <x v="2"/>
    <x v="349"/>
    <x v="5"/>
    <d v="1988-09-14T00:00:00"/>
    <n v="33.945099270540219"/>
    <d v="2014-01-30T00:00:00"/>
    <n v="8.5679603246127733"/>
    <s v="B+"/>
    <x v="16"/>
    <n v="144216"/>
    <s v="8530956707"/>
    <m/>
    <x v="0"/>
    <x v="12"/>
    <m/>
    <n v="60"/>
    <m/>
    <n v="30"/>
    <n v="90"/>
    <m/>
    <m/>
    <x v="1"/>
    <x v="5"/>
    <x v="0"/>
    <x v="12"/>
    <m/>
    <m/>
    <m/>
    <x v="1"/>
    <m/>
    <m/>
    <m/>
  </r>
  <r>
    <x v="355"/>
    <x v="355"/>
    <x v="3"/>
    <x v="350"/>
    <x v="3"/>
    <d v="1988-09-15T00:00:00"/>
    <n v="33.942361419753091"/>
    <d v="2014-01-31T00:00:00"/>
    <n v="8.5652224738256422"/>
    <s v=""/>
    <x v="16"/>
    <n v="144216"/>
    <s v=""/>
    <m/>
    <x v="9"/>
    <x v="12"/>
    <m/>
    <n v="60"/>
    <m/>
    <n v="30"/>
    <n v="90"/>
    <m/>
    <m/>
    <x v="1"/>
    <x v="3"/>
    <x v="9"/>
    <x v="12"/>
    <m/>
    <m/>
    <m/>
    <x v="1"/>
    <m/>
    <m/>
    <m/>
  </r>
  <r>
    <x v="356"/>
    <x v="356"/>
    <x v="0"/>
    <x v="351"/>
    <x v="4"/>
    <d v="1988-09-16T00:00:00"/>
    <n v="33.939623568965956"/>
    <d v="2014-02-01T00:00:00"/>
    <n v="8.5624846230385092"/>
    <s v="A+"/>
    <x v="16"/>
    <n v="144216"/>
    <s v="8975391392"/>
    <m/>
    <x v="0"/>
    <x v="12"/>
    <m/>
    <n v="60"/>
    <m/>
    <n v="30"/>
    <n v="90"/>
    <m/>
    <m/>
    <x v="1"/>
    <x v="4"/>
    <x v="0"/>
    <x v="12"/>
    <m/>
    <m/>
    <m/>
    <x v="1"/>
    <m/>
    <m/>
    <m/>
  </r>
  <r>
    <x v="357"/>
    <x v="357"/>
    <x v="1"/>
    <x v="352"/>
    <x v="2"/>
    <d v="1988-09-17T00:00:00"/>
    <n v="33.936885718178821"/>
    <d v="2014-02-02T00:00:00"/>
    <n v="8.559746772251378"/>
    <s v="B+"/>
    <x v="16"/>
    <n v="144216"/>
    <s v="7218273266"/>
    <m/>
    <x v="0"/>
    <x v="12"/>
    <m/>
    <n v="60"/>
    <m/>
    <n v="30"/>
    <n v="90"/>
    <m/>
    <m/>
    <x v="1"/>
    <x v="2"/>
    <x v="0"/>
    <x v="12"/>
    <m/>
    <m/>
    <m/>
    <x v="1"/>
    <m/>
    <m/>
    <m/>
  </r>
  <r>
    <x v="358"/>
    <x v="358"/>
    <x v="2"/>
    <x v="353"/>
    <x v="2"/>
    <d v="1988-09-18T00:00:00"/>
    <n v="33.934147867391694"/>
    <d v="2014-02-03T00:00:00"/>
    <n v="8.5570089214642451"/>
    <s v="AB+"/>
    <x v="16"/>
    <n v="144216"/>
    <s v="9158339353"/>
    <m/>
    <x v="0"/>
    <x v="12"/>
    <m/>
    <n v="60"/>
    <m/>
    <n v="30"/>
    <n v="90"/>
    <m/>
    <m/>
    <x v="1"/>
    <x v="2"/>
    <x v="0"/>
    <x v="12"/>
    <m/>
    <m/>
    <m/>
    <x v="1"/>
    <m/>
    <m/>
    <m/>
  </r>
  <r>
    <x v="359"/>
    <x v="359"/>
    <x v="3"/>
    <x v="354"/>
    <x v="3"/>
    <d v="1988-09-19T00:00:00"/>
    <n v="33.931410016604559"/>
    <d v="2014-02-04T00:00:00"/>
    <n v="8.5542710706771121"/>
    <s v="B+"/>
    <x v="16"/>
    <n v="144216"/>
    <s v="7051854144"/>
    <m/>
    <x v="1"/>
    <x v="12"/>
    <m/>
    <n v="60"/>
    <m/>
    <n v="30"/>
    <n v="90"/>
    <m/>
    <m/>
    <x v="1"/>
    <x v="3"/>
    <x v="1"/>
    <x v="12"/>
    <m/>
    <m/>
    <m/>
    <x v="1"/>
    <m/>
    <m/>
    <m/>
  </r>
  <r>
    <x v="360"/>
    <x v="360"/>
    <x v="0"/>
    <x v="355"/>
    <x v="3"/>
    <d v="1988-09-20T00:00:00"/>
    <n v="33.928672165817424"/>
    <d v="2014-02-05T00:00:00"/>
    <n v="8.5515332198899809"/>
    <s v="O+"/>
    <x v="16"/>
    <n v="144216"/>
    <s v="955245518"/>
    <m/>
    <x v="0"/>
    <x v="12"/>
    <m/>
    <n v="60"/>
    <m/>
    <n v="30"/>
    <n v="90"/>
    <m/>
    <m/>
    <x v="1"/>
    <x v="3"/>
    <x v="0"/>
    <x v="12"/>
    <m/>
    <m/>
    <m/>
    <x v="1"/>
    <m/>
    <m/>
    <m/>
  </r>
  <r>
    <x v="361"/>
    <x v="361"/>
    <x v="1"/>
    <x v="356"/>
    <x v="3"/>
    <d v="1988-09-21T00:00:00"/>
    <n v="33.925934315030297"/>
    <d v="2014-02-06T00:00:00"/>
    <n v="8.548795369102848"/>
    <s v="O+"/>
    <x v="16"/>
    <n v="144216"/>
    <s v="9902656780"/>
    <m/>
    <x v="0"/>
    <x v="12"/>
    <m/>
    <n v="60"/>
    <m/>
    <n v="30"/>
    <n v="90"/>
    <m/>
    <m/>
    <x v="1"/>
    <x v="3"/>
    <x v="0"/>
    <x v="12"/>
    <m/>
    <m/>
    <m/>
    <x v="1"/>
    <m/>
    <m/>
    <m/>
  </r>
  <r>
    <x v="362"/>
    <x v="362"/>
    <x v="2"/>
    <x v="357"/>
    <x v="3"/>
    <d v="1988-09-22T00:00:00"/>
    <n v="33.923196464243162"/>
    <d v="2014-02-07T00:00:00"/>
    <n v="8.5460575183157168"/>
    <s v="A+"/>
    <x v="16"/>
    <n v="144216"/>
    <s v="6283858015"/>
    <m/>
    <x v="0"/>
    <x v="12"/>
    <m/>
    <n v="60"/>
    <m/>
    <n v="30"/>
    <n v="90"/>
    <m/>
    <m/>
    <x v="1"/>
    <x v="3"/>
    <x v="0"/>
    <x v="12"/>
    <m/>
    <m/>
    <m/>
    <x v="1"/>
    <m/>
    <m/>
    <m/>
  </r>
  <r>
    <x v="363"/>
    <x v="363"/>
    <x v="3"/>
    <x v="358"/>
    <x v="4"/>
    <d v="1988-09-23T00:00:00"/>
    <n v="33.920458613456034"/>
    <d v="2014-02-08T00:00:00"/>
    <n v="8.5433196675285838"/>
    <s v="B+"/>
    <x v="16"/>
    <n v="144216"/>
    <s v="7798714269"/>
    <m/>
    <x v="2"/>
    <x v="12"/>
    <m/>
    <n v="60"/>
    <m/>
    <n v="30"/>
    <n v="90"/>
    <m/>
    <m/>
    <x v="1"/>
    <x v="4"/>
    <x v="2"/>
    <x v="12"/>
    <m/>
    <m/>
    <m/>
    <x v="1"/>
    <m/>
    <m/>
    <m/>
  </r>
  <r>
    <x v="364"/>
    <x v="364"/>
    <x v="0"/>
    <x v="359"/>
    <x v="3"/>
    <d v="1988-09-24T00:00:00"/>
    <n v="33.9177207626689"/>
    <d v="2014-02-09T00:00:00"/>
    <n v="8.5405818167414527"/>
    <s v="B+"/>
    <x v="16"/>
    <n v="144216"/>
    <s v="7263062070"/>
    <m/>
    <x v="0"/>
    <x v="12"/>
    <m/>
    <n v="60"/>
    <m/>
    <n v="30"/>
    <n v="90"/>
    <m/>
    <m/>
    <x v="1"/>
    <x v="3"/>
    <x v="0"/>
    <x v="12"/>
    <m/>
    <m/>
    <m/>
    <x v="1"/>
    <m/>
    <m/>
    <m/>
  </r>
  <r>
    <x v="365"/>
    <x v="365"/>
    <x v="1"/>
    <x v="360"/>
    <x v="2"/>
    <d v="1988-09-25T00:00:00"/>
    <n v="33.914982911881765"/>
    <d v="2014-02-10T00:00:00"/>
    <n v="8.5378439659543197"/>
    <s v="AB+"/>
    <x v="16"/>
    <n v="144216"/>
    <s v="8806173772"/>
    <m/>
    <x v="0"/>
    <x v="12"/>
    <m/>
    <n v="60"/>
    <m/>
    <n v="30"/>
    <n v="90"/>
    <m/>
    <m/>
    <x v="1"/>
    <x v="2"/>
    <x v="0"/>
    <x v="12"/>
    <m/>
    <m/>
    <m/>
    <x v="1"/>
    <m/>
    <m/>
    <m/>
  </r>
  <r>
    <x v="366"/>
    <x v="366"/>
    <x v="2"/>
    <x v="361"/>
    <x v="3"/>
    <d v="1988-09-26T00:00:00"/>
    <n v="33.912245061094637"/>
    <d v="2014-02-11T00:00:00"/>
    <n v="8.5351061151671885"/>
    <s v="A+"/>
    <x v="16"/>
    <n v="144216"/>
    <s v="9459963222"/>
    <m/>
    <x v="0"/>
    <x v="12"/>
    <m/>
    <n v="60"/>
    <m/>
    <n v="30"/>
    <n v="90"/>
    <m/>
    <m/>
    <x v="1"/>
    <x v="3"/>
    <x v="0"/>
    <x v="12"/>
    <m/>
    <m/>
    <m/>
    <x v="1"/>
    <m/>
    <m/>
    <m/>
  </r>
  <r>
    <x v="367"/>
    <x v="367"/>
    <x v="3"/>
    <x v="362"/>
    <x v="4"/>
    <d v="1988-09-27T00:00:00"/>
    <n v="33.909507210307503"/>
    <d v="2014-02-12T00:00:00"/>
    <n v="8.5323682643800556"/>
    <s v="B+"/>
    <x v="16"/>
    <n v="144216"/>
    <s v="8698679209"/>
    <m/>
    <x v="0"/>
    <x v="12"/>
    <m/>
    <n v="60"/>
    <m/>
    <n v="30"/>
    <n v="90"/>
    <m/>
    <m/>
    <x v="1"/>
    <x v="4"/>
    <x v="0"/>
    <x v="12"/>
    <m/>
    <m/>
    <m/>
    <x v="1"/>
    <m/>
    <m/>
    <m/>
  </r>
  <r>
    <x v="368"/>
    <x v="368"/>
    <x v="0"/>
    <x v="363"/>
    <x v="3"/>
    <d v="1988-09-28T00:00:00"/>
    <n v="33.906769359520368"/>
    <d v="2014-02-13T00:00:00"/>
    <n v="8.5296304135929244"/>
    <s v="A+"/>
    <x v="16"/>
    <n v="144216"/>
    <s v="7796744247"/>
    <m/>
    <x v="0"/>
    <x v="12"/>
    <m/>
    <n v="60"/>
    <m/>
    <n v="30"/>
    <n v="90"/>
    <m/>
    <m/>
    <x v="1"/>
    <x v="3"/>
    <x v="0"/>
    <x v="12"/>
    <m/>
    <m/>
    <m/>
    <x v="1"/>
    <m/>
    <m/>
    <m/>
  </r>
  <r>
    <x v="369"/>
    <x v="369"/>
    <x v="1"/>
    <x v="364"/>
    <x v="3"/>
    <d v="1988-09-29T00:00:00"/>
    <n v="33.90403150873324"/>
    <d v="2014-02-14T00:00:00"/>
    <n v="8.5268925628057914"/>
    <s v="B+"/>
    <x v="16"/>
    <n v="144216"/>
    <s v="9872953167"/>
    <m/>
    <x v="0"/>
    <x v="12"/>
    <m/>
    <n v="60"/>
    <m/>
    <n v="30"/>
    <n v="90"/>
    <m/>
    <m/>
    <x v="1"/>
    <x v="3"/>
    <x v="0"/>
    <x v="12"/>
    <m/>
    <m/>
    <m/>
    <x v="1"/>
    <m/>
    <m/>
    <m/>
  </r>
  <r>
    <x v="370"/>
    <x v="370"/>
    <x v="2"/>
    <x v="365"/>
    <x v="0"/>
    <d v="1988-09-30T00:00:00"/>
    <n v="33.901293657946105"/>
    <d v="2014-02-15T00:00:00"/>
    <n v="8.5241547120186603"/>
    <s v=""/>
    <x v="16"/>
    <n v="144216"/>
    <s v="9512159800"/>
    <m/>
    <x v="0"/>
    <x v="12"/>
    <m/>
    <n v="60"/>
    <m/>
    <n v="30"/>
    <n v="90"/>
    <m/>
    <m/>
    <x v="1"/>
    <x v="0"/>
    <x v="0"/>
    <x v="12"/>
    <m/>
    <m/>
    <m/>
    <x v="1"/>
    <m/>
    <m/>
    <m/>
  </r>
  <r>
    <x v="371"/>
    <x v="371"/>
    <x v="3"/>
    <x v="366"/>
    <x v="1"/>
    <d v="1988-10-01T00:00:00"/>
    <n v="33.898555807158978"/>
    <d v="2014-02-16T00:00:00"/>
    <n v="8.5214168612315273"/>
    <s v="A+"/>
    <x v="16"/>
    <n v="144216"/>
    <s v="7767840419"/>
    <m/>
    <x v="0"/>
    <x v="12"/>
    <m/>
    <n v="60"/>
    <m/>
    <n v="30"/>
    <n v="90"/>
    <m/>
    <m/>
    <x v="1"/>
    <x v="1"/>
    <x v="0"/>
    <x v="12"/>
    <m/>
    <m/>
    <m/>
    <x v="1"/>
    <m/>
    <m/>
    <m/>
  </r>
  <r>
    <x v="372"/>
    <x v="372"/>
    <x v="0"/>
    <x v="367"/>
    <x v="1"/>
    <d v="1988-10-02T00:00:00"/>
    <n v="33.895817956371843"/>
    <d v="2014-02-17T00:00:00"/>
    <n v="8.5186790104443961"/>
    <s v="B+"/>
    <x v="16"/>
    <n v="144216"/>
    <s v="9823569002"/>
    <m/>
    <x v="0"/>
    <x v="12"/>
    <m/>
    <n v="60"/>
    <m/>
    <n v="30"/>
    <n v="90"/>
    <m/>
    <m/>
    <x v="1"/>
    <x v="1"/>
    <x v="0"/>
    <x v="12"/>
    <m/>
    <m/>
    <m/>
    <x v="1"/>
    <m/>
    <m/>
    <m/>
  </r>
  <r>
    <x v="373"/>
    <x v="373"/>
    <x v="1"/>
    <x v="368"/>
    <x v="5"/>
    <d v="1988-10-03T00:00:00"/>
    <n v="33.893080105584708"/>
    <d v="2014-02-18T00:00:00"/>
    <n v="8.5159411596572632"/>
    <s v="O+"/>
    <x v="16"/>
    <n v="144216"/>
    <s v="9664142929"/>
    <m/>
    <x v="0"/>
    <x v="12"/>
    <m/>
    <n v="60"/>
    <m/>
    <n v="30"/>
    <n v="90"/>
    <m/>
    <m/>
    <x v="1"/>
    <x v="5"/>
    <x v="0"/>
    <x v="12"/>
    <m/>
    <m/>
    <m/>
    <x v="1"/>
    <m/>
    <m/>
    <m/>
  </r>
  <r>
    <x v="374"/>
    <x v="374"/>
    <x v="2"/>
    <x v="369"/>
    <x v="1"/>
    <d v="1988-10-04T00:00:00"/>
    <n v="33.890342254797581"/>
    <d v="2014-02-19T00:00:00"/>
    <n v="8.513203308870132"/>
    <s v="A+"/>
    <x v="16"/>
    <n v="144216"/>
    <s v="7875921101"/>
    <m/>
    <x v="0"/>
    <x v="12"/>
    <m/>
    <n v="60"/>
    <m/>
    <n v="30"/>
    <n v="90"/>
    <m/>
    <m/>
    <x v="1"/>
    <x v="1"/>
    <x v="0"/>
    <x v="12"/>
    <m/>
    <m/>
    <m/>
    <x v="1"/>
    <m/>
    <m/>
    <m/>
  </r>
  <r>
    <x v="375"/>
    <x v="375"/>
    <x v="3"/>
    <x v="370"/>
    <x v="3"/>
    <d v="1988-10-05T00:00:00"/>
    <n v="33.887604404010446"/>
    <d v="2014-02-20T00:00:00"/>
    <n v="8.510465458082999"/>
    <s v=""/>
    <x v="16"/>
    <n v="144216"/>
    <s v="7090170169"/>
    <m/>
    <x v="0"/>
    <x v="12"/>
    <m/>
    <n v="60"/>
    <m/>
    <n v="30"/>
    <n v="90"/>
    <m/>
    <m/>
    <x v="1"/>
    <x v="3"/>
    <x v="0"/>
    <x v="12"/>
    <m/>
    <m/>
    <m/>
    <x v="1"/>
    <m/>
    <m/>
    <m/>
  </r>
  <r>
    <x v="376"/>
    <x v="376"/>
    <x v="0"/>
    <x v="371"/>
    <x v="3"/>
    <d v="1988-10-06T00:00:00"/>
    <n v="33.884866553223311"/>
    <d v="2014-02-21T00:00:00"/>
    <n v="8.5077276072958679"/>
    <s v="A+"/>
    <x v="16"/>
    <n v="144216"/>
    <s v="8899281047"/>
    <m/>
    <x v="2"/>
    <x v="12"/>
    <m/>
    <n v="60"/>
    <m/>
    <n v="30"/>
    <n v="90"/>
    <m/>
    <m/>
    <x v="1"/>
    <x v="3"/>
    <x v="2"/>
    <x v="12"/>
    <m/>
    <m/>
    <m/>
    <x v="1"/>
    <m/>
    <m/>
    <m/>
  </r>
  <r>
    <x v="377"/>
    <x v="377"/>
    <x v="1"/>
    <x v="372"/>
    <x v="2"/>
    <d v="1988-10-07T00:00:00"/>
    <n v="33.882128702436184"/>
    <d v="2014-02-22T00:00:00"/>
    <n v="8.5049897565087349"/>
    <s v="B+"/>
    <x v="16"/>
    <n v="144216"/>
    <s v="8097892907"/>
    <m/>
    <x v="2"/>
    <x v="12"/>
    <m/>
    <n v="60"/>
    <m/>
    <n v="30"/>
    <n v="90"/>
    <m/>
    <m/>
    <x v="1"/>
    <x v="2"/>
    <x v="2"/>
    <x v="12"/>
    <m/>
    <m/>
    <m/>
    <x v="1"/>
    <m/>
    <m/>
    <m/>
  </r>
  <r>
    <x v="378"/>
    <x v="378"/>
    <x v="2"/>
    <x v="373"/>
    <x v="3"/>
    <d v="1988-10-08T00:00:00"/>
    <n v="33.879390851649049"/>
    <d v="2014-02-23T00:00:00"/>
    <n v="8.5022519057216037"/>
    <s v="A+"/>
    <x v="16"/>
    <n v="144216"/>
    <s v="7875565408"/>
    <m/>
    <x v="0"/>
    <x v="12"/>
    <m/>
    <n v="60"/>
    <m/>
    <n v="30"/>
    <n v="90"/>
    <m/>
    <m/>
    <x v="1"/>
    <x v="3"/>
    <x v="0"/>
    <x v="12"/>
    <m/>
    <m/>
    <m/>
    <x v="1"/>
    <m/>
    <m/>
    <m/>
  </r>
  <r>
    <x v="379"/>
    <x v="379"/>
    <x v="3"/>
    <x v="374"/>
    <x v="0"/>
    <d v="1988-10-09T00:00:00"/>
    <n v="33.876653000861921"/>
    <d v="2014-02-24T00:00:00"/>
    <n v="8.4995140549344708"/>
    <s v="A+"/>
    <x v="16"/>
    <n v="144216"/>
    <s v="7796184119"/>
    <m/>
    <x v="2"/>
    <x v="13"/>
    <m/>
    <n v="60"/>
    <m/>
    <n v="30"/>
    <n v="90"/>
    <m/>
    <m/>
    <x v="1"/>
    <x v="0"/>
    <x v="2"/>
    <x v="13"/>
    <m/>
    <m/>
    <m/>
    <x v="1"/>
    <m/>
    <m/>
    <m/>
  </r>
  <r>
    <x v="380"/>
    <x v="380"/>
    <x v="0"/>
    <x v="375"/>
    <x v="1"/>
    <d v="1988-10-10T00:00:00"/>
    <n v="33.873915150074787"/>
    <d v="2014-02-25T00:00:00"/>
    <n v="8.4967762041473396"/>
    <s v="B+"/>
    <x v="16"/>
    <n v="144216"/>
    <s v="7038890394"/>
    <m/>
    <x v="0"/>
    <x v="13"/>
    <m/>
    <n v="60"/>
    <m/>
    <n v="30"/>
    <n v="90"/>
    <m/>
    <m/>
    <x v="1"/>
    <x v="1"/>
    <x v="0"/>
    <x v="13"/>
    <m/>
    <m/>
    <m/>
    <x v="1"/>
    <m/>
    <m/>
    <m/>
  </r>
  <r>
    <x v="381"/>
    <x v="381"/>
    <x v="1"/>
    <x v="376"/>
    <x v="3"/>
    <d v="1988-10-11T00:00:00"/>
    <n v="33.871177299287652"/>
    <d v="2014-02-26T00:00:00"/>
    <n v="8.4940383533602066"/>
    <s v="A+"/>
    <x v="16"/>
    <n v="144216"/>
    <s v="8928159353"/>
    <m/>
    <x v="14"/>
    <x v="13"/>
    <m/>
    <n v="60"/>
    <m/>
    <n v="30"/>
    <n v="90"/>
    <m/>
    <m/>
    <x v="1"/>
    <x v="3"/>
    <x v="14"/>
    <x v="13"/>
    <m/>
    <m/>
    <m/>
    <x v="1"/>
    <m/>
    <m/>
    <m/>
  </r>
  <r>
    <x v="382"/>
    <x v="382"/>
    <x v="2"/>
    <x v="377"/>
    <x v="2"/>
    <d v="1988-10-12T00:00:00"/>
    <n v="33.868439448500524"/>
    <d v="2014-02-27T00:00:00"/>
    <n v="8.4913005025730754"/>
    <s v="AB+"/>
    <x v="16"/>
    <n v="144216"/>
    <s v="9822729049"/>
    <m/>
    <x v="0"/>
    <x v="13"/>
    <m/>
    <n v="60"/>
    <m/>
    <n v="30"/>
    <n v="90"/>
    <m/>
    <m/>
    <x v="1"/>
    <x v="2"/>
    <x v="0"/>
    <x v="13"/>
    <m/>
    <m/>
    <m/>
    <x v="1"/>
    <m/>
    <m/>
    <m/>
  </r>
  <r>
    <x v="383"/>
    <x v="383"/>
    <x v="3"/>
    <x v="378"/>
    <x v="3"/>
    <d v="1988-10-13T00:00:00"/>
    <n v="33.86570159771339"/>
    <d v="2014-02-28T00:00:00"/>
    <n v="8.4885626517859425"/>
    <s v="B+"/>
    <x v="16"/>
    <n v="144216"/>
    <s v="906710887"/>
    <m/>
    <x v="0"/>
    <x v="13"/>
    <m/>
    <n v="60"/>
    <m/>
    <n v="30"/>
    <n v="90"/>
    <m/>
    <m/>
    <x v="1"/>
    <x v="3"/>
    <x v="0"/>
    <x v="13"/>
    <m/>
    <m/>
    <m/>
    <x v="1"/>
    <m/>
    <m/>
    <m/>
  </r>
  <r>
    <x v="384"/>
    <x v="384"/>
    <x v="0"/>
    <x v="379"/>
    <x v="3"/>
    <d v="1988-10-14T00:00:00"/>
    <n v="33.862963746926255"/>
    <d v="2014-03-01T00:00:00"/>
    <n v="8.4858248009988095"/>
    <s v="O+"/>
    <x v="16"/>
    <n v="144216"/>
    <s v="8329944643"/>
    <m/>
    <x v="0"/>
    <x v="13"/>
    <m/>
    <n v="60"/>
    <m/>
    <n v="30"/>
    <n v="90"/>
    <m/>
    <m/>
    <x v="1"/>
    <x v="3"/>
    <x v="0"/>
    <x v="13"/>
    <m/>
    <m/>
    <m/>
    <x v="1"/>
    <m/>
    <m/>
    <m/>
  </r>
  <r>
    <x v="385"/>
    <x v="385"/>
    <x v="1"/>
    <x v="380"/>
    <x v="2"/>
    <d v="1988-10-15T00:00:00"/>
    <n v="33.860225896139127"/>
    <d v="2014-03-02T00:00:00"/>
    <n v="8.4830869502116784"/>
    <s v="A+"/>
    <x v="16"/>
    <n v="144216"/>
    <s v="9049227321"/>
    <m/>
    <x v="0"/>
    <x v="13"/>
    <m/>
    <n v="60"/>
    <m/>
    <n v="30"/>
    <n v="90"/>
    <m/>
    <m/>
    <x v="1"/>
    <x v="2"/>
    <x v="0"/>
    <x v="13"/>
    <m/>
    <m/>
    <m/>
    <x v="1"/>
    <m/>
    <m/>
    <m/>
  </r>
  <r>
    <x v="386"/>
    <x v="386"/>
    <x v="2"/>
    <x v="381"/>
    <x v="2"/>
    <d v="1988-10-16T00:00:00"/>
    <n v="33.857488045351992"/>
    <d v="2014-03-03T00:00:00"/>
    <n v="8.4803490994245454"/>
    <s v="O+"/>
    <x v="16"/>
    <n v="144216"/>
    <s v="7066156972"/>
    <m/>
    <x v="0"/>
    <x v="13"/>
    <m/>
    <n v="60"/>
    <m/>
    <n v="30"/>
    <n v="90"/>
    <m/>
    <m/>
    <x v="1"/>
    <x v="2"/>
    <x v="0"/>
    <x v="13"/>
    <m/>
    <m/>
    <m/>
    <x v="1"/>
    <m/>
    <m/>
    <m/>
  </r>
  <r>
    <x v="387"/>
    <x v="387"/>
    <x v="3"/>
    <x v="382"/>
    <x v="2"/>
    <d v="1988-10-17T00:00:00"/>
    <n v="33.854750194564858"/>
    <d v="2014-03-04T00:00:00"/>
    <n v="8.4776112486374142"/>
    <s v="O+"/>
    <x v="16"/>
    <n v="144216"/>
    <s v=""/>
    <m/>
    <x v="0"/>
    <x v="13"/>
    <m/>
    <n v="60"/>
    <m/>
    <n v="30"/>
    <n v="90"/>
    <m/>
    <m/>
    <x v="1"/>
    <x v="2"/>
    <x v="0"/>
    <x v="13"/>
    <m/>
    <m/>
    <m/>
    <x v="1"/>
    <m/>
    <m/>
    <m/>
  </r>
  <r>
    <x v="388"/>
    <x v="388"/>
    <x v="0"/>
    <x v="383"/>
    <x v="2"/>
    <d v="1988-10-18T00:00:00"/>
    <n v="33.85201234377773"/>
    <d v="2014-03-05T00:00:00"/>
    <n v="8.4748733978502813"/>
    <s v="B+"/>
    <x v="16"/>
    <n v="144216"/>
    <s v="9970839043"/>
    <m/>
    <x v="0"/>
    <x v="13"/>
    <m/>
    <n v="60"/>
    <m/>
    <n v="30"/>
    <n v="90"/>
    <m/>
    <m/>
    <x v="1"/>
    <x v="2"/>
    <x v="0"/>
    <x v="13"/>
    <m/>
    <m/>
    <m/>
    <x v="1"/>
    <m/>
    <m/>
    <m/>
  </r>
  <r>
    <x v="389"/>
    <x v="389"/>
    <x v="1"/>
    <x v="384"/>
    <x v="2"/>
    <d v="1988-10-19T00:00:00"/>
    <n v="33.849274492990595"/>
    <d v="2014-03-06T00:00:00"/>
    <n v="8.4721355470631501"/>
    <s v="O+"/>
    <x v="16"/>
    <n v="144216"/>
    <s v="7263029263"/>
    <m/>
    <x v="0"/>
    <x v="13"/>
    <m/>
    <n v="60"/>
    <m/>
    <n v="30"/>
    <n v="90"/>
    <m/>
    <m/>
    <x v="1"/>
    <x v="2"/>
    <x v="0"/>
    <x v="13"/>
    <m/>
    <m/>
    <m/>
    <x v="1"/>
    <m/>
    <m/>
    <m/>
  </r>
  <r>
    <x v="390"/>
    <x v="390"/>
    <x v="2"/>
    <x v="385"/>
    <x v="2"/>
    <d v="1988-10-20T00:00:00"/>
    <n v="33.846536642203468"/>
    <d v="2014-03-07T00:00:00"/>
    <n v="8.4693976962760171"/>
    <s v="O+"/>
    <x v="16"/>
    <n v="144216"/>
    <s v="8788270174"/>
    <m/>
    <x v="11"/>
    <x v="13"/>
    <m/>
    <n v="60"/>
    <m/>
    <n v="30"/>
    <n v="90"/>
    <m/>
    <m/>
    <x v="1"/>
    <x v="2"/>
    <x v="11"/>
    <x v="13"/>
    <m/>
    <m/>
    <m/>
    <x v="1"/>
    <m/>
    <m/>
    <m/>
  </r>
  <r>
    <x v="391"/>
    <x v="391"/>
    <x v="3"/>
    <x v="386"/>
    <x v="4"/>
    <d v="1988-10-21T00:00:00"/>
    <n v="33.843798791416333"/>
    <d v="2014-03-08T00:00:00"/>
    <n v="8.4666598454888859"/>
    <s v="B+"/>
    <x v="16"/>
    <n v="144216"/>
    <s v="9871869473"/>
    <m/>
    <x v="0"/>
    <x v="13"/>
    <m/>
    <n v="60"/>
    <m/>
    <n v="30"/>
    <n v="90"/>
    <m/>
    <m/>
    <x v="1"/>
    <x v="4"/>
    <x v="0"/>
    <x v="13"/>
    <m/>
    <m/>
    <m/>
    <x v="1"/>
    <m/>
    <m/>
    <m/>
  </r>
  <r>
    <x v="392"/>
    <x v="392"/>
    <x v="0"/>
    <x v="387"/>
    <x v="3"/>
    <d v="1988-10-22T00:00:00"/>
    <n v="33.841060940629198"/>
    <d v="2014-03-09T00:00:00"/>
    <n v="8.463921994701753"/>
    <s v=""/>
    <x v="16"/>
    <n v="144216"/>
    <s v=""/>
    <m/>
    <x v="0"/>
    <x v="13"/>
    <m/>
    <n v="60"/>
    <m/>
    <n v="30"/>
    <n v="90"/>
    <m/>
    <m/>
    <x v="1"/>
    <x v="3"/>
    <x v="0"/>
    <x v="13"/>
    <m/>
    <m/>
    <m/>
    <x v="1"/>
    <m/>
    <m/>
    <m/>
  </r>
  <r>
    <x v="393"/>
    <x v="393"/>
    <x v="1"/>
    <x v="388"/>
    <x v="3"/>
    <d v="1988-10-23T00:00:00"/>
    <n v="33.838323089842071"/>
    <d v="2014-03-10T00:00:00"/>
    <n v="8.4611841439146218"/>
    <s v=""/>
    <x v="16"/>
    <n v="144216"/>
    <s v=""/>
    <m/>
    <x v="9"/>
    <x v="13"/>
    <m/>
    <n v="60"/>
    <m/>
    <n v="30"/>
    <n v="90"/>
    <m/>
    <m/>
    <x v="1"/>
    <x v="3"/>
    <x v="9"/>
    <x v="13"/>
    <m/>
    <m/>
    <m/>
    <x v="1"/>
    <m/>
    <m/>
    <m/>
  </r>
  <r>
    <x v="394"/>
    <x v="394"/>
    <x v="2"/>
    <x v="389"/>
    <x v="0"/>
    <d v="1988-10-24T00:00:00"/>
    <n v="33.835585239054936"/>
    <d v="2014-03-11T00:00:00"/>
    <n v="8.4584462931274889"/>
    <s v=""/>
    <x v="16"/>
    <n v="144216"/>
    <s v="9402100013"/>
    <m/>
    <x v="0"/>
    <x v="13"/>
    <m/>
    <n v="60"/>
    <m/>
    <n v="30"/>
    <n v="90"/>
    <m/>
    <m/>
    <x v="1"/>
    <x v="0"/>
    <x v="0"/>
    <x v="13"/>
    <m/>
    <m/>
    <m/>
    <x v="1"/>
    <m/>
    <m/>
    <m/>
  </r>
  <r>
    <x v="395"/>
    <x v="395"/>
    <x v="3"/>
    <x v="390"/>
    <x v="2"/>
    <d v="1988-10-25T00:00:00"/>
    <n v="33.832847388267801"/>
    <d v="2014-03-12T00:00:00"/>
    <n v="8.4557084423403577"/>
    <s v=""/>
    <x v="16"/>
    <n v="144216"/>
    <s v=""/>
    <m/>
    <x v="0"/>
    <x v="13"/>
    <m/>
    <n v="60"/>
    <m/>
    <n v="30"/>
    <n v="90"/>
    <m/>
    <m/>
    <x v="1"/>
    <x v="2"/>
    <x v="0"/>
    <x v="13"/>
    <m/>
    <m/>
    <m/>
    <x v="1"/>
    <m/>
    <m/>
    <m/>
  </r>
  <r>
    <x v="396"/>
    <x v="396"/>
    <x v="0"/>
    <x v="391"/>
    <x v="2"/>
    <d v="1988-10-26T00:00:00"/>
    <n v="33.830109537480674"/>
    <d v="2014-03-13T00:00:00"/>
    <n v="8.4529705915532247"/>
    <s v=""/>
    <x v="16"/>
    <n v="144216"/>
    <s v=""/>
    <m/>
    <x v="9"/>
    <x v="13"/>
    <m/>
    <n v="60"/>
    <m/>
    <n v="30"/>
    <n v="90"/>
    <m/>
    <m/>
    <x v="1"/>
    <x v="2"/>
    <x v="9"/>
    <x v="13"/>
    <m/>
    <m/>
    <m/>
    <x v="1"/>
    <m/>
    <m/>
    <m/>
  </r>
  <r>
    <x v="397"/>
    <x v="397"/>
    <x v="1"/>
    <x v="392"/>
    <x v="1"/>
    <d v="1988-10-27T00:00:00"/>
    <n v="33.827371686693539"/>
    <d v="2014-03-14T00:00:00"/>
    <n v="8.4502327407660935"/>
    <s v=""/>
    <x v="16"/>
    <n v="144216"/>
    <s v=""/>
    <m/>
    <x v="2"/>
    <x v="13"/>
    <m/>
    <n v="60"/>
    <m/>
    <n v="30"/>
    <n v="90"/>
    <m/>
    <m/>
    <x v="1"/>
    <x v="1"/>
    <x v="2"/>
    <x v="13"/>
    <m/>
    <m/>
    <m/>
    <x v="1"/>
    <m/>
    <m/>
    <m/>
  </r>
  <r>
    <x v="398"/>
    <x v="398"/>
    <x v="2"/>
    <x v="393"/>
    <x v="1"/>
    <d v="1988-10-28T00:00:00"/>
    <n v="33.824633835906411"/>
    <d v="2014-03-15T00:00:00"/>
    <n v="8.4474948899789606"/>
    <s v="O+"/>
    <x v="16"/>
    <n v="144216"/>
    <s v=""/>
    <m/>
    <x v="0"/>
    <x v="13"/>
    <m/>
    <n v="60"/>
    <m/>
    <n v="30"/>
    <n v="90"/>
    <m/>
    <m/>
    <x v="1"/>
    <x v="1"/>
    <x v="0"/>
    <x v="13"/>
    <m/>
    <m/>
    <m/>
    <x v="1"/>
    <m/>
    <m/>
    <m/>
  </r>
  <r>
    <x v="399"/>
    <x v="399"/>
    <x v="3"/>
    <x v="394"/>
    <x v="3"/>
    <d v="1988-10-29T00:00:00"/>
    <n v="33.821895985119276"/>
    <d v="2014-03-16T00:00:00"/>
    <n v="8.4447570391918294"/>
    <s v=""/>
    <x v="16"/>
    <n v="144216"/>
    <s v=""/>
    <m/>
    <x v="0"/>
    <x v="13"/>
    <n v="23"/>
    <n v="37"/>
    <m/>
    <n v="30"/>
    <n v="67"/>
    <m/>
    <m/>
    <x v="1"/>
    <x v="3"/>
    <x v="0"/>
    <x v="13"/>
    <m/>
    <m/>
    <m/>
    <x v="1"/>
    <m/>
    <m/>
    <m/>
  </r>
  <r>
    <x v="400"/>
    <x v="400"/>
    <x v="0"/>
    <x v="395"/>
    <x v="1"/>
    <d v="1988-10-30T00:00:00"/>
    <n v="33.819158134332142"/>
    <d v="2014-03-17T00:00:00"/>
    <n v="8.4420191884046965"/>
    <s v="AB+"/>
    <x v="16"/>
    <n v="144216"/>
    <s v=""/>
    <m/>
    <x v="0"/>
    <x v="12"/>
    <n v="23"/>
    <n v="37"/>
    <m/>
    <n v="30"/>
    <n v="67"/>
    <m/>
    <m/>
    <x v="1"/>
    <x v="1"/>
    <x v="0"/>
    <x v="12"/>
    <m/>
    <m/>
    <m/>
    <x v="1"/>
    <m/>
    <m/>
    <m/>
  </r>
  <r>
    <x v="401"/>
    <x v="401"/>
    <x v="1"/>
    <x v="396"/>
    <x v="2"/>
    <d v="1988-10-31T00:00:00"/>
    <n v="33.816420283545014"/>
    <d v="2014-03-18T00:00:00"/>
    <n v="8.4392813376175653"/>
    <s v="AB+"/>
    <x v="16"/>
    <n v="144216"/>
    <s v="8208403374"/>
    <m/>
    <x v="0"/>
    <x v="12"/>
    <n v="23"/>
    <n v="37"/>
    <m/>
    <n v="30"/>
    <n v="67"/>
    <m/>
    <m/>
    <x v="1"/>
    <x v="2"/>
    <x v="0"/>
    <x v="12"/>
    <m/>
    <m/>
    <m/>
    <x v="1"/>
    <m/>
    <m/>
    <m/>
  </r>
  <r>
    <x v="402"/>
    <x v="402"/>
    <x v="2"/>
    <x v="397"/>
    <x v="2"/>
    <d v="1988-11-01T00:00:00"/>
    <n v="33.813682432757879"/>
    <d v="2014-03-19T00:00:00"/>
    <n v="8.4365434868304323"/>
    <s v="B+"/>
    <x v="16"/>
    <n v="144216"/>
    <s v="9420064250"/>
    <m/>
    <x v="0"/>
    <x v="12"/>
    <n v="23"/>
    <n v="37"/>
    <m/>
    <n v="30"/>
    <n v="67"/>
    <m/>
    <m/>
    <x v="1"/>
    <x v="2"/>
    <x v="0"/>
    <x v="12"/>
    <m/>
    <m/>
    <m/>
    <x v="1"/>
    <m/>
    <m/>
    <m/>
  </r>
  <r>
    <x v="403"/>
    <x v="403"/>
    <x v="3"/>
    <x v="398"/>
    <x v="0"/>
    <d v="1988-11-02T00:00:00"/>
    <n v="33.810944581970745"/>
    <d v="2014-03-20T00:00:00"/>
    <n v="8.4338056360433011"/>
    <s v="B+"/>
    <x v="16"/>
    <n v="144216"/>
    <s v="7875021364"/>
    <m/>
    <x v="0"/>
    <x v="12"/>
    <n v="23"/>
    <n v="37"/>
    <m/>
    <n v="30"/>
    <n v="67"/>
    <m/>
    <m/>
    <x v="1"/>
    <x v="0"/>
    <x v="0"/>
    <x v="12"/>
    <m/>
    <m/>
    <m/>
    <x v="1"/>
    <m/>
    <m/>
    <m/>
  </r>
  <r>
    <x v="404"/>
    <x v="404"/>
    <x v="0"/>
    <x v="399"/>
    <x v="4"/>
    <d v="1988-11-03T00:00:00"/>
    <n v="33.808206731183617"/>
    <d v="2014-03-21T00:00:00"/>
    <n v="8.4310677852561682"/>
    <s v="B+"/>
    <x v="16"/>
    <n v="144216"/>
    <s v="8830127627"/>
    <m/>
    <x v="0"/>
    <x v="12"/>
    <n v="23"/>
    <n v="37"/>
    <m/>
    <n v="30"/>
    <n v="67"/>
    <m/>
    <m/>
    <x v="1"/>
    <x v="4"/>
    <x v="0"/>
    <x v="12"/>
    <m/>
    <m/>
    <m/>
    <x v="1"/>
    <m/>
    <m/>
    <m/>
  </r>
  <r>
    <x v="405"/>
    <x v="405"/>
    <x v="1"/>
    <x v="400"/>
    <x v="2"/>
    <d v="1988-11-04T00:00:00"/>
    <n v="33.805468880396482"/>
    <d v="2014-03-22T00:00:00"/>
    <n v="8.428329934469037"/>
    <s v="B+"/>
    <x v="16"/>
    <n v="144216"/>
    <s v="7507764671"/>
    <m/>
    <x v="0"/>
    <x v="14"/>
    <n v="23"/>
    <n v="37"/>
    <m/>
    <n v="30"/>
    <n v="67"/>
    <m/>
    <m/>
    <x v="1"/>
    <x v="2"/>
    <x v="0"/>
    <x v="14"/>
    <m/>
    <m/>
    <m/>
    <x v="1"/>
    <m/>
    <m/>
    <m/>
  </r>
  <r>
    <x v="406"/>
    <x v="406"/>
    <x v="2"/>
    <x v="401"/>
    <x v="4"/>
    <d v="1988-11-05T00:00:00"/>
    <n v="33.802731029609355"/>
    <d v="2014-03-23T00:00:00"/>
    <n v="8.425592083681904"/>
    <s v="B+"/>
    <x v="16"/>
    <n v="144216"/>
    <s v="9767454880"/>
    <m/>
    <x v="0"/>
    <x v="12"/>
    <n v="23"/>
    <n v="37"/>
    <m/>
    <n v="30"/>
    <n v="67"/>
    <m/>
    <m/>
    <x v="1"/>
    <x v="4"/>
    <x v="0"/>
    <x v="12"/>
    <m/>
    <m/>
    <m/>
    <x v="1"/>
    <m/>
    <m/>
    <m/>
  </r>
  <r>
    <x v="407"/>
    <x v="407"/>
    <x v="3"/>
    <x v="402"/>
    <x v="2"/>
    <d v="1988-11-06T00:00:00"/>
    <n v="33.79999317882222"/>
    <d v="2014-03-24T00:00:00"/>
    <n v="8.4228542328947729"/>
    <s v="B+"/>
    <x v="16"/>
    <n v="144216"/>
    <s v="9650594870"/>
    <m/>
    <x v="11"/>
    <x v="12"/>
    <n v="23"/>
    <n v="37"/>
    <m/>
    <n v="30"/>
    <n v="67"/>
    <m/>
    <m/>
    <x v="1"/>
    <x v="2"/>
    <x v="11"/>
    <x v="12"/>
    <m/>
    <m/>
    <m/>
    <x v="1"/>
    <m/>
    <m/>
    <m/>
  </r>
  <r>
    <x v="408"/>
    <x v="408"/>
    <x v="0"/>
    <x v="403"/>
    <x v="0"/>
    <d v="1988-11-07T00:00:00"/>
    <n v="33.797255328035085"/>
    <d v="2014-03-25T00:00:00"/>
    <n v="8.4201163821076399"/>
    <s v="AB+"/>
    <x v="16"/>
    <n v="144216"/>
    <s v="7767840664"/>
    <m/>
    <x v="0"/>
    <x v="12"/>
    <n v="23"/>
    <n v="37"/>
    <m/>
    <n v="30"/>
    <n v="67"/>
    <m/>
    <m/>
    <x v="1"/>
    <x v="0"/>
    <x v="0"/>
    <x v="12"/>
    <m/>
    <m/>
    <m/>
    <x v="1"/>
    <m/>
    <m/>
    <m/>
  </r>
  <r>
    <x v="409"/>
    <x v="409"/>
    <x v="1"/>
    <x v="404"/>
    <x v="2"/>
    <d v="1988-11-08T00:00:00"/>
    <n v="33.794517477247958"/>
    <d v="2014-03-26T00:00:00"/>
    <n v="8.4173785313205087"/>
    <s v=""/>
    <x v="16"/>
    <n v="144216"/>
    <s v="7767840861"/>
    <m/>
    <x v="0"/>
    <x v="12"/>
    <n v="23"/>
    <n v="37"/>
    <m/>
    <n v="30"/>
    <n v="67"/>
    <m/>
    <m/>
    <x v="1"/>
    <x v="2"/>
    <x v="0"/>
    <x v="12"/>
    <m/>
    <m/>
    <m/>
    <x v="1"/>
    <m/>
    <m/>
    <m/>
  </r>
  <r>
    <x v="410"/>
    <x v="410"/>
    <x v="2"/>
    <x v="405"/>
    <x v="1"/>
    <d v="1988-11-09T00:00:00"/>
    <n v="33.791779626460823"/>
    <d v="2014-03-27T00:00:00"/>
    <n v="8.4146406805333758"/>
    <s v="O+"/>
    <x v="16"/>
    <n v="144216"/>
    <s v="8379091615"/>
    <m/>
    <x v="0"/>
    <x v="12"/>
    <n v="23"/>
    <n v="37"/>
    <m/>
    <n v="30"/>
    <n v="67"/>
    <m/>
    <m/>
    <x v="1"/>
    <x v="1"/>
    <x v="0"/>
    <x v="12"/>
    <m/>
    <m/>
    <m/>
    <x v="1"/>
    <m/>
    <m/>
    <m/>
  </r>
  <r>
    <x v="411"/>
    <x v="411"/>
    <x v="3"/>
    <x v="406"/>
    <x v="0"/>
    <d v="1988-11-10T00:00:00"/>
    <n v="33.789041775673688"/>
    <d v="2014-03-28T00:00:00"/>
    <n v="8.4119028297462428"/>
    <s v="AB+"/>
    <x v="16"/>
    <n v="144216"/>
    <s v="8007202675"/>
    <m/>
    <x v="0"/>
    <x v="12"/>
    <n v="23"/>
    <n v="37"/>
    <m/>
    <n v="30"/>
    <n v="67"/>
    <m/>
    <m/>
    <x v="1"/>
    <x v="0"/>
    <x v="0"/>
    <x v="12"/>
    <m/>
    <m/>
    <m/>
    <x v="1"/>
    <m/>
    <m/>
    <m/>
  </r>
  <r>
    <x v="412"/>
    <x v="412"/>
    <x v="0"/>
    <x v="407"/>
    <x v="4"/>
    <d v="1988-11-11T00:00:00"/>
    <n v="33.78630392488656"/>
    <d v="2014-03-29T00:00:00"/>
    <n v="8.4091649789591116"/>
    <s v="O+"/>
    <x v="16"/>
    <n v="144216"/>
    <s v="9354792032"/>
    <m/>
    <x v="0"/>
    <x v="12"/>
    <n v="23"/>
    <n v="37"/>
    <m/>
    <n v="30"/>
    <n v="67"/>
    <m/>
    <m/>
    <x v="1"/>
    <x v="4"/>
    <x v="0"/>
    <x v="12"/>
    <m/>
    <m/>
    <m/>
    <x v="1"/>
    <m/>
    <m/>
    <m/>
  </r>
  <r>
    <x v="413"/>
    <x v="413"/>
    <x v="1"/>
    <x v="408"/>
    <x v="2"/>
    <d v="1988-11-12T00:00:00"/>
    <n v="33.783566074099426"/>
    <d v="2014-03-30T00:00:00"/>
    <n v="8.4064271281719787"/>
    <s v="A+"/>
    <x v="16"/>
    <n v="144216"/>
    <s v="8879120829"/>
    <m/>
    <x v="0"/>
    <x v="12"/>
    <n v="23"/>
    <n v="37"/>
    <m/>
    <n v="30"/>
    <n v="67"/>
    <m/>
    <m/>
    <x v="1"/>
    <x v="2"/>
    <x v="0"/>
    <x v="12"/>
    <m/>
    <m/>
    <m/>
    <x v="1"/>
    <m/>
    <m/>
    <m/>
  </r>
  <r>
    <x v="414"/>
    <x v="414"/>
    <x v="2"/>
    <x v="409"/>
    <x v="4"/>
    <d v="1988-11-13T00:00:00"/>
    <n v="33.780828223312291"/>
    <d v="2014-03-31T00:00:00"/>
    <n v="8.4036892773848475"/>
    <s v=""/>
    <x v="16"/>
    <n v="144216"/>
    <s v=""/>
    <m/>
    <x v="0"/>
    <x v="12"/>
    <n v="23"/>
    <n v="37"/>
    <m/>
    <n v="30"/>
    <n v="67"/>
    <m/>
    <m/>
    <x v="1"/>
    <x v="4"/>
    <x v="0"/>
    <x v="12"/>
    <m/>
    <m/>
    <m/>
    <x v="1"/>
    <m/>
    <m/>
    <m/>
  </r>
  <r>
    <x v="415"/>
    <x v="415"/>
    <x v="3"/>
    <x v="410"/>
    <x v="4"/>
    <d v="1988-11-14T00:00:00"/>
    <n v="33.778090372525163"/>
    <d v="2014-04-01T00:00:00"/>
    <n v="8.4009514265977145"/>
    <s v=""/>
    <x v="16"/>
    <n v="144216"/>
    <s v=""/>
    <m/>
    <x v="0"/>
    <x v="12"/>
    <n v="23"/>
    <n v="37"/>
    <m/>
    <n v="30"/>
    <n v="67"/>
    <m/>
    <m/>
    <x v="1"/>
    <x v="4"/>
    <x v="0"/>
    <x v="12"/>
    <m/>
    <m/>
    <m/>
    <x v="1"/>
    <m/>
    <m/>
    <m/>
  </r>
  <r>
    <x v="416"/>
    <x v="416"/>
    <x v="0"/>
    <x v="411"/>
    <x v="1"/>
    <d v="1988-11-15T00:00:00"/>
    <n v="33.775352521738029"/>
    <d v="2014-04-02T00:00:00"/>
    <n v="8.3982135758105834"/>
    <s v="O+"/>
    <x v="16"/>
    <n v="144216"/>
    <s v="9422976907"/>
    <m/>
    <x v="0"/>
    <x v="12"/>
    <n v="23"/>
    <n v="37"/>
    <m/>
    <n v="30"/>
    <n v="67"/>
    <m/>
    <m/>
    <x v="1"/>
    <x v="1"/>
    <x v="0"/>
    <x v="12"/>
    <m/>
    <m/>
    <m/>
    <x v="1"/>
    <m/>
    <m/>
    <m/>
  </r>
  <r>
    <x v="417"/>
    <x v="417"/>
    <x v="1"/>
    <x v="412"/>
    <x v="2"/>
    <d v="1988-11-16T00:00:00"/>
    <n v="33.772614670950901"/>
    <d v="2014-04-03T00:00:00"/>
    <n v="8.3954757250234504"/>
    <s v="O+"/>
    <x v="16"/>
    <n v="144216"/>
    <s v="9404756482"/>
    <m/>
    <x v="0"/>
    <x v="12"/>
    <m/>
    <n v="60"/>
    <m/>
    <n v="30"/>
    <n v="90"/>
    <m/>
    <m/>
    <x v="1"/>
    <x v="2"/>
    <x v="0"/>
    <x v="12"/>
    <m/>
    <m/>
    <m/>
    <x v="1"/>
    <m/>
    <m/>
    <m/>
  </r>
  <r>
    <x v="418"/>
    <x v="418"/>
    <x v="2"/>
    <x v="413"/>
    <x v="4"/>
    <d v="1988-11-17T00:00:00"/>
    <n v="33.769876820163766"/>
    <d v="2014-04-04T00:00:00"/>
    <n v="8.3927378742363192"/>
    <s v="B+"/>
    <x v="16"/>
    <n v="144216"/>
    <s v="9482108693"/>
    <m/>
    <x v="2"/>
    <x v="1"/>
    <m/>
    <n v="60"/>
    <m/>
    <n v="30"/>
    <n v="90"/>
    <m/>
    <m/>
    <x v="1"/>
    <x v="4"/>
    <x v="2"/>
    <x v="1"/>
    <m/>
    <m/>
    <m/>
    <x v="1"/>
    <m/>
    <m/>
    <m/>
  </r>
  <r>
    <x v="418"/>
    <x v="419"/>
    <x v="7"/>
    <x v="414"/>
    <x v="6"/>
    <d v="1988-11-18T00:00:00"/>
    <n v="33.767138969376632"/>
    <d v="2357-11-25T00:00:00"/>
    <m/>
    <m/>
    <x v="16"/>
    <n v="144216"/>
    <m/>
    <m/>
    <x v="15"/>
    <x v="15"/>
    <m/>
    <n v="60"/>
    <m/>
    <n v="30"/>
    <n v="90"/>
    <m/>
    <m/>
    <x v="1"/>
    <x v="6"/>
    <x v="15"/>
    <x v="15"/>
    <m/>
    <m/>
    <m/>
    <x v="1"/>
    <m/>
    <m/>
    <m/>
  </r>
  <r>
    <x v="418"/>
    <x v="419"/>
    <x v="7"/>
    <x v="414"/>
    <x v="6"/>
    <d v="1988-11-19T00:00:00"/>
    <n v="33.764401118589504"/>
    <d v="2358-11-26T00:00:00"/>
    <m/>
    <m/>
    <x v="16"/>
    <n v="144216"/>
    <m/>
    <m/>
    <x v="15"/>
    <x v="15"/>
    <m/>
    <n v="60"/>
    <m/>
    <n v="30"/>
    <n v="90"/>
    <m/>
    <m/>
    <x v="1"/>
    <x v="6"/>
    <x v="15"/>
    <x v="15"/>
    <m/>
    <m/>
    <m/>
    <x v="1"/>
    <m/>
    <m/>
    <m/>
  </r>
  <r>
    <x v="418"/>
    <x v="419"/>
    <x v="7"/>
    <x v="414"/>
    <x v="6"/>
    <d v="1988-11-20T00:00:00"/>
    <n v="33.761663267802369"/>
    <d v="2359-11-27T00:00:00"/>
    <m/>
    <m/>
    <x v="16"/>
    <n v="144216"/>
    <m/>
    <m/>
    <x v="15"/>
    <x v="15"/>
    <m/>
    <n v="60"/>
    <m/>
    <n v="30"/>
    <n v="90"/>
    <m/>
    <m/>
    <x v="1"/>
    <x v="6"/>
    <x v="15"/>
    <x v="15"/>
    <m/>
    <m/>
    <m/>
    <x v="1"/>
    <m/>
    <m/>
    <m/>
  </r>
  <r>
    <x v="418"/>
    <x v="419"/>
    <x v="7"/>
    <x v="414"/>
    <x v="6"/>
    <d v="1988-11-21T00:00:00"/>
    <n v="33.758925417015234"/>
    <d v="2360-11-27T00:00:00"/>
    <m/>
    <m/>
    <x v="16"/>
    <n v="144216"/>
    <m/>
    <m/>
    <x v="15"/>
    <x v="15"/>
    <m/>
    <n v="60"/>
    <m/>
    <n v="30"/>
    <n v="90"/>
    <m/>
    <m/>
    <x v="1"/>
    <x v="6"/>
    <x v="15"/>
    <x v="15"/>
    <m/>
    <m/>
    <m/>
    <x v="1"/>
    <m/>
    <m/>
    <m/>
  </r>
  <r>
    <x v="418"/>
    <x v="419"/>
    <x v="7"/>
    <x v="414"/>
    <x v="6"/>
    <d v="1988-11-22T00:00:00"/>
    <n v="33.756187566228107"/>
    <d v="2361-11-28T00:00:00"/>
    <m/>
    <m/>
    <x v="16"/>
    <n v="144216"/>
    <m/>
    <m/>
    <x v="15"/>
    <x v="15"/>
    <m/>
    <n v="60"/>
    <m/>
    <n v="30"/>
    <n v="90"/>
    <m/>
    <m/>
    <x v="1"/>
    <x v="6"/>
    <x v="15"/>
    <x v="15"/>
    <m/>
    <m/>
    <m/>
    <x v="1"/>
    <m/>
    <m/>
    <m/>
  </r>
  <r>
    <x v="418"/>
    <x v="419"/>
    <x v="7"/>
    <x v="414"/>
    <x v="6"/>
    <d v="1988-11-23T00:00:00"/>
    <n v="33.753449715440972"/>
    <d v="2362-11-29T00:00:00"/>
    <m/>
    <m/>
    <x v="16"/>
    <n v="144216"/>
    <m/>
    <m/>
    <x v="15"/>
    <x v="15"/>
    <m/>
    <n v="60"/>
    <m/>
    <n v="30"/>
    <n v="90"/>
    <m/>
    <m/>
    <x v="1"/>
    <x v="6"/>
    <x v="15"/>
    <x v="15"/>
    <m/>
    <m/>
    <m/>
    <x v="1"/>
    <m/>
    <m/>
    <m/>
  </r>
  <r>
    <x v="418"/>
    <x v="419"/>
    <x v="7"/>
    <x v="414"/>
    <x v="6"/>
    <d v="1988-11-24T00:00:00"/>
    <n v="33.750711864653844"/>
    <d v="2363-11-30T00:00:00"/>
    <m/>
    <m/>
    <x v="16"/>
    <n v="144216"/>
    <m/>
    <m/>
    <x v="15"/>
    <x v="15"/>
    <m/>
    <n v="60"/>
    <m/>
    <n v="30"/>
    <n v="90"/>
    <m/>
    <m/>
    <x v="1"/>
    <x v="6"/>
    <x v="15"/>
    <x v="15"/>
    <m/>
    <m/>
    <m/>
    <x v="1"/>
    <m/>
    <m/>
    <m/>
  </r>
  <r>
    <x v="418"/>
    <x v="419"/>
    <x v="7"/>
    <x v="414"/>
    <x v="6"/>
    <d v="1988-11-25T00:00:00"/>
    <n v="33.74797401386671"/>
    <d v="2364-11-30T00:00:00"/>
    <m/>
    <m/>
    <x v="16"/>
    <n v="144216"/>
    <m/>
    <m/>
    <x v="15"/>
    <x v="15"/>
    <m/>
    <n v="60"/>
    <m/>
    <n v="30"/>
    <n v="90"/>
    <m/>
    <m/>
    <x v="1"/>
    <x v="6"/>
    <x v="15"/>
    <x v="15"/>
    <m/>
    <m/>
    <m/>
    <x v="1"/>
    <m/>
    <m/>
    <m/>
  </r>
  <r>
    <x v="419"/>
    <x v="419"/>
    <x v="7"/>
    <x v="414"/>
    <x v="6"/>
    <d v="1988-11-26T00:00:00"/>
    <n v="33.745236163079575"/>
    <d v="2365-12-01T00:00:00"/>
    <m/>
    <m/>
    <x v="16"/>
    <n v="144216"/>
    <m/>
    <m/>
    <x v="15"/>
    <x v="15"/>
    <m/>
    <n v="60"/>
    <m/>
    <n v="30"/>
    <n v="90"/>
    <m/>
    <m/>
    <x v="1"/>
    <x v="6"/>
    <x v="15"/>
    <x v="15"/>
    <m/>
    <m/>
    <m/>
    <x v="1"/>
    <m/>
    <m/>
    <n v="0"/>
  </r>
  <r>
    <x v="419"/>
    <x v="420"/>
    <x v="2"/>
    <x v="415"/>
    <x v="0"/>
    <m/>
    <m/>
    <m/>
    <m/>
    <m/>
    <x v="16"/>
    <m/>
    <m/>
    <m/>
    <x v="15"/>
    <x v="15"/>
    <m/>
    <m/>
    <m/>
    <m/>
    <m/>
    <m/>
    <m/>
    <x v="0"/>
    <x v="0"/>
    <x v="15"/>
    <x v="15"/>
    <m/>
    <m/>
    <m/>
    <x v="5"/>
    <m/>
    <m/>
    <s v="BN TEA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900-000000000000}" name="PivotTable1" cacheId="0" applyNumberFormats="0" applyBorderFormats="0" applyFontFormats="0" applyPatternFormats="0" applyAlignmentFormats="0" applyWidthHeightFormats="1" dataCaption="Values" updatedVersion="8" minRefreshableVersion="3" showDrill="0" useAutoFormatting="1" rowGrandTotals="0" colGrandTotals="0" itemPrintTitles="1" createdVersion="8" indent="0" compact="0" compactData="0" gridDropZones="1" multipleFieldFilters="0">
  <location ref="E4:Q405" firstHeaderRow="2" firstDataRow="2" firstDataCol="7" rowPageCount="2" colPageCount="1"/>
  <pivotFields count="34">
    <pivotField axis="axisRow" compact="0" outline="0" showAll="0" defaultSubtotal="0">
      <items count="42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m="1" x="422"/>
        <item m="1" x="421"/>
        <item m="1" x="420"/>
        <item m="1" x="423"/>
      </items>
    </pivotField>
    <pivotField axis="axisRow" compact="0" outline="0" showAll="0" defaultSubtotal="0">
      <items count="424">
        <item x="172"/>
        <item x="323"/>
        <item x="324"/>
        <item x="325"/>
        <item x="0"/>
        <item x="173"/>
        <item x="174"/>
        <item x="326"/>
        <item x="287"/>
        <item x="175"/>
        <item x="176"/>
        <item x="177"/>
        <item x="178"/>
        <item x="179"/>
        <item x="180"/>
        <item x="181"/>
        <item x="182"/>
        <item x="327"/>
        <item x="183"/>
        <item x="257"/>
        <item x="184"/>
        <item x="288"/>
        <item x="185"/>
        <item x="289"/>
        <item x="290"/>
        <item x="328"/>
        <item x="1"/>
        <item x="2"/>
        <item x="329"/>
        <item x="330"/>
        <item x="152"/>
        <item x="331"/>
        <item x="3"/>
        <item x="186"/>
        <item x="232"/>
        <item x="4"/>
        <item x="332"/>
        <item x="333"/>
        <item x="334"/>
        <item x="416"/>
        <item x="291"/>
        <item x="187"/>
        <item x="188"/>
        <item x="5"/>
        <item x="189"/>
        <item x="335"/>
        <item x="336"/>
        <item x="190"/>
        <item x="191"/>
        <item x="292"/>
        <item x="337"/>
        <item x="192"/>
        <item x="6"/>
        <item x="193"/>
        <item x="293"/>
        <item x="153"/>
        <item x="194"/>
        <item x="338"/>
        <item x="7"/>
        <item x="195"/>
        <item x="339"/>
        <item x="340"/>
        <item x="196"/>
        <item x="8"/>
        <item x="258"/>
        <item x="341"/>
        <item x="285"/>
        <item x="154"/>
        <item x="342"/>
        <item x="9"/>
        <item x="343"/>
        <item x="10"/>
        <item x="171"/>
        <item x="233"/>
        <item x="344"/>
        <item x="11"/>
        <item x="345"/>
        <item x="12"/>
        <item x="13"/>
        <item x="346"/>
        <item x="234"/>
        <item x="347"/>
        <item x="14"/>
        <item x="348"/>
        <item x="235"/>
        <item x="349"/>
        <item x="350"/>
        <item x="351"/>
        <item x="352"/>
        <item x="353"/>
        <item x="236"/>
        <item x="354"/>
        <item x="15"/>
        <item x="294"/>
        <item x="197"/>
        <item x="198"/>
        <item x="199"/>
        <item x="200"/>
        <item x="201"/>
        <item x="202"/>
        <item x="203"/>
        <item x="204"/>
        <item x="259"/>
        <item x="260"/>
        <item x="205"/>
        <item x="206"/>
        <item x="16"/>
        <item x="207"/>
        <item x="208"/>
        <item x="247"/>
        <item x="17"/>
        <item x="209"/>
        <item x="355"/>
        <item x="18"/>
        <item x="356"/>
        <item x="210"/>
        <item x="211"/>
        <item x="19"/>
        <item x="212"/>
        <item x="213"/>
        <item x="357"/>
        <item x="261"/>
        <item x="214"/>
        <item x="215"/>
        <item x="358"/>
        <item x="216"/>
        <item x="217"/>
        <item x="218"/>
        <item x="20"/>
        <item x="359"/>
        <item x="219"/>
        <item x="220"/>
        <item x="221"/>
        <item x="222"/>
        <item x="360"/>
        <item x="223"/>
        <item x="224"/>
        <item x="361"/>
        <item x="362"/>
        <item x="225"/>
        <item x="226"/>
        <item x="262"/>
        <item x="295"/>
        <item x="296"/>
        <item x="155"/>
        <item x="156"/>
        <item x="21"/>
        <item x="363"/>
        <item x="22"/>
        <item x="23"/>
        <item x="24"/>
        <item x="364"/>
        <item x="365"/>
        <item x="25"/>
        <item x="366"/>
        <item x="26"/>
        <item x="27"/>
        <item x="227"/>
        <item x="263"/>
        <item x="367"/>
        <item x="368"/>
        <item x="264"/>
        <item x="28"/>
        <item x="369"/>
        <item x="29"/>
        <item x="157"/>
        <item x="158"/>
        <item x="265"/>
        <item x="370"/>
        <item x="30"/>
        <item x="31"/>
        <item x="371"/>
        <item x="372"/>
        <item x="32"/>
        <item x="373"/>
        <item x="33"/>
        <item x="159"/>
        <item x="34"/>
        <item x="266"/>
        <item x="374"/>
        <item x="375"/>
        <item x="267"/>
        <item x="160"/>
        <item x="237"/>
        <item x="376"/>
        <item x="377"/>
        <item x="378"/>
        <item x="379"/>
        <item x="297"/>
        <item x="35"/>
        <item x="268"/>
        <item x="380"/>
        <item x="381"/>
        <item x="382"/>
        <item x="383"/>
        <item x="269"/>
        <item x="384"/>
        <item x="36"/>
        <item x="37"/>
        <item x="38"/>
        <item x="298"/>
        <item x="39"/>
        <item x="299"/>
        <item x="385"/>
        <item x="161"/>
        <item x="162"/>
        <item x="386"/>
        <item x="300"/>
        <item x="387"/>
        <item x="163"/>
        <item x="40"/>
        <item x="388"/>
        <item x="164"/>
        <item x="270"/>
        <item x="389"/>
        <item x="301"/>
        <item x="302"/>
        <item x="271"/>
        <item x="238"/>
        <item x="239"/>
        <item x="390"/>
        <item x="41"/>
        <item x="391"/>
        <item x="42"/>
        <item x="43"/>
        <item x="44"/>
        <item x="45"/>
        <item x="165"/>
        <item x="166"/>
        <item x="46"/>
        <item x="248"/>
        <item x="240"/>
        <item x="47"/>
        <item x="48"/>
        <item x="49"/>
        <item x="241"/>
        <item x="249"/>
        <item x="50"/>
        <item x="51"/>
        <item x="52"/>
        <item x="53"/>
        <item x="54"/>
        <item x="55"/>
        <item x="56"/>
        <item x="57"/>
        <item x="58"/>
        <item x="59"/>
        <item x="60"/>
        <item x="61"/>
        <item x="62"/>
        <item x="242"/>
        <item x="63"/>
        <item x="64"/>
        <item x="65"/>
        <item x="66"/>
        <item x="67"/>
        <item x="167"/>
        <item x="68"/>
        <item x="168"/>
        <item x="69"/>
        <item x="70"/>
        <item x="250"/>
        <item x="272"/>
        <item x="71"/>
        <item x="303"/>
        <item x="273"/>
        <item x="72"/>
        <item x="73"/>
        <item x="304"/>
        <item x="74"/>
        <item x="243"/>
        <item x="75"/>
        <item x="76"/>
        <item x="77"/>
        <item x="78"/>
        <item x="79"/>
        <item x="80"/>
        <item x="81"/>
        <item x="251"/>
        <item x="82"/>
        <item x="83"/>
        <item x="84"/>
        <item x="85"/>
        <item x="86"/>
        <item x="87"/>
        <item x="274"/>
        <item x="275"/>
        <item x="88"/>
        <item x="89"/>
        <item x="90"/>
        <item x="91"/>
        <item x="276"/>
        <item x="92"/>
        <item x="93"/>
        <item x="94"/>
        <item x="95"/>
        <item x="252"/>
        <item x="96"/>
        <item x="97"/>
        <item x="253"/>
        <item x="169"/>
        <item x="98"/>
        <item x="99"/>
        <item x="100"/>
        <item x="101"/>
        <item x="254"/>
        <item x="102"/>
        <item x="103"/>
        <item x="104"/>
        <item x="105"/>
        <item x="106"/>
        <item x="277"/>
        <item x="107"/>
        <item x="108"/>
        <item x="278"/>
        <item x="109"/>
        <item x="110"/>
        <item x="111"/>
        <item x="112"/>
        <item x="113"/>
        <item x="114"/>
        <item x="115"/>
        <item x="116"/>
        <item x="117"/>
        <item x="118"/>
        <item x="119"/>
        <item x="120"/>
        <item x="121"/>
        <item x="279"/>
        <item x="280"/>
        <item x="122"/>
        <item x="123"/>
        <item x="124"/>
        <item x="255"/>
        <item x="256"/>
        <item x="125"/>
        <item x="126"/>
        <item x="127"/>
        <item x="128"/>
        <item x="129"/>
        <item x="130"/>
        <item x="131"/>
        <item x="132"/>
        <item x="133"/>
        <item x="134"/>
        <item x="135"/>
        <item x="136"/>
        <item x="137"/>
        <item x="138"/>
        <item x="139"/>
        <item x="140"/>
        <item x="141"/>
        <item x="142"/>
        <item x="143"/>
        <item x="305"/>
        <item x="306"/>
        <item x="307"/>
        <item x="308"/>
        <item x="392"/>
        <item x="393"/>
        <item x="309"/>
        <item x="310"/>
        <item x="394"/>
        <item x="395"/>
        <item x="144"/>
        <item x="396"/>
        <item x="397"/>
        <item x="145"/>
        <item x="398"/>
        <item x="399"/>
        <item x="146"/>
        <item x="228"/>
        <item x="229"/>
        <item x="230"/>
        <item x="417"/>
        <item x="311"/>
        <item x="231"/>
        <item x="281"/>
        <item x="400"/>
        <item x="401"/>
        <item x="402"/>
        <item x="418"/>
        <item x="147"/>
        <item x="148"/>
        <item x="403"/>
        <item x="404"/>
        <item x="312"/>
        <item x="286"/>
        <item x="170"/>
        <item x="405"/>
        <item x="313"/>
        <item x="244"/>
        <item x="282"/>
        <item x="314"/>
        <item x="406"/>
        <item x="283"/>
        <item x="407"/>
        <item x="408"/>
        <item x="315"/>
        <item x="316"/>
        <item x="409"/>
        <item x="317"/>
        <item x="410"/>
        <item x="411"/>
        <item x="318"/>
        <item x="412"/>
        <item x="319"/>
        <item x="284"/>
        <item x="413"/>
        <item x="149"/>
        <item x="320"/>
        <item x="245"/>
        <item x="150"/>
        <item x="151"/>
        <item x="321"/>
        <item x="322"/>
        <item x="414"/>
        <item x="415"/>
        <item x="246"/>
        <item x="419"/>
        <item m="1" x="421"/>
        <item m="1" x="422"/>
        <item m="1" x="423"/>
        <item x="420"/>
      </items>
    </pivotField>
    <pivotField axis="axisRow" compact="0" outline="0" showAll="0" defaultSubtotal="0">
      <items count="15">
        <item x="3"/>
        <item x="0"/>
        <item x="1"/>
        <item x="2"/>
        <item x="4"/>
        <item m="1" x="14"/>
        <item m="1" x="13"/>
        <item m="1" x="8"/>
        <item x="5"/>
        <item m="1" x="11"/>
        <item x="6"/>
        <item m="1" x="10"/>
        <item m="1" x="12"/>
        <item m="1" x="9"/>
        <item x="7"/>
      </items>
    </pivotField>
    <pivotField axis="axisRow" compact="0" outline="0" showAll="0" defaultSubtotal="0">
      <items count="426">
        <item x="64"/>
        <item m="1" x="416"/>
        <item x="391"/>
        <item x="110"/>
        <item x="1"/>
        <item x="70"/>
        <item x="307"/>
        <item x="264"/>
        <item x="245"/>
        <item x="332"/>
        <item x="163"/>
        <item x="216"/>
        <item x="309"/>
        <item x="143"/>
        <item x="146"/>
        <item x="328"/>
        <item x="150"/>
        <item x="350"/>
        <item x="100"/>
        <item x="239"/>
        <item x="116"/>
        <item x="407"/>
        <item x="308"/>
        <item x="377"/>
        <item x="202"/>
        <item x="346"/>
        <item x="334"/>
        <item x="406"/>
        <item x="157"/>
        <item x="329"/>
        <item x="158"/>
        <item x="226"/>
        <item x="356"/>
        <item x="161"/>
        <item x="252"/>
        <item x="130"/>
        <item x="208"/>
        <item x="263"/>
        <item x="185"/>
        <item x="111"/>
        <item x="128"/>
        <item x="139"/>
        <item x="294"/>
        <item x="355"/>
        <item x="149"/>
        <item x="105"/>
        <item x="383"/>
        <item x="401"/>
        <item x="278"/>
        <item x="206"/>
        <item x="197"/>
        <item x="78"/>
        <item x="52"/>
        <item x="26"/>
        <item x="160"/>
        <item x="61"/>
        <item x="94"/>
        <item x="217"/>
        <item x="229"/>
        <item x="156"/>
        <item x="272"/>
        <item x="35"/>
        <item x="293"/>
        <item x="361"/>
        <item x="209"/>
        <item x="138"/>
        <item x="388"/>
        <item x="367"/>
        <item x="249"/>
        <item x="395"/>
        <item x="380"/>
        <item x="343"/>
        <item x="312"/>
        <item x="282"/>
        <item x="218"/>
        <item x="101"/>
        <item x="336"/>
        <item x="364"/>
        <item x="341"/>
        <item x="330"/>
        <item x="152"/>
        <item x="393"/>
        <item x="205"/>
        <item x="313"/>
        <item x="104"/>
        <item x="167"/>
        <item x="66"/>
        <item x="182"/>
        <item x="194"/>
        <item x="240"/>
        <item x="48"/>
        <item x="251"/>
        <item x="43"/>
        <item x="384"/>
        <item x="379"/>
        <item x="178"/>
        <item x="168"/>
        <item x="260"/>
        <item x="41"/>
        <item x="298"/>
        <item x="402"/>
        <item x="91"/>
        <item x="186"/>
        <item x="45"/>
        <item x="269"/>
        <item x="175"/>
        <item x="411"/>
        <item x="44"/>
        <item x="354"/>
        <item x="283"/>
        <item x="204"/>
        <item x="127"/>
        <item x="345"/>
        <item x="112"/>
        <item x="207"/>
        <item x="98"/>
        <item x="398"/>
        <item x="315"/>
        <item x="120"/>
        <item x="58"/>
        <item x="303"/>
        <item x="162"/>
        <item x="326"/>
        <item x="191"/>
        <item x="403"/>
        <item x="6"/>
        <item x="67"/>
        <item x="344"/>
        <item x="256"/>
        <item x="190"/>
        <item x="30"/>
        <item x="74"/>
        <item x="390"/>
        <item x="34"/>
        <item x="372"/>
        <item x="131"/>
        <item x="233"/>
        <item x="132"/>
        <item x="60"/>
        <item x="223"/>
        <item x="366"/>
        <item x="109"/>
        <item x="129"/>
        <item x="358"/>
        <item x="386"/>
        <item x="221"/>
        <item x="228"/>
        <item x="370"/>
        <item x="375"/>
        <item x="126"/>
        <item x="18"/>
        <item x="54"/>
        <item x="300"/>
        <item x="387"/>
        <item x="174"/>
        <item x="195"/>
        <item x="338"/>
        <item x="183"/>
        <item x="271"/>
        <item x="189"/>
        <item x="368"/>
        <item x="280"/>
        <item x="333"/>
        <item x="88"/>
        <item x="87"/>
        <item x="51"/>
        <item x="246"/>
        <item x="13"/>
        <item x="22"/>
        <item x="378"/>
        <item x="37"/>
        <item x="409"/>
        <item x="287"/>
        <item x="299"/>
        <item x="16"/>
        <item x="243"/>
        <item x="335"/>
        <item x="211"/>
        <item x="122"/>
        <item x="212"/>
        <item x="148"/>
        <item x="17"/>
        <item x="232"/>
        <item x="0"/>
        <item x="267"/>
        <item x="46"/>
        <item x="159"/>
        <item x="311"/>
        <item x="200"/>
        <item x="371"/>
        <item x="279"/>
        <item x="77"/>
        <item x="99"/>
        <item x="340"/>
        <item x="288"/>
        <item x="40"/>
        <item x="137"/>
        <item x="319"/>
        <item x="187"/>
        <item x="133"/>
        <item x="155"/>
        <item x="261"/>
        <item x="254"/>
        <item x="241"/>
        <item x="68"/>
        <item x="266"/>
        <item x="85"/>
        <item x="385"/>
        <item x="337"/>
        <item x="292"/>
        <item x="9"/>
        <item m="1" x="423"/>
        <item x="363"/>
        <item x="289"/>
        <item x="193"/>
        <item x="410"/>
        <item x="234"/>
        <item x="397"/>
        <item x="369"/>
        <item x="21"/>
        <item x="42"/>
        <item x="82"/>
        <item x="93"/>
        <item x="220"/>
        <item x="19"/>
        <item x="353"/>
        <item x="75"/>
        <item x="56"/>
        <item x="141"/>
        <item x="29"/>
        <item x="121"/>
        <item x="214"/>
        <item x="286"/>
        <item x="38"/>
        <item x="250"/>
        <item x="316"/>
        <item m="1" x="418"/>
        <item x="90"/>
        <item x="12"/>
        <item x="268"/>
        <item x="284"/>
        <item x="79"/>
        <item x="265"/>
        <item x="224"/>
        <item x="331"/>
        <item x="124"/>
        <item x="23"/>
        <item x="376"/>
        <item x="172"/>
        <item x="305"/>
        <item x="247"/>
        <item x="210"/>
        <item x="399"/>
        <item x="306"/>
        <item x="72"/>
        <item x="219"/>
        <item x="349"/>
        <item x="179"/>
        <item x="3"/>
        <item x="164"/>
        <item x="201"/>
        <item x="230"/>
        <item x="71"/>
        <item x="237"/>
        <item x="176"/>
        <item x="81"/>
        <item x="231"/>
        <item x="192"/>
        <item x="114"/>
        <item x="276"/>
        <item x="107"/>
        <item x="113"/>
        <item x="15"/>
        <item x="382"/>
        <item x="238"/>
        <item x="118"/>
        <item x="177"/>
        <item x="103"/>
        <item x="257"/>
        <item x="365"/>
        <item x="106"/>
        <item x="31"/>
        <item x="351"/>
        <item x="36"/>
        <item x="290"/>
        <item x="95"/>
        <item x="153"/>
        <item x="408"/>
        <item x="97"/>
        <item x="92"/>
        <item x="123"/>
        <item x="135"/>
        <item x="59"/>
        <item x="213"/>
        <item x="222"/>
        <item x="57"/>
        <item x="381"/>
        <item x="108"/>
        <item x="53"/>
        <item x="297"/>
        <item x="327"/>
        <item x="322"/>
        <item x="227"/>
        <item x="317"/>
        <item x="318"/>
        <item m="1" x="417"/>
        <item x="50"/>
        <item x="196"/>
        <item x="314"/>
        <item x="27"/>
        <item x="80"/>
        <item x="140"/>
        <item x="136"/>
        <item x="33"/>
        <item x="119"/>
        <item x="412"/>
        <item x="325"/>
        <item x="10"/>
        <item x="166"/>
        <item x="389"/>
        <item x="11"/>
        <item x="235"/>
        <item x="5"/>
        <item x="244"/>
        <item x="142"/>
        <item x="248"/>
        <item x="373"/>
        <item x="49"/>
        <item x="125"/>
        <item x="86"/>
        <item x="188"/>
        <item x="357"/>
        <item x="225"/>
        <item x="145"/>
        <item x="352"/>
        <item x="404"/>
        <item x="14"/>
        <item x="236"/>
        <item x="69"/>
        <item x="173"/>
        <item x="347"/>
        <item x="324"/>
        <item x="102"/>
        <item x="203"/>
        <item x="117"/>
        <item x="374"/>
        <item x="215"/>
        <item x="281"/>
        <item x="4"/>
        <item x="405"/>
        <item x="32"/>
        <item x="270"/>
        <item x="253"/>
        <item x="339"/>
        <item x="342"/>
        <item x="258"/>
        <item x="144"/>
        <item x="296"/>
        <item x="73"/>
        <item x="198"/>
        <item x="47"/>
        <item x="181"/>
        <item x="199"/>
        <item x="8"/>
        <item x="291"/>
        <item x="295"/>
        <item x="301"/>
        <item x="302"/>
        <item x="65"/>
        <item x="273"/>
        <item x="323"/>
        <item x="55"/>
        <item x="151"/>
        <item x="392"/>
        <item x="28"/>
        <item x="24"/>
        <item x="171"/>
        <item x="274"/>
        <item x="96"/>
        <item x="63"/>
        <item x="169"/>
        <item x="396"/>
        <item x="184"/>
        <item x="310"/>
        <item x="320"/>
        <item x="362"/>
        <item x="7"/>
        <item x="134"/>
        <item x="89"/>
        <item x="76"/>
        <item x="321"/>
        <item x="394"/>
        <item x="180"/>
        <item x="275"/>
        <item x="154"/>
        <item x="359"/>
        <item x="115"/>
        <item x="259"/>
        <item x="348"/>
        <item x="62"/>
        <item x="147"/>
        <item x="242"/>
        <item x="304"/>
        <item x="20"/>
        <item x="400"/>
        <item x="25"/>
        <item m="1" x="420"/>
        <item x="413"/>
        <item x="255"/>
        <item x="83"/>
        <item x="2"/>
        <item x="360"/>
        <item x="285"/>
        <item x="39"/>
        <item x="165"/>
        <item x="170"/>
        <item x="277"/>
        <item x="84"/>
        <item x="262"/>
        <item x="414"/>
        <item m="1" x="422"/>
        <item m="1" x="425"/>
        <item m="1" x="424"/>
        <item m="1" x="421"/>
        <item m="1" x="419"/>
        <item x="415"/>
      </items>
    </pivotField>
    <pivotField axis="axisRow" compact="0" outline="0" showAll="0" defaultSubtotal="0">
      <items count="8">
        <item x="0"/>
        <item x="1"/>
        <item x="4"/>
        <item x="5"/>
        <item x="3"/>
        <item x="2"/>
        <item x="6"/>
        <item m="1" x="7"/>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21">
        <item x="0"/>
        <item x="5"/>
        <item x="6"/>
        <item x="3"/>
        <item x="9"/>
        <item x="11"/>
        <item x="12"/>
        <item x="8"/>
        <item x="13"/>
        <item x="7"/>
        <item x="4"/>
        <item x="1"/>
        <item x="15"/>
        <item m="1" x="16"/>
        <item m="1" x="17"/>
        <item x="2"/>
        <item m="1" x="18"/>
        <item m="1" x="20"/>
        <item m="1" x="19"/>
        <item x="14"/>
        <item x="10"/>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3">
        <item x="1"/>
        <item h="1" m="1" x="2"/>
        <item h="1" x="0"/>
      </items>
    </pivotField>
    <pivotField axis="axisPage" compact="0" outline="0" showAll="0" defaultSubtotal="0">
      <items count="8">
        <item x="0"/>
        <item x="1"/>
        <item x="4"/>
        <item x="5"/>
        <item x="3"/>
        <item x="2"/>
        <item x="6"/>
        <item m="1" x="7"/>
      </items>
    </pivotField>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axis="axisPage" compact="0" outline="0" showAll="0" defaultSubtotal="0">
      <items count="8">
        <item m="1" x="6"/>
        <item m="1" x="7"/>
        <item x="1"/>
        <item x="0"/>
        <item x="2"/>
        <item x="3"/>
        <item x="4"/>
        <item x="5"/>
      </items>
    </pivotField>
    <pivotField compact="0" outline="0" subtotalTop="0" showAll="0" defaultSubtotal="0"/>
    <pivotField compact="0" outline="0" subtotalTop="0" showAll="0" defaultSubtotal="0"/>
    <pivotField compact="0" outline="0" showAll="0" defaultSubtotal="0"/>
  </pivotFields>
  <rowFields count="7">
    <field x="0"/>
    <field x="1"/>
    <field x="2"/>
    <field x="3"/>
    <field x="4"/>
    <field x="15"/>
    <field x="23"/>
  </rowFields>
  <rowItems count="400">
    <i>
      <x v="1"/>
      <x v="26"/>
      <x v="2"/>
      <x v="4"/>
      <x/>
      <x v="11"/>
      <x/>
    </i>
    <i>
      <x v="2"/>
      <x v="27"/>
      <x v="3"/>
      <x v="410"/>
      <x/>
      <x v="15"/>
      <x/>
    </i>
    <i>
      <x v="3"/>
      <x v="32"/>
      <x/>
      <x v="258"/>
      <x/>
      <x v="3"/>
      <x/>
    </i>
    <i>
      <x v="4"/>
      <x v="35"/>
      <x v="1"/>
      <x v="348"/>
      <x/>
      <x v="10"/>
      <x/>
    </i>
    <i>
      <x v="6"/>
      <x v="52"/>
      <x v="3"/>
      <x v="125"/>
      <x v="1"/>
      <x v="11"/>
      <x/>
    </i>
    <i>
      <x v="7"/>
      <x v="58"/>
      <x/>
      <x v="386"/>
      <x v="5"/>
      <x v="10"/>
      <x/>
    </i>
    <i>
      <x v="8"/>
      <x v="63"/>
      <x v="1"/>
      <x v="363"/>
      <x v="5"/>
      <x v="1"/>
      <x/>
    </i>
    <i>
      <x v="10"/>
      <x v="71"/>
      <x v="3"/>
      <x v="317"/>
      <x v="5"/>
      <x v="3"/>
      <x/>
    </i>
    <i>
      <x v="11"/>
      <x v="75"/>
      <x/>
      <x v="320"/>
      <x v="5"/>
      <x v="3"/>
      <x/>
    </i>
    <i>
      <x v="12"/>
      <x v="77"/>
      <x v="1"/>
      <x v="238"/>
      <x v="5"/>
      <x v="3"/>
      <x/>
    </i>
    <i>
      <x v="13"/>
      <x v="78"/>
      <x v="2"/>
      <x v="167"/>
      <x v="1"/>
      <x v="11"/>
      <x/>
    </i>
    <i>
      <x v="14"/>
      <x v="82"/>
      <x v="3"/>
      <x v="336"/>
      <x v="1"/>
      <x v="11"/>
      <x/>
    </i>
    <i>
      <x v="15"/>
      <x v="92"/>
      <x/>
      <x v="272"/>
      <x v="5"/>
      <x v="1"/>
      <x/>
    </i>
    <i>
      <x v="16"/>
      <x v="106"/>
      <x v="1"/>
      <x v="174"/>
      <x v="4"/>
      <x v="1"/>
      <x/>
    </i>
    <i>
      <x v="17"/>
      <x v="110"/>
      <x v="2"/>
      <x v="181"/>
      <x v="1"/>
      <x v="11"/>
      <x/>
    </i>
    <i>
      <x v="18"/>
      <x v="113"/>
      <x v="3"/>
      <x v="150"/>
      <x v="1"/>
      <x/>
      <x/>
    </i>
    <i>
      <x v="19"/>
      <x v="117"/>
      <x/>
      <x v="224"/>
      <x/>
      <x/>
      <x/>
    </i>
    <i>
      <x v="20"/>
      <x v="128"/>
      <x v="1"/>
      <x v="403"/>
      <x v="1"/>
      <x/>
      <x/>
    </i>
    <i>
      <x v="22"/>
      <x v="148"/>
      <x v="3"/>
      <x v="168"/>
      <x/>
      <x/>
      <x/>
    </i>
    <i>
      <x v="23"/>
      <x v="149"/>
      <x/>
      <x v="246"/>
      <x/>
      <x/>
      <x/>
    </i>
    <i>
      <x v="24"/>
      <x v="150"/>
      <x v="1"/>
      <x v="375"/>
      <x v="1"/>
      <x/>
      <x/>
    </i>
    <i>
      <x v="25"/>
      <x v="153"/>
      <x v="2"/>
      <x v="405"/>
      <x v="2"/>
      <x v="1"/>
      <x/>
    </i>
    <i>
      <x v="26"/>
      <x v="155"/>
      <x v="3"/>
      <x v="53"/>
      <x v="4"/>
      <x v="1"/>
      <x/>
    </i>
    <i>
      <x v="27"/>
      <x v="156"/>
      <x/>
      <x v="309"/>
      <x v="3"/>
      <x/>
      <x/>
    </i>
    <i>
      <x v="28"/>
      <x v="162"/>
      <x v="1"/>
      <x v="374"/>
      <x v="5"/>
      <x v="1"/>
      <x/>
    </i>
    <i>
      <x v="29"/>
      <x v="164"/>
      <x v="2"/>
      <x v="229"/>
      <x v="3"/>
      <x/>
      <x/>
    </i>
    <i>
      <x v="30"/>
      <x v="169"/>
      <x v="3"/>
      <x v="130"/>
      <x v="5"/>
      <x v="10"/>
      <x/>
    </i>
    <i>
      <x v="31"/>
      <x v="170"/>
      <x/>
      <x v="281"/>
      <x v="4"/>
      <x/>
      <x/>
    </i>
    <i>
      <x v="32"/>
      <x v="173"/>
      <x v="1"/>
      <x v="350"/>
      <x v="3"/>
      <x v="9"/>
      <x/>
    </i>
    <i>
      <x v="34"/>
      <x v="177"/>
      <x v="3"/>
      <x v="133"/>
      <x v="2"/>
      <x v="2"/>
      <x/>
    </i>
    <i>
      <x v="35"/>
      <x v="189"/>
      <x/>
      <x v="61"/>
      <x v="2"/>
      <x v="9"/>
      <x/>
    </i>
    <i>
      <x v="36"/>
      <x v="197"/>
      <x v="1"/>
      <x v="283"/>
      <x v="2"/>
      <x v="7"/>
      <x/>
    </i>
    <i>
      <x v="37"/>
      <x v="198"/>
      <x v="2"/>
      <x v="170"/>
      <x v="5"/>
      <x v="9"/>
      <x/>
    </i>
    <i>
      <x v="38"/>
      <x v="199"/>
      <x v="3"/>
      <x v="233"/>
      <x v="5"/>
      <x v="9"/>
      <x/>
    </i>
    <i>
      <x v="39"/>
      <x v="201"/>
      <x/>
      <x v="413"/>
      <x v="5"/>
      <x v="7"/>
      <x/>
    </i>
    <i>
      <x v="40"/>
      <x v="210"/>
      <x v="1"/>
      <x v="195"/>
      <x v="5"/>
      <x v="9"/>
      <x/>
    </i>
    <i>
      <x v="41"/>
      <x v="221"/>
      <x v="2"/>
      <x v="98"/>
      <x v="5"/>
      <x v="9"/>
      <x/>
    </i>
    <i>
      <x v="43"/>
      <x v="224"/>
      <x/>
      <x v="92"/>
      <x v="5"/>
      <x v="9"/>
      <x/>
    </i>
    <i>
      <x v="44"/>
      <x v="225"/>
      <x v="1"/>
      <x v="107"/>
      <x v="5"/>
      <x v="1"/>
      <x/>
    </i>
    <i>
      <x v="45"/>
      <x v="226"/>
      <x v="2"/>
      <x v="103"/>
      <x v="5"/>
      <x v="9"/>
      <x/>
    </i>
    <i>
      <x v="46"/>
      <x v="229"/>
      <x v="3"/>
      <x v="185"/>
      <x v="5"/>
      <x v="9"/>
      <x/>
    </i>
    <i>
      <x v="47"/>
      <x v="232"/>
      <x/>
      <x v="360"/>
      <x v="5"/>
      <x v="9"/>
      <x/>
    </i>
    <i>
      <x v="48"/>
      <x v="233"/>
      <x v="4"/>
      <x v="90"/>
      <x v="5"/>
      <x v="3"/>
      <x/>
    </i>
    <i>
      <x v="49"/>
      <x v="234"/>
      <x v="4"/>
      <x v="327"/>
      <x v="5"/>
      <x v="11"/>
      <x/>
    </i>
    <i>
      <x v="50"/>
      <x v="237"/>
      <x v="4"/>
      <x v="306"/>
      <x v="5"/>
      <x/>
      <x/>
    </i>
    <i>
      <x v="51"/>
      <x v="238"/>
      <x v="4"/>
      <x v="165"/>
      <x v="4"/>
      <x/>
      <x/>
    </i>
    <i>
      <x v="52"/>
      <x v="239"/>
      <x v="4"/>
      <x v="52"/>
      <x v="4"/>
      <x/>
      <x/>
    </i>
    <i>
      <x v="53"/>
      <x v="240"/>
      <x v="2"/>
      <x v="298"/>
      <x v="4"/>
      <x/>
      <x/>
    </i>
    <i>
      <x v="54"/>
      <x v="241"/>
      <x v="3"/>
      <x v="151"/>
      <x v="2"/>
      <x/>
      <x/>
    </i>
    <i>
      <x v="55"/>
      <x v="242"/>
      <x/>
      <x v="371"/>
      <x v="4"/>
      <x/>
      <x/>
    </i>
    <i>
      <x v="56"/>
      <x v="243"/>
      <x v="1"/>
      <x v="227"/>
      <x/>
      <x/>
      <x/>
    </i>
    <i>
      <x v="57"/>
      <x v="244"/>
      <x v="2"/>
      <x v="295"/>
      <x v="3"/>
      <x/>
      <x/>
    </i>
    <i>
      <x v="58"/>
      <x v="245"/>
      <x v="3"/>
      <x v="119"/>
      <x v="4"/>
      <x/>
      <x/>
    </i>
    <i>
      <x v="59"/>
      <x v="246"/>
      <x/>
      <x v="292"/>
      <x v="1"/>
      <x/>
      <x/>
    </i>
    <i>
      <x v="60"/>
      <x v="247"/>
      <x v="1"/>
      <x v="138"/>
      <x v="4"/>
      <x/>
      <x/>
    </i>
    <i>
      <x v="61"/>
      <x v="248"/>
      <x v="2"/>
      <x v="55"/>
      <x v="4"/>
      <x/>
      <x/>
    </i>
    <i>
      <x v="63"/>
      <x v="251"/>
      <x/>
      <x v="379"/>
      <x/>
      <x/>
      <x/>
    </i>
    <i>
      <x v="64"/>
      <x v="252"/>
      <x v="1"/>
      <x/>
      <x v="4"/>
      <x/>
      <x/>
    </i>
    <i>
      <x v="65"/>
      <x v="253"/>
      <x v="2"/>
      <x v="368"/>
      <x v="1"/>
      <x/>
      <x/>
    </i>
    <i>
      <x v="66"/>
      <x v="254"/>
      <x v="3"/>
      <x v="86"/>
      <x v="2"/>
      <x/>
      <x/>
    </i>
    <i>
      <x v="67"/>
      <x v="255"/>
      <x/>
      <x v="126"/>
      <x v="2"/>
      <x/>
      <x/>
    </i>
    <i>
      <x v="68"/>
      <x v="257"/>
      <x v="1"/>
      <x v="204"/>
      <x/>
      <x/>
      <x/>
    </i>
    <i>
      <x v="69"/>
      <x v="259"/>
      <x v="2"/>
      <x v="338"/>
      <x v="2"/>
      <x/>
      <x/>
    </i>
    <i>
      <x v="70"/>
      <x v="260"/>
      <x v="3"/>
      <x v="5"/>
      <x v="1"/>
      <x v="20"/>
      <x/>
    </i>
    <i>
      <x v="71"/>
      <x v="263"/>
      <x/>
      <x v="262"/>
      <x v="1"/>
      <x v="20"/>
      <x/>
    </i>
    <i>
      <x v="72"/>
      <x v="266"/>
      <x v="1"/>
      <x v="254"/>
      <x v="1"/>
      <x v="20"/>
      <x/>
    </i>
    <i>
      <x v="73"/>
      <x v="267"/>
      <x v="2"/>
      <x v="358"/>
      <x v="1"/>
      <x v="20"/>
      <x/>
    </i>
    <i>
      <x v="74"/>
      <x v="269"/>
      <x v="3"/>
      <x v="131"/>
      <x v="1"/>
      <x v="20"/>
      <x/>
    </i>
    <i>
      <x v="75"/>
      <x v="271"/>
      <x/>
      <x v="226"/>
      <x v="1"/>
      <x v="20"/>
      <x/>
    </i>
    <i>
      <x v="76"/>
      <x v="272"/>
      <x v="1"/>
      <x v="389"/>
      <x v="1"/>
      <x v="20"/>
      <x/>
    </i>
    <i>
      <x v="77"/>
      <x v="273"/>
      <x v="2"/>
      <x v="191"/>
      <x v="1"/>
      <x v="20"/>
      <x/>
    </i>
    <i>
      <x v="78"/>
      <x v="274"/>
      <x v="3"/>
      <x v="51"/>
      <x v="1"/>
      <x v="20"/>
      <x/>
    </i>
    <i>
      <x v="79"/>
      <x v="275"/>
      <x/>
      <x v="241"/>
      <x v="1"/>
      <x v="20"/>
      <x/>
    </i>
    <i>
      <x v="80"/>
      <x v="276"/>
      <x v="1"/>
      <x v="310"/>
      <x v="1"/>
      <x v="20"/>
      <x/>
    </i>
    <i>
      <x v="82"/>
      <x v="279"/>
      <x v="3"/>
      <x v="221"/>
      <x v="1"/>
      <x v="20"/>
      <x/>
    </i>
    <i>
      <x v="84"/>
      <x v="281"/>
      <x v="1"/>
      <x v="417"/>
      <x v="1"/>
      <x v="20"/>
      <x/>
    </i>
    <i>
      <x v="85"/>
      <x v="282"/>
      <x v="2"/>
      <x v="206"/>
      <x v="1"/>
      <x v="20"/>
      <x/>
    </i>
    <i>
      <x v="88"/>
      <x v="287"/>
      <x v="1"/>
      <x v="163"/>
      <x v="1"/>
      <x v="20"/>
      <x/>
    </i>
    <i>
      <x v="89"/>
      <x v="288"/>
      <x v="2"/>
      <x v="388"/>
      <x v="1"/>
      <x v="20"/>
      <x/>
    </i>
    <i>
      <x v="90"/>
      <x v="289"/>
      <x v="3"/>
      <x v="237"/>
      <x v="5"/>
      <x/>
      <x/>
    </i>
    <i>
      <x v="91"/>
      <x v="290"/>
      <x/>
      <x v="101"/>
      <x v="2"/>
      <x v="9"/>
      <x/>
    </i>
    <i>
      <x v="92"/>
      <x v="292"/>
      <x v="1"/>
      <x v="289"/>
      <x v="3"/>
      <x v="1"/>
      <x/>
    </i>
    <i>
      <x v="93"/>
      <x v="293"/>
      <x v="2"/>
      <x v="222"/>
      <x v="5"/>
      <x v="5"/>
      <x/>
    </i>
    <i>
      <x v="94"/>
      <x v="294"/>
      <x v="3"/>
      <x v="56"/>
      <x v="2"/>
      <x v="9"/>
      <x/>
    </i>
    <i>
      <x v="95"/>
      <x v="295"/>
      <x/>
      <x v="285"/>
      <x v="4"/>
      <x v="6"/>
      <x/>
    </i>
    <i>
      <x v="96"/>
      <x v="297"/>
      <x v="1"/>
      <x v="378"/>
      <x v="5"/>
      <x v="2"/>
      <x/>
    </i>
    <i>
      <x v="97"/>
      <x v="298"/>
      <x v="2"/>
      <x v="288"/>
      <x v="4"/>
      <x v="6"/>
      <x/>
    </i>
    <i>
      <x v="98"/>
      <x v="301"/>
      <x v="3"/>
      <x v="115"/>
      <x v="4"/>
      <x v="6"/>
      <x/>
    </i>
    <i>
      <x v="99"/>
      <x v="302"/>
      <x/>
      <x v="192"/>
      <x v="2"/>
      <x v="9"/>
      <x/>
    </i>
    <i>
      <x v="100"/>
      <x v="303"/>
      <x v="1"/>
      <x v="18"/>
      <x v="5"/>
      <x v="5"/>
      <x/>
    </i>
    <i>
      <x v="101"/>
      <x v="304"/>
      <x v="2"/>
      <x v="75"/>
      <x v="3"/>
      <x v="1"/>
      <x/>
    </i>
    <i>
      <x v="102"/>
      <x v="306"/>
      <x v="3"/>
      <x v="342"/>
      <x v="2"/>
      <x v="9"/>
      <x/>
    </i>
    <i>
      <x v="103"/>
      <x v="307"/>
      <x/>
      <x v="277"/>
      <x v="3"/>
      <x v="1"/>
      <x/>
    </i>
    <i>
      <x v="104"/>
      <x v="308"/>
      <x v="1"/>
      <x v="84"/>
      <x v="3"/>
      <x v="1"/>
      <x/>
    </i>
    <i>
      <x v="105"/>
      <x v="309"/>
      <x v="2"/>
      <x v="45"/>
      <x v="2"/>
      <x v="1"/>
      <x/>
    </i>
    <i>
      <x v="106"/>
      <x v="310"/>
      <x v="3"/>
      <x v="280"/>
      <x v="2"/>
      <x v="1"/>
      <x/>
    </i>
    <i>
      <x v="107"/>
      <x v="312"/>
      <x/>
      <x v="270"/>
      <x v="4"/>
      <x v="6"/>
      <x/>
    </i>
    <i>
      <x v="108"/>
      <x v="313"/>
      <x v="1"/>
      <x v="297"/>
      <x/>
      <x v="6"/>
      <x/>
    </i>
    <i>
      <x v="109"/>
      <x v="315"/>
      <x v="2"/>
      <x v="141"/>
      <x v="4"/>
      <x v="6"/>
      <x/>
    </i>
    <i>
      <x v="110"/>
      <x v="316"/>
      <x v="3"/>
      <x v="3"/>
      <x v="2"/>
      <x v="6"/>
      <x/>
    </i>
    <i>
      <x v="111"/>
      <x v="317"/>
      <x/>
      <x v="39"/>
      <x v="1"/>
      <x v="6"/>
      <x/>
    </i>
    <i>
      <x v="112"/>
      <x v="318"/>
      <x v="1"/>
      <x v="113"/>
      <x/>
      <x v="6"/>
      <x/>
    </i>
    <i>
      <x v="113"/>
      <x v="319"/>
      <x v="2"/>
      <x v="271"/>
      <x/>
      <x v="6"/>
      <x/>
    </i>
    <i>
      <x v="114"/>
      <x v="320"/>
      <x v="3"/>
      <x v="268"/>
      <x v="1"/>
      <x v="6"/>
      <x/>
    </i>
    <i>
      <x v="115"/>
      <x v="321"/>
      <x/>
      <x v="396"/>
      <x v="5"/>
      <x v="6"/>
      <x/>
    </i>
    <i>
      <x v="116"/>
      <x v="322"/>
      <x v="1"/>
      <x v="20"/>
      <x/>
      <x v="6"/>
      <x/>
    </i>
    <i>
      <x v="117"/>
      <x v="323"/>
      <x v="2"/>
      <x v="344"/>
      <x/>
      <x v="6"/>
      <x/>
    </i>
    <i>
      <x v="118"/>
      <x v="324"/>
      <x v="3"/>
      <x v="275"/>
      <x v="3"/>
      <x v="6"/>
      <x/>
    </i>
    <i>
      <x v="119"/>
      <x v="325"/>
      <x/>
      <x v="314"/>
      <x v="5"/>
      <x v="6"/>
      <x/>
    </i>
    <i>
      <x v="120"/>
      <x v="326"/>
      <x v="1"/>
      <x v="118"/>
      <x v="2"/>
      <x v="6"/>
      <x/>
    </i>
    <i>
      <x v="121"/>
      <x v="327"/>
      <x v="2"/>
      <x v="230"/>
      <x/>
      <x v="6"/>
      <x/>
    </i>
    <i>
      <x v="122"/>
      <x v="330"/>
      <x v="3"/>
      <x v="178"/>
      <x v="3"/>
      <x v="6"/>
      <x/>
    </i>
    <i>
      <x v="123"/>
      <x v="331"/>
      <x/>
      <x v="290"/>
      <x v="4"/>
      <x v="6"/>
      <x/>
    </i>
    <i>
      <x v="124"/>
      <x v="332"/>
      <x v="1"/>
      <x v="245"/>
      <x/>
      <x v="6"/>
      <x/>
    </i>
    <i>
      <x v="125"/>
      <x v="335"/>
      <x v="2"/>
      <x v="328"/>
      <x v="1"/>
      <x v="6"/>
      <x/>
    </i>
    <i>
      <x v="126"/>
      <x v="336"/>
      <x v="3"/>
      <x v="149"/>
      <x v="5"/>
      <x v="6"/>
      <x/>
    </i>
    <i>
      <x v="127"/>
      <x v="337"/>
      <x/>
      <x v="111"/>
      <x v="2"/>
      <x v="6"/>
      <x/>
    </i>
    <i>
      <x v="128"/>
      <x v="338"/>
      <x v="1"/>
      <x v="40"/>
      <x v="1"/>
      <x v="6"/>
      <x/>
    </i>
    <i>
      <x v="129"/>
      <x v="339"/>
      <x v="2"/>
      <x v="142"/>
      <x v="2"/>
      <x v="6"/>
      <x/>
    </i>
    <i>
      <x v="130"/>
      <x v="340"/>
      <x v="3"/>
      <x v="35"/>
      <x v="4"/>
      <x v="6"/>
      <x/>
    </i>
    <i>
      <x v="131"/>
      <x v="341"/>
      <x/>
      <x v="135"/>
      <x v="5"/>
      <x v="6"/>
      <x/>
    </i>
    <i>
      <x v="132"/>
      <x v="342"/>
      <x v="1"/>
      <x v="137"/>
      <x v="4"/>
      <x v="6"/>
      <x/>
    </i>
    <i>
      <x v="133"/>
      <x v="343"/>
      <x v="2"/>
      <x v="199"/>
      <x v="4"/>
      <x v="6"/>
      <x/>
    </i>
    <i>
      <x v="134"/>
      <x v="344"/>
      <x v="3"/>
      <x v="387"/>
      <x v="1"/>
      <x v="6"/>
      <x/>
    </i>
    <i>
      <x v="135"/>
      <x v="345"/>
      <x/>
      <x v="291"/>
      <x v="5"/>
      <x v="6"/>
      <x/>
    </i>
    <i>
      <x v="136"/>
      <x v="346"/>
      <x v="1"/>
      <x v="312"/>
      <x/>
      <x v="6"/>
      <x/>
    </i>
    <i>
      <x v="137"/>
      <x v="347"/>
      <x v="2"/>
      <x v="196"/>
      <x v="4"/>
      <x v="6"/>
      <x/>
    </i>
    <i>
      <x v="138"/>
      <x v="348"/>
      <x v="3"/>
      <x v="65"/>
      <x v="1"/>
      <x v="6"/>
      <x/>
    </i>
    <i>
      <x v="139"/>
      <x v="349"/>
      <x/>
      <x v="41"/>
      <x v="4"/>
      <x v="6"/>
      <x/>
    </i>
    <i>
      <x v="140"/>
      <x v="350"/>
      <x v="1"/>
      <x v="311"/>
      <x v="2"/>
      <x v="6"/>
      <x/>
    </i>
    <i>
      <x v="141"/>
      <x v="351"/>
      <x v="2"/>
      <x v="228"/>
      <x v="3"/>
      <x v="6"/>
      <x/>
    </i>
    <i>
      <x v="142"/>
      <x v="352"/>
      <x v="3"/>
      <x v="324"/>
      <x/>
      <x v="6"/>
      <x/>
    </i>
    <i>
      <x v="144"/>
      <x v="364"/>
      <x v="1"/>
      <x v="356"/>
      <x v="4"/>
      <x v="6"/>
      <x/>
    </i>
    <i>
      <x v="145"/>
      <x v="367"/>
      <x v="2"/>
      <x v="333"/>
      <x v="3"/>
      <x v="6"/>
      <x/>
    </i>
    <i>
      <x v="146"/>
      <x v="370"/>
      <x v="3"/>
      <x v="14"/>
      <x v="5"/>
      <x v="6"/>
      <x/>
    </i>
    <i>
      <x v="147"/>
      <x v="382"/>
      <x/>
      <x v="400"/>
      <x v="3"/>
      <x v="6"/>
      <x/>
    </i>
    <i>
      <x v="148"/>
      <x v="383"/>
      <x v="1"/>
      <x v="180"/>
      <x v="5"/>
      <x v="6"/>
      <x/>
    </i>
    <i>
      <x v="150"/>
      <x v="412"/>
      <x v="3"/>
      <x v="16"/>
      <x v="4"/>
      <x v="6"/>
      <x/>
    </i>
    <i>
      <x v="152"/>
      <x v="30"/>
      <x v="1"/>
      <x v="80"/>
      <x v="4"/>
      <x v="6"/>
      <x/>
    </i>
    <i>
      <x v="153"/>
      <x v="55"/>
      <x v="2"/>
      <x v="286"/>
      <x/>
      <x v="6"/>
      <x/>
    </i>
    <i>
      <x v="154"/>
      <x v="67"/>
      <x v="3"/>
      <x v="394"/>
      <x/>
      <x v="6"/>
      <x/>
    </i>
    <i>
      <x v="155"/>
      <x v="144"/>
      <x/>
      <x v="200"/>
      <x v="1"/>
      <x v="6"/>
      <x/>
    </i>
    <i>
      <x v="156"/>
      <x v="145"/>
      <x v="1"/>
      <x v="59"/>
      <x/>
      <x v="6"/>
      <x/>
    </i>
    <i>
      <x v="157"/>
      <x v="165"/>
      <x v="2"/>
      <x v="28"/>
      <x v="1"/>
      <x v="6"/>
      <x/>
    </i>
    <i>
      <x v="158"/>
      <x v="166"/>
      <x v="3"/>
      <x v="30"/>
      <x v="1"/>
      <x v="6"/>
      <x/>
    </i>
    <i>
      <x v="159"/>
      <x v="176"/>
      <x/>
      <x v="186"/>
      <x/>
      <x v="6"/>
      <x/>
    </i>
    <i>
      <x v="160"/>
      <x v="182"/>
      <x v="1"/>
      <x v="54"/>
      <x/>
      <x v="6"/>
      <x/>
    </i>
    <i>
      <x v="161"/>
      <x v="204"/>
      <x v="2"/>
      <x v="33"/>
      <x v="2"/>
      <x v="6"/>
      <x/>
    </i>
    <i>
      <x v="162"/>
      <x v="205"/>
      <x v="3"/>
      <x v="121"/>
      <x v="1"/>
      <x v="6"/>
      <x/>
    </i>
    <i>
      <x v="163"/>
      <x v="209"/>
      <x/>
      <x v="10"/>
      <x v="4"/>
      <x v="6"/>
      <x/>
    </i>
    <i>
      <x v="165"/>
      <x v="227"/>
      <x v="2"/>
      <x v="414"/>
      <x/>
      <x v="5"/>
      <x/>
    </i>
    <i>
      <x v="166"/>
      <x v="228"/>
      <x v="3"/>
      <x v="318"/>
      <x v="3"/>
      <x v="5"/>
      <x/>
    </i>
    <i>
      <x v="167"/>
      <x v="256"/>
      <x/>
      <x v="85"/>
      <x v="3"/>
      <x v="5"/>
      <x/>
    </i>
    <i>
      <x v="168"/>
      <x v="258"/>
      <x v="1"/>
      <x v="96"/>
      <x/>
      <x v="5"/>
      <x/>
    </i>
    <i>
      <x v="169"/>
      <x v="300"/>
      <x v="2"/>
      <x v="380"/>
      <x v="5"/>
      <x v="6"/>
      <x/>
    </i>
    <i>
      <x v="170"/>
      <x v="388"/>
      <x v="3"/>
      <x v="415"/>
      <x v="5"/>
      <x v="6"/>
      <x/>
    </i>
    <i>
      <x v="171"/>
      <x v="72"/>
      <x/>
      <x v="376"/>
      <x v="4"/>
      <x v="6"/>
      <x/>
    </i>
    <i>
      <x v="172"/>
      <x/>
      <x v="1"/>
      <x v="248"/>
      <x v="4"/>
      <x v="6"/>
      <x/>
    </i>
    <i>
      <x v="173"/>
      <x v="5"/>
      <x v="2"/>
      <x v="339"/>
      <x v="4"/>
      <x v="6"/>
      <x/>
    </i>
    <i>
      <x v="174"/>
      <x v="6"/>
      <x v="3"/>
      <x v="154"/>
      <x v="4"/>
      <x v="6"/>
      <x/>
    </i>
    <i>
      <x v="175"/>
      <x v="9"/>
      <x/>
      <x v="105"/>
      <x/>
      <x v="5"/>
      <x/>
    </i>
    <i>
      <x v="177"/>
      <x v="11"/>
      <x v="2"/>
      <x v="276"/>
      <x v="1"/>
      <x v="4"/>
      <x/>
    </i>
    <i>
      <x v="178"/>
      <x v="12"/>
      <x v="3"/>
      <x v="95"/>
      <x v="2"/>
      <x v="3"/>
      <x/>
    </i>
    <i>
      <x v="179"/>
      <x v="13"/>
      <x/>
      <x v="257"/>
      <x v="2"/>
      <x v="3"/>
      <x/>
    </i>
    <i>
      <x v="180"/>
      <x v="14"/>
      <x v="1"/>
      <x v="392"/>
      <x v="3"/>
      <x v="5"/>
      <x/>
    </i>
    <i>
      <x v="181"/>
      <x v="15"/>
      <x v="2"/>
      <x v="361"/>
      <x v="1"/>
      <x v="4"/>
      <x/>
    </i>
    <i>
      <x v="182"/>
      <x v="16"/>
      <x v="3"/>
      <x v="87"/>
      <x v="4"/>
      <x v="6"/>
      <x/>
    </i>
    <i>
      <x v="184"/>
      <x v="20"/>
      <x v="1"/>
      <x v="382"/>
      <x v="3"/>
      <x v="6"/>
      <x/>
    </i>
    <i>
      <x v="185"/>
      <x v="22"/>
      <x v="2"/>
      <x v="38"/>
      <x/>
      <x v="7"/>
      <x/>
    </i>
    <i>
      <x v="186"/>
      <x v="33"/>
      <x v="3"/>
      <x v="102"/>
      <x v="2"/>
      <x v="3"/>
      <x/>
    </i>
    <i>
      <x v="187"/>
      <x v="41"/>
      <x/>
      <x v="198"/>
      <x v="2"/>
      <x v="6"/>
      <x/>
    </i>
    <i>
      <x v="188"/>
      <x v="42"/>
      <x v="1"/>
      <x v="330"/>
      <x v="4"/>
      <x v="6"/>
      <x/>
    </i>
    <i>
      <x v="189"/>
      <x v="44"/>
      <x v="2"/>
      <x v="159"/>
      <x v="4"/>
      <x v="15"/>
      <x/>
    </i>
    <i>
      <x v="190"/>
      <x v="47"/>
      <x v="3"/>
      <x v="129"/>
      <x v="2"/>
      <x v="6"/>
      <x/>
    </i>
    <i>
      <x v="191"/>
      <x v="48"/>
      <x/>
      <x v="123"/>
      <x v="2"/>
      <x v="6"/>
      <x/>
    </i>
    <i>
      <x v="192"/>
      <x v="51"/>
      <x v="1"/>
      <x v="267"/>
      <x/>
      <x v="7"/>
      <x/>
    </i>
    <i>
      <x v="194"/>
      <x v="56"/>
      <x v="3"/>
      <x v="88"/>
      <x v="1"/>
      <x v="4"/>
      <x/>
    </i>
    <i>
      <x v="195"/>
      <x v="59"/>
      <x/>
      <x v="155"/>
      <x v="4"/>
      <x v="6"/>
      <x/>
    </i>
    <i>
      <x v="196"/>
      <x v="62"/>
      <x v="1"/>
      <x v="307"/>
      <x v="4"/>
      <x v="6"/>
      <x/>
    </i>
    <i>
      <x v="198"/>
      <x v="95"/>
      <x v="3"/>
      <x v="359"/>
      <x v="1"/>
      <x v="4"/>
      <x/>
    </i>
    <i>
      <x v="199"/>
      <x v="96"/>
      <x/>
      <x v="362"/>
      <x v="2"/>
      <x v="6"/>
      <x/>
    </i>
    <i>
      <x v="200"/>
      <x v="97"/>
      <x v="1"/>
      <x v="188"/>
      <x v="3"/>
      <x v="6"/>
      <x/>
    </i>
    <i>
      <x v="201"/>
      <x v="98"/>
      <x v="2"/>
      <x v="260"/>
      <x v="5"/>
      <x v="6"/>
      <x/>
    </i>
    <i>
      <x v="202"/>
      <x v="99"/>
      <x v="3"/>
      <x v="24"/>
      <x v="1"/>
      <x v="4"/>
      <x/>
    </i>
    <i>
      <x v="203"/>
      <x v="100"/>
      <x/>
      <x v="288"/>
      <x/>
      <x v="7"/>
      <x/>
    </i>
    <i>
      <x v="204"/>
      <x v="101"/>
      <x v="1"/>
      <x v="343"/>
      <x v="4"/>
      <x v="6"/>
      <x/>
    </i>
    <i>
      <x v="205"/>
      <x v="104"/>
      <x v="2"/>
      <x v="110"/>
      <x v="5"/>
      <x v="6"/>
      <x/>
    </i>
    <i>
      <x v="206"/>
      <x v="105"/>
      <x v="3"/>
      <x v="82"/>
      <x v="5"/>
      <x v="6"/>
      <x/>
    </i>
    <i>
      <x v="207"/>
      <x v="107"/>
      <x/>
      <x v="49"/>
      <x v="2"/>
      <x v="15"/>
      <x/>
    </i>
    <i>
      <x v="208"/>
      <x v="108"/>
      <x v="1"/>
      <x v="114"/>
      <x/>
      <x v="7"/>
      <x/>
    </i>
    <i>
      <x v="209"/>
      <x v="111"/>
      <x v="2"/>
      <x v="36"/>
      <x v="1"/>
      <x v="3"/>
      <x/>
    </i>
    <i>
      <x v="211"/>
      <x v="116"/>
      <x/>
      <x v="64"/>
      <x v="3"/>
      <x v="6"/>
      <x/>
    </i>
    <i>
      <x v="212"/>
      <x v="118"/>
      <x v="1"/>
      <x v="251"/>
      <x v="4"/>
      <x v="6"/>
      <x/>
    </i>
    <i>
      <x v="213"/>
      <x v="119"/>
      <x v="2"/>
      <x v="177"/>
      <x v="4"/>
      <x v="6"/>
      <x/>
    </i>
    <i>
      <x v="214"/>
      <x v="122"/>
      <x v="3"/>
      <x v="276"/>
      <x v="5"/>
      <x v="6"/>
      <x/>
    </i>
    <i>
      <x v="215"/>
      <x v="123"/>
      <x/>
      <x v="179"/>
      <x v="2"/>
      <x v="6"/>
      <x/>
    </i>
    <i>
      <x v="216"/>
      <x v="125"/>
      <x v="1"/>
      <x v="293"/>
      <x v="5"/>
      <x v="6"/>
      <x/>
    </i>
    <i>
      <x v="217"/>
      <x v="126"/>
      <x v="2"/>
      <x v="231"/>
      <x v="4"/>
      <x v="6"/>
      <x/>
    </i>
    <i>
      <x v="218"/>
      <x v="127"/>
      <x v="3"/>
      <x v="346"/>
      <x v="5"/>
      <x v="6"/>
      <x/>
    </i>
    <i>
      <x v="219"/>
      <x v="130"/>
      <x/>
      <x v="11"/>
      <x v="3"/>
      <x v="6"/>
      <x/>
    </i>
    <i>
      <x v="220"/>
      <x v="131"/>
      <x v="1"/>
      <x v="57"/>
      <x v="4"/>
      <x v="6"/>
      <x/>
    </i>
    <i>
      <x v="222"/>
      <x v="133"/>
      <x v="3"/>
      <x v="255"/>
      <x v="1"/>
      <x v="3"/>
      <x/>
    </i>
    <i>
      <x v="223"/>
      <x v="135"/>
      <x/>
      <x v="223"/>
      <x v="4"/>
      <x v="6"/>
      <x/>
    </i>
    <i>
      <x v="224"/>
      <x v="136"/>
      <x v="1"/>
      <x v="145"/>
      <x v="2"/>
      <x v="6"/>
      <x/>
    </i>
    <i>
      <x v="225"/>
      <x v="139"/>
      <x v="2"/>
      <x v="294"/>
      <x v="2"/>
      <x v="6"/>
      <x/>
    </i>
    <i>
      <x v="226"/>
      <x v="140"/>
      <x v="3"/>
      <x v="139"/>
      <x/>
      <x v="6"/>
      <x/>
    </i>
    <i>
      <x v="227"/>
      <x v="157"/>
      <x/>
      <x v="243"/>
      <x v="5"/>
      <x v="6"/>
      <x/>
    </i>
    <i>
      <x v="228"/>
      <x v="371"/>
      <x v="1"/>
      <x v="332"/>
      <x v="4"/>
      <x v="6"/>
      <x/>
    </i>
    <i>
      <x v="229"/>
      <x v="372"/>
      <x v="2"/>
      <x v="31"/>
      <x v="1"/>
      <x v="3"/>
      <x/>
    </i>
    <i>
      <x v="230"/>
      <x v="373"/>
      <x v="3"/>
      <x v="302"/>
      <x v="4"/>
      <x v="6"/>
      <x/>
    </i>
    <i>
      <x v="231"/>
      <x v="376"/>
      <x/>
      <x v="146"/>
      <x v="4"/>
      <x v="6"/>
      <x/>
    </i>
    <i>
      <x v="232"/>
      <x v="34"/>
      <x v="1"/>
      <x v="58"/>
      <x/>
      <x v="6"/>
      <x/>
    </i>
    <i>
      <x v="233"/>
      <x v="73"/>
      <x v="2"/>
      <x v="261"/>
      <x v="5"/>
      <x v="6"/>
      <x/>
    </i>
    <i>
      <x v="234"/>
      <x v="80"/>
      <x v="3"/>
      <x v="266"/>
      <x v="4"/>
      <x v="6"/>
      <x/>
    </i>
    <i>
      <x v="235"/>
      <x v="84"/>
      <x/>
      <x v="182"/>
      <x/>
      <x v="6"/>
      <x/>
    </i>
    <i>
      <x v="236"/>
      <x v="90"/>
      <x v="1"/>
      <x v="136"/>
      <x v="3"/>
      <x v="6"/>
      <x/>
    </i>
    <i>
      <x v="237"/>
      <x v="183"/>
      <x v="2"/>
      <x v="216"/>
      <x v="3"/>
      <x v="6"/>
      <x/>
    </i>
    <i>
      <x v="238"/>
      <x v="218"/>
      <x v="3"/>
      <x v="321"/>
      <x v="4"/>
      <x v="6"/>
      <x/>
    </i>
    <i>
      <x v="239"/>
      <x v="219"/>
      <x/>
      <x v="337"/>
      <x v="1"/>
      <x v="6"/>
      <x/>
    </i>
    <i>
      <x v="240"/>
      <x v="231"/>
      <x v="1"/>
      <x v="263"/>
      <x/>
      <x v="6"/>
      <x/>
    </i>
    <i>
      <x v="241"/>
      <x v="235"/>
      <x v="2"/>
      <x v="274"/>
      <x v="3"/>
      <x v="6"/>
      <x/>
    </i>
    <i>
      <x v="242"/>
      <x v="250"/>
      <x v="3"/>
      <x v="19"/>
      <x v="2"/>
      <x v="4"/>
      <x/>
    </i>
    <i>
      <x v="243"/>
      <x v="270"/>
      <x/>
      <x v="89"/>
      <x v="5"/>
      <x v="6"/>
      <x/>
    </i>
    <i>
      <x v="244"/>
      <x v="391"/>
      <x v="1"/>
      <x v="203"/>
      <x v="4"/>
      <x v="6"/>
      <x/>
    </i>
    <i>
      <x v="245"/>
      <x v="411"/>
      <x v="2"/>
      <x v="401"/>
      <x v="5"/>
      <x v="6"/>
      <x/>
    </i>
    <i>
      <x v="246"/>
      <x v="418"/>
      <x v="3"/>
      <x v="175"/>
      <x v="5"/>
      <x v="6"/>
      <x/>
    </i>
    <i>
      <x v="247"/>
      <x v="109"/>
      <x/>
      <x v="323"/>
      <x/>
      <x v="6"/>
      <x/>
    </i>
    <i>
      <x v="248"/>
      <x v="230"/>
      <x v="1"/>
      <x v="8"/>
      <x v="4"/>
      <x v="6"/>
      <x/>
    </i>
    <i>
      <x v="249"/>
      <x v="236"/>
      <x v="2"/>
      <x v="166"/>
      <x v="3"/>
      <x v="6"/>
      <x/>
    </i>
    <i>
      <x v="250"/>
      <x v="261"/>
      <x v="3"/>
      <x v="250"/>
      <x/>
      <x v="6"/>
      <x/>
    </i>
    <i>
      <x v="251"/>
      <x v="278"/>
      <x/>
      <x v="325"/>
      <x v="5"/>
      <x v="6"/>
      <x/>
    </i>
    <i>
      <x v="252"/>
      <x v="296"/>
      <x v="1"/>
      <x v="68"/>
      <x v="5"/>
      <x v="6"/>
      <x/>
    </i>
    <i>
      <x v="253"/>
      <x v="299"/>
      <x v="2"/>
      <x v="234"/>
      <x v="2"/>
      <x v="5"/>
      <x/>
    </i>
    <i>
      <x v="254"/>
      <x v="305"/>
      <x v="3"/>
      <x v="91"/>
      <x v="5"/>
      <x v="6"/>
      <x/>
    </i>
    <i>
      <x v="255"/>
      <x v="333"/>
      <x v="8"/>
      <x v="34"/>
      <x v="2"/>
      <x v="5"/>
      <x/>
    </i>
    <i>
      <x v="256"/>
      <x v="334"/>
      <x v="8"/>
      <x v="352"/>
      <x v="2"/>
      <x v="5"/>
      <x/>
    </i>
    <i>
      <x v="257"/>
      <x v="19"/>
      <x v="8"/>
      <x v="202"/>
      <x v="2"/>
      <x v="7"/>
      <x/>
    </i>
    <i>
      <x v="258"/>
      <x v="64"/>
      <x v="8"/>
      <x v="408"/>
      <x v="1"/>
      <x v="15"/>
      <x/>
    </i>
    <i>
      <x v="259"/>
      <x v="102"/>
      <x/>
      <x v="128"/>
      <x v="2"/>
      <x v="7"/>
      <x/>
    </i>
    <i>
      <x v="260"/>
      <x v="103"/>
      <x v="1"/>
      <x v="278"/>
      <x/>
      <x v="6"/>
      <x/>
    </i>
    <i>
      <x v="261"/>
      <x v="121"/>
      <x v="2"/>
      <x v="355"/>
      <x v="2"/>
      <x v="7"/>
      <x/>
    </i>
    <i>
      <x v="262"/>
      <x v="141"/>
      <x v="3"/>
      <x v="397"/>
      <x v="4"/>
      <x v="6"/>
      <x/>
    </i>
    <i>
      <x v="263"/>
      <x v="158"/>
      <x/>
      <x v="97"/>
      <x v="3"/>
      <x v="6"/>
      <x/>
    </i>
    <i>
      <x v="264"/>
      <x v="161"/>
      <x v="1"/>
      <x v="201"/>
      <x v="1"/>
      <x v="6"/>
      <x/>
    </i>
    <i>
      <x v="265"/>
      <x v="167"/>
      <x v="2"/>
      <x v="418"/>
      <x v="3"/>
      <x v="6"/>
      <x/>
    </i>
    <i>
      <x v="266"/>
      <x v="178"/>
      <x v="3"/>
      <x v="37"/>
      <x/>
      <x v="6"/>
      <x/>
    </i>
    <i>
      <x v="267"/>
      <x v="181"/>
      <x/>
      <x v="7"/>
      <x v="3"/>
      <x v="6"/>
      <x/>
    </i>
    <i>
      <x v="268"/>
      <x v="190"/>
      <x v="1"/>
      <x v="242"/>
      <x v="3"/>
      <x v="6"/>
      <x/>
    </i>
    <i>
      <x v="269"/>
      <x v="195"/>
      <x v="2"/>
      <x v="205"/>
      <x v="1"/>
      <x v="6"/>
      <x/>
    </i>
    <i>
      <x v="270"/>
      <x v="213"/>
      <x v="3"/>
      <x v="184"/>
      <x v="5"/>
      <x v="6"/>
      <x/>
    </i>
    <i>
      <x v="271"/>
      <x v="217"/>
      <x/>
      <x v="239"/>
      <x v="2"/>
      <x v="7"/>
      <x/>
    </i>
    <i>
      <x v="272"/>
      <x v="262"/>
      <x v="1"/>
      <x v="104"/>
      <x/>
      <x v="6"/>
      <x/>
    </i>
    <i>
      <x v="273"/>
      <x v="265"/>
      <x v="2"/>
      <x v="351"/>
      <x/>
      <x v="6"/>
      <x/>
    </i>
    <i>
      <x v="274"/>
      <x v="285"/>
      <x v="3"/>
      <x v="158"/>
      <x v="2"/>
      <x v="7"/>
      <x/>
    </i>
    <i>
      <x v="275"/>
      <x v="286"/>
      <x/>
      <x v="60"/>
      <x v="5"/>
      <x v="6"/>
      <x/>
    </i>
    <i>
      <x v="276"/>
      <x v="291"/>
      <x v="1"/>
      <x v="369"/>
      <x v="4"/>
      <x v="6"/>
      <x/>
    </i>
    <i>
      <x v="277"/>
      <x v="311"/>
      <x v="2"/>
      <x v="377"/>
      <x/>
      <x v="6"/>
      <x/>
    </i>
    <i>
      <x v="278"/>
      <x v="314"/>
      <x v="3"/>
      <x v="393"/>
      <x/>
      <x v="6"/>
      <x/>
    </i>
    <i>
      <x v="279"/>
      <x v="328"/>
      <x/>
      <x v="269"/>
      <x/>
      <x v="6"/>
      <x/>
    </i>
    <i>
      <x v="280"/>
      <x v="329"/>
      <x v="1"/>
      <x v="416"/>
      <x/>
      <x v="6"/>
      <x/>
    </i>
    <i>
      <x v="281"/>
      <x v="377"/>
      <x v="2"/>
      <x v="48"/>
      <x v="3"/>
      <x v="6"/>
      <x/>
    </i>
    <i>
      <x v="282"/>
      <x v="392"/>
      <x v="3"/>
      <x v="190"/>
      <x v="2"/>
      <x v="7"/>
      <x/>
    </i>
    <i>
      <x v="283"/>
      <x v="395"/>
      <x v="10"/>
      <x v="161"/>
      <x v="5"/>
      <x v="6"/>
      <x/>
    </i>
    <i>
      <x v="284"/>
      <x v="407"/>
      <x v="10"/>
      <x v="347"/>
      <x v="5"/>
      <x v="15"/>
      <x/>
    </i>
    <i>
      <x v="285"/>
      <x v="66"/>
      <x v="10"/>
      <x v="73"/>
      <x/>
      <x v="6"/>
      <x/>
    </i>
    <i>
      <x v="286"/>
      <x v="387"/>
      <x v="10"/>
      <x v="109"/>
      <x v="5"/>
      <x v="6"/>
      <x/>
    </i>
    <i>
      <x v="287"/>
      <x v="8"/>
      <x/>
      <x v="240"/>
      <x v="4"/>
      <x v="6"/>
      <x/>
    </i>
    <i>
      <x v="288"/>
      <x v="21"/>
      <x v="1"/>
      <x v="412"/>
      <x v="1"/>
      <x v="6"/>
      <x/>
    </i>
    <i>
      <x v="289"/>
      <x v="23"/>
      <x v="2"/>
      <x v="232"/>
      <x v="3"/>
      <x v="6"/>
      <x/>
    </i>
    <i>
      <x v="290"/>
      <x v="24"/>
      <x v="3"/>
      <x v="172"/>
      <x/>
      <x v="6"/>
      <x/>
    </i>
    <i>
      <x v="291"/>
      <x v="40"/>
      <x/>
      <x v="194"/>
      <x/>
      <x v="6"/>
      <x/>
    </i>
    <i>
      <x v="292"/>
      <x v="49"/>
      <x v="1"/>
      <x v="213"/>
      <x v="4"/>
      <x v="6"/>
      <x/>
    </i>
    <i>
      <x v="293"/>
      <x v="54"/>
      <x v="2"/>
      <x v="284"/>
      <x v="5"/>
      <x v="6"/>
      <x/>
    </i>
    <i>
      <x v="294"/>
      <x v="93"/>
      <x v="3"/>
      <x v="364"/>
      <x/>
      <x v="6"/>
      <x/>
    </i>
    <i>
      <x v="295"/>
      <x v="142"/>
      <x/>
      <x v="209"/>
      <x v="5"/>
      <x v="6"/>
      <x/>
    </i>
    <i>
      <x v="296"/>
      <x v="143"/>
      <x v="1"/>
      <x v="62"/>
      <x v="3"/>
      <x v="6"/>
      <x/>
    </i>
    <i>
      <x v="297"/>
      <x v="188"/>
      <x v="2"/>
      <x v="42"/>
      <x v="4"/>
      <x v="6"/>
      <x/>
    </i>
    <i>
      <x v="298"/>
      <x v="200"/>
      <x v="3"/>
      <x v="365"/>
      <x v="4"/>
      <x v="6"/>
      <x/>
    </i>
    <i>
      <x v="299"/>
      <x v="202"/>
      <x/>
      <x v="357"/>
      <x v="4"/>
      <x v="6"/>
      <x/>
    </i>
    <i>
      <x v="300"/>
      <x v="207"/>
      <x v="1"/>
      <x v="299"/>
      <x v="4"/>
      <x v="6"/>
      <x/>
    </i>
    <i>
      <x v="301"/>
      <x v="215"/>
      <x v="2"/>
      <x v="99"/>
      <x v="4"/>
      <x v="6"/>
      <x/>
    </i>
    <i>
      <x v="302"/>
      <x v="216"/>
      <x v="3"/>
      <x v="173"/>
      <x v="2"/>
      <x v="9"/>
      <x/>
    </i>
    <i>
      <x v="303"/>
      <x v="264"/>
      <x/>
      <x v="152"/>
      <x v="4"/>
      <x v="6"/>
      <x/>
    </i>
    <i>
      <x v="304"/>
      <x v="268"/>
      <x v="1"/>
      <x v="366"/>
      <x v="4"/>
      <x v="6"/>
      <x/>
    </i>
    <i>
      <x v="305"/>
      <x v="354"/>
      <x v="2"/>
      <x v="367"/>
      <x v="4"/>
      <x v="6"/>
      <x/>
    </i>
    <i>
      <x v="306"/>
      <x v="355"/>
      <x v="3"/>
      <x v="120"/>
      <x v="4"/>
      <x v="6"/>
      <x/>
    </i>
    <i>
      <x v="307"/>
      <x v="356"/>
      <x/>
      <x v="402"/>
      <x v="4"/>
      <x v="6"/>
      <x/>
    </i>
    <i>
      <x v="308"/>
      <x v="357"/>
      <x v="1"/>
      <x v="249"/>
      <x v="4"/>
      <x v="6"/>
      <x/>
    </i>
    <i>
      <x v="309"/>
      <x v="360"/>
      <x v="2"/>
      <x v="253"/>
      <x v="5"/>
      <x v="6"/>
      <x/>
    </i>
    <i>
      <x v="310"/>
      <x v="361"/>
      <x v="3"/>
      <x v="6"/>
      <x v="2"/>
      <x v="9"/>
      <x/>
    </i>
    <i>
      <x v="311"/>
      <x v="375"/>
      <x/>
      <x v="22"/>
      <x v="2"/>
      <x v="9"/>
      <x/>
    </i>
    <i>
      <x v="312"/>
      <x v="386"/>
      <x v="1"/>
      <x v="12"/>
      <x/>
      <x v="6"/>
      <x/>
    </i>
    <i>
      <x v="313"/>
      <x v="390"/>
      <x v="2"/>
      <x v="383"/>
      <x v="1"/>
      <x v="6"/>
      <x/>
    </i>
    <i>
      <x v="314"/>
      <x v="393"/>
      <x v="3"/>
      <x v="187"/>
      <x v="4"/>
      <x v="6"/>
      <x/>
    </i>
    <i>
      <x v="315"/>
      <x v="398"/>
      <x/>
      <x v="72"/>
      <x v="4"/>
      <x v="6"/>
      <x/>
    </i>
    <i>
      <x v="316"/>
      <x v="399"/>
      <x v="1"/>
      <x v="263"/>
      <x v="3"/>
      <x v="6"/>
      <x/>
    </i>
    <i>
      <x v="317"/>
      <x v="401"/>
      <x v="2"/>
      <x v="83"/>
      <x v="5"/>
      <x v="6"/>
      <x/>
    </i>
    <i>
      <x v="318"/>
      <x v="404"/>
      <x v="3"/>
      <x v="308"/>
      <x v="4"/>
      <x v="6"/>
      <x/>
    </i>
    <i>
      <x v="319"/>
      <x v="406"/>
      <x/>
      <x v="117"/>
      <x v="3"/>
      <x v="6"/>
      <x/>
    </i>
    <i>
      <x v="320"/>
      <x v="410"/>
      <x v="1"/>
      <x v="235"/>
      <x v="3"/>
      <x v="6"/>
      <x/>
    </i>
    <i>
      <x v="321"/>
      <x v="414"/>
      <x v="2"/>
      <x v="303"/>
      <x v="4"/>
      <x v="6"/>
      <x/>
    </i>
    <i>
      <x v="322"/>
      <x v="415"/>
      <x v="3"/>
      <x v="304"/>
      <x v="4"/>
      <x v="6"/>
      <x/>
    </i>
    <i>
      <x v="323"/>
      <x v="1"/>
      <x/>
      <x v="197"/>
      <x v="4"/>
      <x v="6"/>
      <x/>
    </i>
    <i>
      <x v="324"/>
      <x v="2"/>
      <x v="1"/>
      <x v="384"/>
      <x v="4"/>
      <x v="6"/>
      <x/>
    </i>
    <i>
      <x v="325"/>
      <x v="3"/>
      <x v="2"/>
      <x v="390"/>
      <x v="4"/>
      <x v="6"/>
      <x/>
    </i>
    <i>
      <x v="326"/>
      <x v="7"/>
      <x v="3"/>
      <x v="301"/>
      <x v="4"/>
      <x v="6"/>
      <x/>
    </i>
    <i>
      <x v="327"/>
      <x v="17"/>
      <x/>
      <x v="370"/>
      <x v="4"/>
      <x v="6"/>
      <x/>
    </i>
    <i>
      <x v="328"/>
      <x v="25"/>
      <x v="1"/>
      <x v="341"/>
      <x v="5"/>
      <x v="6"/>
      <x/>
    </i>
    <i>
      <x v="329"/>
      <x v="28"/>
      <x v="2"/>
      <x v="316"/>
      <x v="4"/>
      <x v="6"/>
      <x/>
    </i>
    <i>
      <x v="330"/>
      <x v="29"/>
      <x v="3"/>
      <x v="122"/>
      <x/>
      <x v="6"/>
      <x/>
    </i>
    <i>
      <x v="331"/>
      <x v="31"/>
      <x/>
      <x v="300"/>
      <x v="3"/>
      <x v="6"/>
      <x/>
    </i>
    <i>
      <x v="332"/>
      <x v="36"/>
      <x v="1"/>
      <x v="15"/>
      <x v="5"/>
      <x v="6"/>
      <x/>
    </i>
    <i>
      <x v="333"/>
      <x v="37"/>
      <x v="2"/>
      <x v="29"/>
      <x v="1"/>
      <x v="6"/>
      <x/>
    </i>
    <i>
      <x v="334"/>
      <x v="38"/>
      <x v="3"/>
      <x v="79"/>
      <x v="1"/>
      <x v="6"/>
      <x/>
    </i>
    <i>
      <x v="335"/>
      <x v="45"/>
      <x/>
      <x v="244"/>
      <x/>
      <x v="6"/>
      <x/>
    </i>
    <i>
      <x v="336"/>
      <x v="46"/>
      <x v="1"/>
      <x v="9"/>
      <x v="5"/>
      <x v="6"/>
      <x/>
    </i>
    <i>
      <x v="337"/>
      <x v="50"/>
      <x v="2"/>
      <x v="162"/>
      <x v="4"/>
      <x v="6"/>
      <x/>
    </i>
    <i>
      <x v="338"/>
      <x v="57"/>
      <x v="3"/>
      <x v="26"/>
      <x v="1"/>
      <x v="6"/>
      <x/>
    </i>
    <i>
      <x v="339"/>
      <x v="60"/>
      <x/>
      <x v="176"/>
      <x v="5"/>
      <x v="6"/>
      <x/>
    </i>
    <i>
      <x v="340"/>
      <x v="61"/>
      <x v="1"/>
      <x v="278"/>
      <x v="3"/>
      <x v="6"/>
      <x/>
    </i>
    <i>
      <x v="341"/>
      <x v="65"/>
      <x v="2"/>
      <x v="76"/>
      <x v="3"/>
      <x v="6"/>
      <x/>
    </i>
    <i>
      <x v="342"/>
      <x v="68"/>
      <x v="3"/>
      <x v="208"/>
      <x v="4"/>
      <x v="6"/>
      <x/>
    </i>
    <i>
      <x v="343"/>
      <x v="70"/>
      <x/>
      <x v="156"/>
      <x v="3"/>
      <x v="6"/>
      <x/>
    </i>
    <i>
      <x v="344"/>
      <x v="74"/>
      <x v="1"/>
      <x v="353"/>
      <x v="4"/>
      <x v="6"/>
      <x/>
    </i>
    <i>
      <x v="345"/>
      <x v="76"/>
      <x v="2"/>
      <x v="193"/>
      <x v="3"/>
      <x v="6"/>
      <x/>
    </i>
    <i>
      <x v="346"/>
      <x v="79"/>
      <x v="3"/>
      <x v="78"/>
      <x v="5"/>
      <x v="6"/>
      <x/>
    </i>
    <i>
      <x v="347"/>
      <x v="81"/>
      <x/>
      <x v="354"/>
      <x v="5"/>
      <x v="6"/>
      <x/>
    </i>
    <i>
      <x v="348"/>
      <x v="83"/>
      <x v="1"/>
      <x v="71"/>
      <x v="5"/>
      <x v="6"/>
      <x/>
    </i>
    <i>
      <x v="349"/>
      <x v="85"/>
      <x v="2"/>
      <x v="127"/>
      <x v="4"/>
      <x v="6"/>
      <x/>
    </i>
    <i>
      <x v="350"/>
      <x v="86"/>
      <x v="3"/>
      <x v="112"/>
      <x v="5"/>
      <x v="6"/>
      <x/>
    </i>
    <i>
      <x v="351"/>
      <x v="87"/>
      <x/>
      <x v="25"/>
      <x v="3"/>
      <x v="6"/>
      <x/>
    </i>
    <i>
      <x v="352"/>
      <x v="88"/>
      <x v="1"/>
      <x v="340"/>
      <x v="4"/>
      <x v="6"/>
      <x/>
    </i>
    <i>
      <x v="353"/>
      <x v="89"/>
      <x v="2"/>
      <x v="398"/>
      <x v="4"/>
      <x v="6"/>
      <x/>
    </i>
    <i>
      <x v="354"/>
      <x v="91"/>
      <x v="3"/>
      <x v="256"/>
      <x v="3"/>
      <x v="6"/>
      <x/>
    </i>
    <i>
      <x v="355"/>
      <x v="112"/>
      <x/>
      <x v="17"/>
      <x v="4"/>
      <x v="6"/>
      <x/>
    </i>
    <i>
      <x v="356"/>
      <x v="114"/>
      <x v="1"/>
      <x v="282"/>
      <x v="2"/>
      <x v="6"/>
      <x/>
    </i>
    <i>
      <x v="357"/>
      <x v="120"/>
      <x v="2"/>
      <x v="334"/>
      <x v="5"/>
      <x v="6"/>
      <x/>
    </i>
    <i>
      <x v="358"/>
      <x v="124"/>
      <x v="3"/>
      <x v="225"/>
      <x v="5"/>
      <x v="6"/>
      <x/>
    </i>
    <i>
      <x v="359"/>
      <x v="129"/>
      <x/>
      <x v="108"/>
      <x v="4"/>
      <x v="6"/>
      <x/>
    </i>
    <i>
      <x v="360"/>
      <x v="134"/>
      <x v="1"/>
      <x v="43"/>
      <x v="4"/>
      <x v="6"/>
      <x/>
    </i>
    <i>
      <x v="361"/>
      <x v="137"/>
      <x v="2"/>
      <x v="32"/>
      <x v="4"/>
      <x v="6"/>
      <x/>
    </i>
    <i>
      <x v="362"/>
      <x v="138"/>
      <x v="3"/>
      <x v="331"/>
      <x v="4"/>
      <x v="6"/>
      <x/>
    </i>
    <i>
      <x v="363"/>
      <x v="147"/>
      <x/>
      <x v="143"/>
      <x v="2"/>
      <x v="6"/>
      <x/>
    </i>
    <i>
      <x v="364"/>
      <x v="151"/>
      <x v="1"/>
      <x v="395"/>
      <x v="4"/>
      <x v="6"/>
      <x/>
    </i>
    <i>
      <x v="365"/>
      <x v="152"/>
      <x v="2"/>
      <x v="411"/>
      <x v="5"/>
      <x v="6"/>
      <x/>
    </i>
    <i>
      <x v="366"/>
      <x v="154"/>
      <x v="3"/>
      <x v="63"/>
      <x v="4"/>
      <x v="6"/>
      <x/>
    </i>
    <i>
      <x v="367"/>
      <x v="159"/>
      <x/>
      <x v="385"/>
      <x v="2"/>
      <x v="6"/>
      <x/>
    </i>
    <i>
      <x v="368"/>
      <x v="160"/>
      <x v="1"/>
      <x v="212"/>
      <x v="4"/>
      <x v="6"/>
      <x/>
    </i>
    <i>
      <x v="369"/>
      <x v="163"/>
      <x v="2"/>
      <x v="77"/>
      <x v="4"/>
      <x v="6"/>
      <x/>
    </i>
    <i>
      <x v="370"/>
      <x v="168"/>
      <x v="3"/>
      <x v="279"/>
      <x/>
      <x v="6"/>
      <x/>
    </i>
    <i>
      <x v="371"/>
      <x v="171"/>
      <x/>
      <x v="140"/>
      <x v="1"/>
      <x v="6"/>
      <x/>
    </i>
    <i>
      <x v="372"/>
      <x v="172"/>
      <x v="1"/>
      <x v="67"/>
      <x v="1"/>
      <x v="6"/>
      <x/>
    </i>
    <i>
      <x v="373"/>
      <x v="174"/>
      <x v="2"/>
      <x v="160"/>
      <x v="3"/>
      <x v="6"/>
      <x/>
    </i>
    <i>
      <x v="374"/>
      <x v="179"/>
      <x v="3"/>
      <x v="218"/>
      <x v="1"/>
      <x v="6"/>
      <x/>
    </i>
    <i>
      <x v="375"/>
      <x v="180"/>
      <x/>
      <x v="147"/>
      <x v="4"/>
      <x v="6"/>
      <x/>
    </i>
    <i>
      <x v="376"/>
      <x v="184"/>
      <x v="1"/>
      <x v="189"/>
      <x v="4"/>
      <x v="6"/>
      <x/>
    </i>
    <i>
      <x v="377"/>
      <x v="185"/>
      <x v="2"/>
      <x v="134"/>
      <x v="5"/>
      <x v="6"/>
      <x/>
    </i>
    <i>
      <x v="378"/>
      <x v="186"/>
      <x v="3"/>
      <x v="326"/>
      <x v="4"/>
      <x v="6"/>
      <x/>
    </i>
    <i>
      <x v="379"/>
      <x v="187"/>
      <x/>
      <x v="345"/>
      <x/>
      <x v="8"/>
      <x/>
    </i>
    <i>
      <x v="380"/>
      <x v="191"/>
      <x v="1"/>
      <x v="148"/>
      <x v="1"/>
      <x v="8"/>
      <x/>
    </i>
    <i>
      <x v="381"/>
      <x v="192"/>
      <x v="2"/>
      <x v="247"/>
      <x v="4"/>
      <x v="8"/>
      <x/>
    </i>
    <i>
      <x v="382"/>
      <x v="193"/>
      <x v="3"/>
      <x v="23"/>
      <x v="5"/>
      <x v="8"/>
      <x/>
    </i>
    <i>
      <x v="383"/>
      <x v="194"/>
      <x/>
      <x v="169"/>
      <x v="4"/>
      <x v="8"/>
      <x/>
    </i>
    <i>
      <x v="384"/>
      <x v="196"/>
      <x v="1"/>
      <x v="94"/>
      <x v="4"/>
      <x v="8"/>
      <x/>
    </i>
    <i>
      <x v="385"/>
      <x v="203"/>
      <x v="2"/>
      <x v="70"/>
      <x v="5"/>
      <x v="8"/>
      <x/>
    </i>
    <i>
      <x v="386"/>
      <x v="206"/>
      <x v="3"/>
      <x v="296"/>
      <x v="5"/>
      <x v="8"/>
      <x/>
    </i>
    <i>
      <x v="387"/>
      <x v="208"/>
      <x/>
      <x v="273"/>
      <x v="5"/>
      <x v="8"/>
      <x/>
    </i>
    <i>
      <x v="388"/>
      <x v="211"/>
      <x v="1"/>
      <x v="46"/>
      <x v="5"/>
      <x v="8"/>
      <x/>
    </i>
    <i>
      <x v="389"/>
      <x v="214"/>
      <x v="2"/>
      <x v="93"/>
      <x v="5"/>
      <x v="8"/>
      <x/>
    </i>
    <i>
      <x v="390"/>
      <x v="220"/>
      <x v="3"/>
      <x v="207"/>
      <x v="5"/>
      <x v="8"/>
      <x/>
    </i>
    <i>
      <x v="391"/>
      <x v="222"/>
      <x/>
      <x v="144"/>
      <x v="2"/>
      <x v="8"/>
      <x/>
    </i>
    <i>
      <x v="392"/>
      <x v="358"/>
      <x v="1"/>
      <x v="153"/>
      <x v="4"/>
      <x v="8"/>
      <x/>
    </i>
    <i>
      <x v="393"/>
      <x v="359"/>
      <x v="2"/>
      <x v="66"/>
      <x v="4"/>
      <x v="8"/>
      <x/>
    </i>
    <i>
      <x v="394"/>
      <x v="362"/>
      <x v="3"/>
      <x v="319"/>
      <x/>
      <x v="8"/>
      <x/>
    </i>
    <i>
      <x v="395"/>
      <x v="363"/>
      <x/>
      <x v="132"/>
      <x v="5"/>
      <x v="8"/>
      <x/>
    </i>
    <i>
      <x v="396"/>
      <x v="365"/>
      <x v="1"/>
      <x v="2"/>
      <x v="5"/>
      <x v="8"/>
      <x/>
    </i>
    <i>
      <x v="397"/>
      <x v="366"/>
      <x v="2"/>
      <x v="373"/>
      <x v="1"/>
      <x v="8"/>
      <x/>
    </i>
    <i>
      <x v="398"/>
      <x v="368"/>
      <x v="3"/>
      <x v="81"/>
      <x v="1"/>
      <x v="8"/>
      <x/>
    </i>
    <i>
      <x v="399"/>
      <x v="369"/>
      <x/>
      <x v="391"/>
      <x v="4"/>
      <x v="8"/>
      <x/>
    </i>
    <i>
      <x v="400"/>
      <x v="378"/>
      <x v="1"/>
      <x v="69"/>
      <x v="1"/>
      <x v="6"/>
      <x/>
    </i>
    <i>
      <x v="401"/>
      <x v="379"/>
      <x v="2"/>
      <x v="381"/>
      <x v="5"/>
      <x v="6"/>
      <x/>
    </i>
    <i>
      <x v="402"/>
      <x v="380"/>
      <x v="3"/>
      <x v="217"/>
      <x v="5"/>
      <x v="6"/>
      <x/>
    </i>
    <i>
      <x v="403"/>
      <x v="384"/>
      <x/>
      <x v="116"/>
      <x/>
      <x v="6"/>
      <x/>
    </i>
    <i>
      <x v="404"/>
      <x v="385"/>
      <x v="1"/>
      <x v="252"/>
      <x v="2"/>
      <x v="6"/>
      <x/>
    </i>
    <i>
      <x v="405"/>
      <x v="389"/>
      <x v="2"/>
      <x v="404"/>
      <x v="5"/>
      <x v="19"/>
      <x/>
    </i>
    <i>
      <x v="406"/>
      <x v="394"/>
      <x v="3"/>
      <x v="47"/>
      <x v="2"/>
      <x v="6"/>
      <x/>
    </i>
    <i>
      <x v="407"/>
      <x v="396"/>
      <x/>
      <x v="100"/>
      <x v="5"/>
      <x v="6"/>
      <x/>
    </i>
    <i>
      <x v="408"/>
      <x v="397"/>
      <x v="1"/>
      <x v="124"/>
      <x/>
      <x v="6"/>
      <x/>
    </i>
    <i>
      <x v="409"/>
      <x v="400"/>
      <x v="2"/>
      <x v="335"/>
      <x v="5"/>
      <x v="6"/>
      <x/>
    </i>
    <i>
      <x v="410"/>
      <x v="402"/>
      <x v="3"/>
      <x v="349"/>
      <x v="1"/>
      <x v="6"/>
      <x/>
    </i>
    <i>
      <x v="411"/>
      <x v="403"/>
      <x/>
      <x v="27"/>
      <x/>
      <x v="6"/>
      <x/>
    </i>
    <i>
      <x v="412"/>
      <x v="405"/>
      <x v="1"/>
      <x v="21"/>
      <x v="2"/>
      <x v="6"/>
      <x/>
    </i>
    <i>
      <x v="413"/>
      <x v="408"/>
      <x v="2"/>
      <x v="287"/>
      <x v="5"/>
      <x v="6"/>
      <x/>
    </i>
    <i>
      <x v="414"/>
      <x v="416"/>
      <x v="3"/>
      <x v="171"/>
      <x v="2"/>
      <x v="6"/>
      <x/>
    </i>
    <i>
      <x v="415"/>
      <x v="417"/>
      <x/>
      <x v="215"/>
      <x v="2"/>
      <x v="6"/>
      <x/>
    </i>
    <i>
      <x v="416"/>
      <x v="39"/>
      <x v="1"/>
      <x v="106"/>
      <x v="1"/>
      <x v="6"/>
      <x/>
    </i>
    <i>
      <x v="417"/>
      <x v="374"/>
      <x v="2"/>
      <x v="315"/>
      <x v="5"/>
      <x v="6"/>
      <x/>
    </i>
    <i>
      <x v="418"/>
      <x v="381"/>
      <x v="3"/>
      <x v="407"/>
      <x v="2"/>
      <x v="11"/>
      <x/>
    </i>
    <i r="1">
      <x v="419"/>
      <x v="14"/>
      <x v="419"/>
      <x v="6"/>
      <x v="12"/>
      <x/>
    </i>
    <i>
      <x v="419"/>
      <x v="419"/>
      <x v="14"/>
      <x v="419"/>
      <x v="6"/>
      <x v="12"/>
      <x/>
    </i>
  </rowItems>
  <colItems count="1">
    <i/>
  </colItems>
  <pageFields count="2">
    <pageField fld="24" hier="-1"/>
    <pageField fld="30" hier="-1"/>
  </pageFields>
  <formats count="2018">
    <format dxfId="7970">
      <pivotArea field="0" type="button" dataOnly="0" labelOnly="1" outline="0" axis="axisRow" fieldPosition="0"/>
    </format>
    <format dxfId="7969">
      <pivotArea field="1" type="button" dataOnly="0" labelOnly="1" outline="0" axis="axisRow" fieldPosition="1"/>
    </format>
    <format dxfId="7968">
      <pivotArea field="2" type="button" dataOnly="0" labelOnly="1" outline="0" axis="axisRow" fieldPosition="2"/>
    </format>
    <format dxfId="7967">
      <pivotArea field="3" type="button" dataOnly="0" labelOnly="1" outline="0" axis="axisRow" fieldPosition="3"/>
    </format>
    <format dxfId="7966">
      <pivotArea field="4" type="button" dataOnly="0" labelOnly="1" outline="0" axis="axisRow" fieldPosition="4"/>
    </format>
    <format dxfId="7965">
      <pivotArea field="15" type="button" dataOnly="0" labelOnly="1" outline="0" axis="axisRow" fieldPosition="5"/>
    </format>
    <format dxfId="7964">
      <pivotArea field="0" type="button" dataOnly="0" labelOnly="1" outline="0" axis="axisRow" fieldPosition="0"/>
    </format>
    <format dxfId="7963">
      <pivotArea field="1" type="button" dataOnly="0" labelOnly="1" outline="0" axis="axisRow" fieldPosition="1"/>
    </format>
    <format dxfId="7962">
      <pivotArea field="2" type="button" dataOnly="0" labelOnly="1" outline="0" axis="axisRow" fieldPosition="2"/>
    </format>
    <format dxfId="7961">
      <pivotArea field="3" type="button" dataOnly="0" labelOnly="1" outline="0" axis="axisRow" fieldPosition="3"/>
    </format>
    <format dxfId="7960">
      <pivotArea field="4" type="button" dataOnly="0" labelOnly="1" outline="0" axis="axisRow" fieldPosition="4"/>
    </format>
    <format dxfId="7959">
      <pivotArea field="15" type="button" dataOnly="0" labelOnly="1" outline="0" axis="axisRow" fieldPosition="5"/>
    </format>
    <format dxfId="7958">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7957">
      <pivotArea dataOnly="0" labelOnly="1" outline="0" fieldPosition="0">
        <references count="1">
          <reference field="0" count="50">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s>
      </pivotArea>
    </format>
    <format dxfId="7956">
      <pivotArea dataOnly="0" labelOnly="1" outline="0" fieldPosition="0">
        <references count="1">
          <reference field="0" count="50">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reference>
        </references>
      </pivotArea>
    </format>
    <format dxfId="7955">
      <pivotArea dataOnly="0" labelOnly="1" outline="0" fieldPosition="0">
        <references count="1">
          <reference field="0" count="50">
            <x v="150"/>
            <x v="151"/>
            <x v="152"/>
            <x v="153"/>
            <x v="154"/>
            <x v="155"/>
            <x v="156"/>
            <x v="157"/>
            <x v="158"/>
            <x v="159"/>
            <x v="160"/>
            <x v="161"/>
            <x v="162"/>
            <x v="163"/>
            <x v="164"/>
            <x v="165"/>
            <x v="166"/>
            <x v="167"/>
            <x v="168"/>
            <x v="169"/>
            <x v="170"/>
            <x v="171"/>
            <x v="172"/>
            <x v="173"/>
            <x v="174"/>
            <x v="175"/>
            <x v="176"/>
            <x v="177"/>
            <x v="178"/>
            <x v="179"/>
            <x v="180"/>
            <x v="181"/>
            <x v="182"/>
            <x v="183"/>
            <x v="184"/>
            <x v="185"/>
            <x v="186"/>
            <x v="187"/>
            <x v="188"/>
            <x v="189"/>
            <x v="190"/>
            <x v="191"/>
            <x v="192"/>
            <x v="193"/>
            <x v="194"/>
            <x v="195"/>
            <x v="196"/>
            <x v="197"/>
            <x v="198"/>
            <x v="199"/>
          </reference>
        </references>
      </pivotArea>
    </format>
    <format dxfId="7954">
      <pivotArea dataOnly="0" labelOnly="1" outline="0" fieldPosition="0">
        <references count="1">
          <reference field="0" count="50">
            <x v="200"/>
            <x v="201"/>
            <x v="202"/>
            <x v="203"/>
            <x v="204"/>
            <x v="205"/>
            <x v="206"/>
            <x v="207"/>
            <x v="208"/>
            <x v="209"/>
            <x v="210"/>
            <x v="211"/>
            <x v="212"/>
            <x v="213"/>
            <x v="214"/>
            <x v="215"/>
            <x v="216"/>
            <x v="217"/>
            <x v="218"/>
            <x v="219"/>
            <x v="220"/>
            <x v="221"/>
            <x v="222"/>
            <x v="223"/>
            <x v="224"/>
            <x v="225"/>
            <x v="226"/>
            <x v="227"/>
            <x v="228"/>
            <x v="229"/>
            <x v="230"/>
            <x v="231"/>
            <x v="232"/>
            <x v="233"/>
            <x v="234"/>
            <x v="235"/>
            <x v="236"/>
            <x v="237"/>
            <x v="238"/>
            <x v="239"/>
            <x v="240"/>
            <x v="241"/>
            <x v="242"/>
            <x v="243"/>
            <x v="244"/>
            <x v="245"/>
            <x v="246"/>
            <x v="247"/>
            <x v="248"/>
            <x v="249"/>
          </reference>
        </references>
      </pivotArea>
    </format>
    <format dxfId="7953">
      <pivotArea dataOnly="0" labelOnly="1" outline="0" fieldPosition="0">
        <references count="1">
          <reference field="0" count="50">
            <x v="250"/>
            <x v="251"/>
            <x v="252"/>
            <x v="253"/>
            <x v="254"/>
            <x v="255"/>
            <x v="256"/>
            <x v="257"/>
            <x v="258"/>
            <x v="259"/>
            <x v="260"/>
            <x v="261"/>
            <x v="262"/>
            <x v="263"/>
            <x v="264"/>
            <x v="265"/>
            <x v="266"/>
            <x v="267"/>
            <x v="268"/>
            <x v="269"/>
            <x v="270"/>
            <x v="271"/>
            <x v="272"/>
            <x v="273"/>
            <x v="274"/>
            <x v="275"/>
            <x v="276"/>
            <x v="277"/>
            <x v="278"/>
            <x v="279"/>
            <x v="280"/>
            <x v="281"/>
            <x v="282"/>
            <x v="283"/>
            <x v="284"/>
            <x v="285"/>
            <x v="286"/>
            <x v="287"/>
            <x v="288"/>
            <x v="289"/>
            <x v="290"/>
            <x v="291"/>
            <x v="292"/>
            <x v="293"/>
            <x v="294"/>
            <x v="295"/>
            <x v="296"/>
            <x v="297"/>
            <x v="298"/>
            <x v="299"/>
          </reference>
        </references>
      </pivotArea>
    </format>
    <format dxfId="7952">
      <pivotArea dataOnly="0" labelOnly="1" outline="0" fieldPosition="0">
        <references count="1">
          <reference field="0" count="50">
            <x v="300"/>
            <x v="301"/>
            <x v="302"/>
            <x v="303"/>
            <x v="304"/>
            <x v="305"/>
            <x v="306"/>
            <x v="307"/>
            <x v="308"/>
            <x v="309"/>
            <x v="310"/>
            <x v="311"/>
            <x v="312"/>
            <x v="313"/>
            <x v="314"/>
            <x v="315"/>
            <x v="316"/>
            <x v="317"/>
            <x v="318"/>
            <x v="319"/>
            <x v="320"/>
            <x v="321"/>
            <x v="322"/>
            <x v="323"/>
            <x v="324"/>
            <x v="325"/>
            <x v="326"/>
            <x v="327"/>
            <x v="328"/>
            <x v="329"/>
            <x v="330"/>
            <x v="331"/>
            <x v="332"/>
            <x v="333"/>
            <x v="334"/>
            <x v="335"/>
            <x v="336"/>
            <x v="337"/>
            <x v="338"/>
            <x v="339"/>
            <x v="340"/>
            <x v="341"/>
            <x v="342"/>
            <x v="343"/>
            <x v="344"/>
            <x v="345"/>
            <x v="346"/>
            <x v="347"/>
            <x v="348"/>
            <x v="349"/>
          </reference>
        </references>
      </pivotArea>
    </format>
    <format dxfId="7951">
      <pivotArea dataOnly="0" labelOnly="1" outline="0" fieldPosition="0">
        <references count="1">
          <reference field="0" count="50">
            <x v="350"/>
            <x v="351"/>
            <x v="352"/>
            <x v="353"/>
            <x v="354"/>
            <x v="355"/>
            <x v="356"/>
            <x v="357"/>
            <x v="358"/>
            <x v="359"/>
            <x v="360"/>
            <x v="361"/>
            <x v="362"/>
            <x v="363"/>
            <x v="364"/>
            <x v="365"/>
            <x v="366"/>
            <x v="367"/>
            <x v="368"/>
            <x v="369"/>
            <x v="370"/>
            <x v="371"/>
            <x v="372"/>
            <x v="373"/>
            <x v="374"/>
            <x v="375"/>
            <x v="376"/>
            <x v="377"/>
            <x v="378"/>
            <x v="379"/>
            <x v="380"/>
            <x v="381"/>
            <x v="382"/>
            <x v="383"/>
            <x v="384"/>
            <x v="385"/>
            <x v="386"/>
            <x v="387"/>
            <x v="388"/>
            <x v="389"/>
            <x v="390"/>
            <x v="391"/>
            <x v="392"/>
            <x v="393"/>
            <x v="394"/>
            <x v="395"/>
            <x v="396"/>
            <x v="397"/>
            <x v="398"/>
            <x v="399"/>
          </reference>
        </references>
      </pivotArea>
    </format>
    <format dxfId="7950">
      <pivotArea dataOnly="0" labelOnly="1" outline="0" fieldPosition="0">
        <references count="1">
          <reference field="0" count="22">
            <x v="400"/>
            <x v="401"/>
            <x v="402"/>
            <x v="403"/>
            <x v="404"/>
            <x v="405"/>
            <x v="406"/>
            <x v="407"/>
            <x v="408"/>
            <x v="409"/>
            <x v="410"/>
            <x v="411"/>
            <x v="412"/>
            <x v="413"/>
            <x v="414"/>
            <x v="415"/>
            <x v="416"/>
            <x v="417"/>
            <x v="418"/>
            <x v="419"/>
            <x v="420"/>
            <x v="421"/>
          </reference>
        </references>
      </pivotArea>
    </format>
    <format dxfId="7949">
      <pivotArea dataOnly="0" labelOnly="1" outline="0" fieldPosition="0">
        <references count="2">
          <reference field="0" count="1" selected="0">
            <x v="3"/>
          </reference>
          <reference field="1" count="1">
            <x v="4"/>
          </reference>
        </references>
      </pivotArea>
    </format>
    <format dxfId="7948">
      <pivotArea dataOnly="0" labelOnly="1" outline="0" fieldPosition="0">
        <references count="2">
          <reference field="0" count="1" selected="0">
            <x v="4"/>
          </reference>
          <reference field="1" count="1">
            <x v="26"/>
          </reference>
        </references>
      </pivotArea>
    </format>
    <format dxfId="7947">
      <pivotArea dataOnly="0" labelOnly="1" outline="0" fieldPosition="0">
        <references count="2">
          <reference field="0" count="1" selected="0">
            <x v="5"/>
          </reference>
          <reference field="1" count="1">
            <x v="27"/>
          </reference>
        </references>
      </pivotArea>
    </format>
    <format dxfId="7946">
      <pivotArea dataOnly="0" labelOnly="1" outline="0" fieldPosition="0">
        <references count="2">
          <reference field="0" count="1" selected="0">
            <x v="6"/>
          </reference>
          <reference field="1" count="1">
            <x v="32"/>
          </reference>
        </references>
      </pivotArea>
    </format>
    <format dxfId="7945">
      <pivotArea dataOnly="0" labelOnly="1" outline="0" fieldPosition="0">
        <references count="2">
          <reference field="0" count="1" selected="0">
            <x v="7"/>
          </reference>
          <reference field="1" count="1">
            <x v="35"/>
          </reference>
        </references>
      </pivotArea>
    </format>
    <format dxfId="7944">
      <pivotArea dataOnly="0" labelOnly="1" outline="0" fieldPosition="0">
        <references count="2">
          <reference field="0" count="1" selected="0">
            <x v="8"/>
          </reference>
          <reference field="1" count="1">
            <x v="43"/>
          </reference>
        </references>
      </pivotArea>
    </format>
    <format dxfId="7943">
      <pivotArea dataOnly="0" labelOnly="1" outline="0" fieldPosition="0">
        <references count="2">
          <reference field="0" count="1" selected="0">
            <x v="9"/>
          </reference>
          <reference field="1" count="1">
            <x v="52"/>
          </reference>
        </references>
      </pivotArea>
    </format>
    <format dxfId="7942">
      <pivotArea dataOnly="0" labelOnly="1" outline="0" fieldPosition="0">
        <references count="2">
          <reference field="0" count="1" selected="0">
            <x v="10"/>
          </reference>
          <reference field="1" count="1">
            <x v="58"/>
          </reference>
        </references>
      </pivotArea>
    </format>
    <format dxfId="7941">
      <pivotArea dataOnly="0" labelOnly="1" outline="0" fieldPosition="0">
        <references count="2">
          <reference field="0" count="1" selected="0">
            <x v="11"/>
          </reference>
          <reference field="1" count="1">
            <x v="63"/>
          </reference>
        </references>
      </pivotArea>
    </format>
    <format dxfId="7940">
      <pivotArea dataOnly="0" labelOnly="1" outline="0" fieldPosition="0">
        <references count="2">
          <reference field="0" count="1" selected="0">
            <x v="12"/>
          </reference>
          <reference field="1" count="1">
            <x v="69"/>
          </reference>
        </references>
      </pivotArea>
    </format>
    <format dxfId="7939">
      <pivotArea dataOnly="0" labelOnly="1" outline="0" fieldPosition="0">
        <references count="2">
          <reference field="0" count="1" selected="0">
            <x v="13"/>
          </reference>
          <reference field="1" count="1">
            <x v="71"/>
          </reference>
        </references>
      </pivotArea>
    </format>
    <format dxfId="7938">
      <pivotArea dataOnly="0" labelOnly="1" outline="0" fieldPosition="0">
        <references count="2">
          <reference field="0" count="1" selected="0">
            <x v="14"/>
          </reference>
          <reference field="1" count="1">
            <x v="75"/>
          </reference>
        </references>
      </pivotArea>
    </format>
    <format dxfId="7937">
      <pivotArea dataOnly="0" labelOnly="1" outline="0" fieldPosition="0">
        <references count="2">
          <reference field="0" count="1" selected="0">
            <x v="15"/>
          </reference>
          <reference field="1" count="1">
            <x v="77"/>
          </reference>
        </references>
      </pivotArea>
    </format>
    <format dxfId="7936">
      <pivotArea dataOnly="0" labelOnly="1" outline="0" fieldPosition="0">
        <references count="2">
          <reference field="0" count="1" selected="0">
            <x v="16"/>
          </reference>
          <reference field="1" count="1">
            <x v="78"/>
          </reference>
        </references>
      </pivotArea>
    </format>
    <format dxfId="7935">
      <pivotArea dataOnly="0" labelOnly="1" outline="0" fieldPosition="0">
        <references count="2">
          <reference field="0" count="1" selected="0">
            <x v="17"/>
          </reference>
          <reference field="1" count="1">
            <x v="82"/>
          </reference>
        </references>
      </pivotArea>
    </format>
    <format dxfId="7934">
      <pivotArea dataOnly="0" labelOnly="1" outline="0" fieldPosition="0">
        <references count="2">
          <reference field="0" count="1" selected="0">
            <x v="18"/>
          </reference>
          <reference field="1" count="1">
            <x v="92"/>
          </reference>
        </references>
      </pivotArea>
    </format>
    <format dxfId="7933">
      <pivotArea dataOnly="0" labelOnly="1" outline="0" fieldPosition="0">
        <references count="2">
          <reference field="0" count="1" selected="0">
            <x v="19"/>
          </reference>
          <reference field="1" count="1">
            <x v="106"/>
          </reference>
        </references>
      </pivotArea>
    </format>
    <format dxfId="7932">
      <pivotArea dataOnly="0" labelOnly="1" outline="0" fieldPosition="0">
        <references count="2">
          <reference field="0" count="1" selected="0">
            <x v="20"/>
          </reference>
          <reference field="1" count="1">
            <x v="110"/>
          </reference>
        </references>
      </pivotArea>
    </format>
    <format dxfId="7931">
      <pivotArea dataOnly="0" labelOnly="1" outline="0" fieldPosition="0">
        <references count="2">
          <reference field="0" count="1" selected="0">
            <x v="21"/>
          </reference>
          <reference field="1" count="1">
            <x v="113"/>
          </reference>
        </references>
      </pivotArea>
    </format>
    <format dxfId="7930">
      <pivotArea dataOnly="0" labelOnly="1" outline="0" fieldPosition="0">
        <references count="2">
          <reference field="0" count="1" selected="0">
            <x v="22"/>
          </reference>
          <reference field="1" count="1">
            <x v="117"/>
          </reference>
        </references>
      </pivotArea>
    </format>
    <format dxfId="7929">
      <pivotArea dataOnly="0" labelOnly="1" outline="0" fieldPosition="0">
        <references count="2">
          <reference field="0" count="1" selected="0">
            <x v="23"/>
          </reference>
          <reference field="1" count="1">
            <x v="128"/>
          </reference>
        </references>
      </pivotArea>
    </format>
    <format dxfId="7928">
      <pivotArea dataOnly="0" labelOnly="1" outline="0" fieldPosition="0">
        <references count="2">
          <reference field="0" count="1" selected="0">
            <x v="24"/>
          </reference>
          <reference field="1" count="1">
            <x v="146"/>
          </reference>
        </references>
      </pivotArea>
    </format>
    <format dxfId="7927">
      <pivotArea dataOnly="0" labelOnly="1" outline="0" fieldPosition="0">
        <references count="2">
          <reference field="0" count="1" selected="0">
            <x v="25"/>
          </reference>
          <reference field="1" count="1">
            <x v="148"/>
          </reference>
        </references>
      </pivotArea>
    </format>
    <format dxfId="7926">
      <pivotArea dataOnly="0" labelOnly="1" outline="0" fieldPosition="0">
        <references count="2">
          <reference field="0" count="1" selected="0">
            <x v="26"/>
          </reference>
          <reference field="1" count="1">
            <x v="149"/>
          </reference>
        </references>
      </pivotArea>
    </format>
    <format dxfId="7925">
      <pivotArea dataOnly="0" labelOnly="1" outline="0" fieldPosition="0">
        <references count="2">
          <reference field="0" count="1" selected="0">
            <x v="27"/>
          </reference>
          <reference field="1" count="1">
            <x v="150"/>
          </reference>
        </references>
      </pivotArea>
    </format>
    <format dxfId="7924">
      <pivotArea dataOnly="0" labelOnly="1" outline="0" fieldPosition="0">
        <references count="2">
          <reference field="0" count="1" selected="0">
            <x v="28"/>
          </reference>
          <reference field="1" count="1">
            <x v="153"/>
          </reference>
        </references>
      </pivotArea>
    </format>
    <format dxfId="7923">
      <pivotArea dataOnly="0" labelOnly="1" outline="0" fieldPosition="0">
        <references count="2">
          <reference field="0" count="1" selected="0">
            <x v="29"/>
          </reference>
          <reference field="1" count="1">
            <x v="155"/>
          </reference>
        </references>
      </pivotArea>
    </format>
    <format dxfId="7922">
      <pivotArea dataOnly="0" labelOnly="1" outline="0" fieldPosition="0">
        <references count="2">
          <reference field="0" count="1" selected="0">
            <x v="30"/>
          </reference>
          <reference field="1" count="1">
            <x v="156"/>
          </reference>
        </references>
      </pivotArea>
    </format>
    <format dxfId="7921">
      <pivotArea dataOnly="0" labelOnly="1" outline="0" fieldPosition="0">
        <references count="2">
          <reference field="0" count="1" selected="0">
            <x v="31"/>
          </reference>
          <reference field="1" count="1">
            <x v="162"/>
          </reference>
        </references>
      </pivotArea>
    </format>
    <format dxfId="7920">
      <pivotArea dataOnly="0" labelOnly="1" outline="0" fieldPosition="0">
        <references count="2">
          <reference field="0" count="1" selected="0">
            <x v="32"/>
          </reference>
          <reference field="1" count="1">
            <x v="164"/>
          </reference>
        </references>
      </pivotArea>
    </format>
    <format dxfId="7919">
      <pivotArea dataOnly="0" labelOnly="1" outline="0" fieldPosition="0">
        <references count="2">
          <reference field="0" count="1" selected="0">
            <x v="33"/>
          </reference>
          <reference field="1" count="1">
            <x v="169"/>
          </reference>
        </references>
      </pivotArea>
    </format>
    <format dxfId="7918">
      <pivotArea dataOnly="0" labelOnly="1" outline="0" fieldPosition="0">
        <references count="2">
          <reference field="0" count="1" selected="0">
            <x v="34"/>
          </reference>
          <reference field="1" count="1">
            <x v="170"/>
          </reference>
        </references>
      </pivotArea>
    </format>
    <format dxfId="7917">
      <pivotArea dataOnly="0" labelOnly="1" outline="0" fieldPosition="0">
        <references count="2">
          <reference field="0" count="1" selected="0">
            <x v="35"/>
          </reference>
          <reference field="1" count="1">
            <x v="173"/>
          </reference>
        </references>
      </pivotArea>
    </format>
    <format dxfId="7916">
      <pivotArea dataOnly="0" labelOnly="1" outline="0" fieldPosition="0">
        <references count="2">
          <reference field="0" count="1" selected="0">
            <x v="36"/>
          </reference>
          <reference field="1" count="1">
            <x v="175"/>
          </reference>
        </references>
      </pivotArea>
    </format>
    <format dxfId="7915">
      <pivotArea dataOnly="0" labelOnly="1" outline="0" fieldPosition="0">
        <references count="2">
          <reference field="0" count="1" selected="0">
            <x v="37"/>
          </reference>
          <reference field="1" count="1">
            <x v="177"/>
          </reference>
        </references>
      </pivotArea>
    </format>
    <format dxfId="7914">
      <pivotArea dataOnly="0" labelOnly="1" outline="0" fieldPosition="0">
        <references count="2">
          <reference field="0" count="1" selected="0">
            <x v="38"/>
          </reference>
          <reference field="1" count="1">
            <x v="189"/>
          </reference>
        </references>
      </pivotArea>
    </format>
    <format dxfId="7913">
      <pivotArea dataOnly="0" labelOnly="1" outline="0" fieldPosition="0">
        <references count="2">
          <reference field="0" count="1" selected="0">
            <x v="39"/>
          </reference>
          <reference field="1" count="1">
            <x v="197"/>
          </reference>
        </references>
      </pivotArea>
    </format>
    <format dxfId="7912">
      <pivotArea dataOnly="0" labelOnly="1" outline="0" fieldPosition="0">
        <references count="2">
          <reference field="0" count="1" selected="0">
            <x v="40"/>
          </reference>
          <reference field="1" count="1">
            <x v="198"/>
          </reference>
        </references>
      </pivotArea>
    </format>
    <format dxfId="7911">
      <pivotArea dataOnly="0" labelOnly="1" outline="0" fieldPosition="0">
        <references count="2">
          <reference field="0" count="1" selected="0">
            <x v="41"/>
          </reference>
          <reference field="1" count="1">
            <x v="199"/>
          </reference>
        </references>
      </pivotArea>
    </format>
    <format dxfId="7910">
      <pivotArea dataOnly="0" labelOnly="1" outline="0" fieldPosition="0">
        <references count="2">
          <reference field="0" count="1" selected="0">
            <x v="42"/>
          </reference>
          <reference field="1" count="1">
            <x v="201"/>
          </reference>
        </references>
      </pivotArea>
    </format>
    <format dxfId="7909">
      <pivotArea dataOnly="0" labelOnly="1" outline="0" fieldPosition="0">
        <references count="2">
          <reference field="0" count="1" selected="0">
            <x v="43"/>
          </reference>
          <reference field="1" count="1">
            <x v="210"/>
          </reference>
        </references>
      </pivotArea>
    </format>
    <format dxfId="7908">
      <pivotArea dataOnly="0" labelOnly="1" outline="0" fieldPosition="0">
        <references count="2">
          <reference field="0" count="1" selected="0">
            <x v="44"/>
          </reference>
          <reference field="1" count="1">
            <x v="221"/>
          </reference>
        </references>
      </pivotArea>
    </format>
    <format dxfId="7907">
      <pivotArea dataOnly="0" labelOnly="1" outline="0" fieldPosition="0">
        <references count="2">
          <reference field="0" count="1" selected="0">
            <x v="45"/>
          </reference>
          <reference field="1" count="1">
            <x v="223"/>
          </reference>
        </references>
      </pivotArea>
    </format>
    <format dxfId="7906">
      <pivotArea dataOnly="0" labelOnly="1" outline="0" fieldPosition="0">
        <references count="2">
          <reference field="0" count="1" selected="0">
            <x v="46"/>
          </reference>
          <reference field="1" count="1">
            <x v="224"/>
          </reference>
        </references>
      </pivotArea>
    </format>
    <format dxfId="7905">
      <pivotArea dataOnly="0" labelOnly="1" outline="0" fieldPosition="0">
        <references count="2">
          <reference field="0" count="1" selected="0">
            <x v="47"/>
          </reference>
          <reference field="1" count="1">
            <x v="225"/>
          </reference>
        </references>
      </pivotArea>
    </format>
    <format dxfId="7904">
      <pivotArea dataOnly="0" labelOnly="1" outline="0" fieldPosition="0">
        <references count="2">
          <reference field="0" count="1" selected="0">
            <x v="48"/>
          </reference>
          <reference field="1" count="1">
            <x v="226"/>
          </reference>
        </references>
      </pivotArea>
    </format>
    <format dxfId="7903">
      <pivotArea dataOnly="0" labelOnly="1" outline="0" fieldPosition="0">
        <references count="2">
          <reference field="0" count="1" selected="0">
            <x v="49"/>
          </reference>
          <reference field="1" count="1">
            <x v="229"/>
          </reference>
        </references>
      </pivotArea>
    </format>
    <format dxfId="7902">
      <pivotArea dataOnly="0" labelOnly="1" outline="0" fieldPosition="0">
        <references count="2">
          <reference field="0" count="1" selected="0">
            <x v="50"/>
          </reference>
          <reference field="1" count="1">
            <x v="232"/>
          </reference>
        </references>
      </pivotArea>
    </format>
    <format dxfId="7901">
      <pivotArea dataOnly="0" labelOnly="1" outline="0" fieldPosition="0">
        <references count="2">
          <reference field="0" count="1" selected="0">
            <x v="51"/>
          </reference>
          <reference field="1" count="1">
            <x v="233"/>
          </reference>
        </references>
      </pivotArea>
    </format>
    <format dxfId="7900">
      <pivotArea dataOnly="0" labelOnly="1" outline="0" fieldPosition="0">
        <references count="2">
          <reference field="0" count="1" selected="0">
            <x v="52"/>
          </reference>
          <reference field="1" count="1">
            <x v="234"/>
          </reference>
        </references>
      </pivotArea>
    </format>
    <format dxfId="7899">
      <pivotArea dataOnly="0" labelOnly="1" outline="0" fieldPosition="0">
        <references count="2">
          <reference field="0" count="1" selected="0">
            <x v="53"/>
          </reference>
          <reference field="1" count="1">
            <x v="237"/>
          </reference>
        </references>
      </pivotArea>
    </format>
    <format dxfId="7898">
      <pivotArea dataOnly="0" labelOnly="1" outline="0" fieldPosition="0">
        <references count="2">
          <reference field="0" count="1" selected="0">
            <x v="54"/>
          </reference>
          <reference field="1" count="1">
            <x v="238"/>
          </reference>
        </references>
      </pivotArea>
    </format>
    <format dxfId="7897">
      <pivotArea dataOnly="0" labelOnly="1" outline="0" fieldPosition="0">
        <references count="2">
          <reference field="0" count="1" selected="0">
            <x v="55"/>
          </reference>
          <reference field="1" count="1">
            <x v="239"/>
          </reference>
        </references>
      </pivotArea>
    </format>
    <format dxfId="7896">
      <pivotArea dataOnly="0" labelOnly="1" outline="0" fieldPosition="0">
        <references count="2">
          <reference field="0" count="1" selected="0">
            <x v="56"/>
          </reference>
          <reference field="1" count="1">
            <x v="240"/>
          </reference>
        </references>
      </pivotArea>
    </format>
    <format dxfId="7895">
      <pivotArea dataOnly="0" labelOnly="1" outline="0" fieldPosition="0">
        <references count="2">
          <reference field="0" count="1" selected="0">
            <x v="57"/>
          </reference>
          <reference field="1" count="1">
            <x v="241"/>
          </reference>
        </references>
      </pivotArea>
    </format>
    <format dxfId="7894">
      <pivotArea dataOnly="0" labelOnly="1" outline="0" fieldPosition="0">
        <references count="2">
          <reference field="0" count="1" selected="0">
            <x v="58"/>
          </reference>
          <reference field="1" count="1">
            <x v="242"/>
          </reference>
        </references>
      </pivotArea>
    </format>
    <format dxfId="7893">
      <pivotArea dataOnly="0" labelOnly="1" outline="0" fieldPosition="0">
        <references count="2">
          <reference field="0" count="1" selected="0">
            <x v="59"/>
          </reference>
          <reference field="1" count="1">
            <x v="243"/>
          </reference>
        </references>
      </pivotArea>
    </format>
    <format dxfId="7892">
      <pivotArea dataOnly="0" labelOnly="1" outline="0" fieldPosition="0">
        <references count="2">
          <reference field="0" count="1" selected="0">
            <x v="60"/>
          </reference>
          <reference field="1" count="1">
            <x v="244"/>
          </reference>
        </references>
      </pivotArea>
    </format>
    <format dxfId="7891">
      <pivotArea dataOnly="0" labelOnly="1" outline="0" fieldPosition="0">
        <references count="2">
          <reference field="0" count="1" selected="0">
            <x v="61"/>
          </reference>
          <reference field="1" count="1">
            <x v="245"/>
          </reference>
        </references>
      </pivotArea>
    </format>
    <format dxfId="7890">
      <pivotArea dataOnly="0" labelOnly="1" outline="0" fieldPosition="0">
        <references count="2">
          <reference field="0" count="1" selected="0">
            <x v="62"/>
          </reference>
          <reference field="1" count="1">
            <x v="246"/>
          </reference>
        </references>
      </pivotArea>
    </format>
    <format dxfId="7889">
      <pivotArea dataOnly="0" labelOnly="1" outline="0" fieldPosition="0">
        <references count="2">
          <reference field="0" count="1" selected="0">
            <x v="63"/>
          </reference>
          <reference field="1" count="1">
            <x v="247"/>
          </reference>
        </references>
      </pivotArea>
    </format>
    <format dxfId="7888">
      <pivotArea dataOnly="0" labelOnly="1" outline="0" fieldPosition="0">
        <references count="2">
          <reference field="0" count="1" selected="0">
            <x v="64"/>
          </reference>
          <reference field="1" count="1">
            <x v="248"/>
          </reference>
        </references>
      </pivotArea>
    </format>
    <format dxfId="7887">
      <pivotArea dataOnly="0" labelOnly="1" outline="0" fieldPosition="0">
        <references count="2">
          <reference field="0" count="1" selected="0">
            <x v="65"/>
          </reference>
          <reference field="1" count="1">
            <x v="249"/>
          </reference>
        </references>
      </pivotArea>
    </format>
    <format dxfId="7886">
      <pivotArea dataOnly="0" labelOnly="1" outline="0" fieldPosition="0">
        <references count="2">
          <reference field="0" count="1" selected="0">
            <x v="66"/>
          </reference>
          <reference field="1" count="1">
            <x v="251"/>
          </reference>
        </references>
      </pivotArea>
    </format>
    <format dxfId="7885">
      <pivotArea dataOnly="0" labelOnly="1" outline="0" fieldPosition="0">
        <references count="2">
          <reference field="0" count="1" selected="0">
            <x v="67"/>
          </reference>
          <reference field="1" count="1">
            <x v="252"/>
          </reference>
        </references>
      </pivotArea>
    </format>
    <format dxfId="7884">
      <pivotArea dataOnly="0" labelOnly="1" outline="0" fieldPosition="0">
        <references count="2">
          <reference field="0" count="1" selected="0">
            <x v="68"/>
          </reference>
          <reference field="1" count="1">
            <x v="253"/>
          </reference>
        </references>
      </pivotArea>
    </format>
    <format dxfId="7883">
      <pivotArea dataOnly="0" labelOnly="1" outline="0" fieldPosition="0">
        <references count="2">
          <reference field="0" count="1" selected="0">
            <x v="69"/>
          </reference>
          <reference field="1" count="1">
            <x v="254"/>
          </reference>
        </references>
      </pivotArea>
    </format>
    <format dxfId="7882">
      <pivotArea dataOnly="0" labelOnly="1" outline="0" fieldPosition="0">
        <references count="2">
          <reference field="0" count="1" selected="0">
            <x v="70"/>
          </reference>
          <reference field="1" count="1">
            <x v="255"/>
          </reference>
        </references>
      </pivotArea>
    </format>
    <format dxfId="7881">
      <pivotArea dataOnly="0" labelOnly="1" outline="0" fieldPosition="0">
        <references count="2">
          <reference field="0" count="1" selected="0">
            <x v="71"/>
          </reference>
          <reference field="1" count="1">
            <x v="257"/>
          </reference>
        </references>
      </pivotArea>
    </format>
    <format dxfId="7880">
      <pivotArea dataOnly="0" labelOnly="1" outline="0" fieldPosition="0">
        <references count="2">
          <reference field="0" count="1" selected="0">
            <x v="72"/>
          </reference>
          <reference field="1" count="1">
            <x v="259"/>
          </reference>
        </references>
      </pivotArea>
    </format>
    <format dxfId="7879">
      <pivotArea dataOnly="0" labelOnly="1" outline="0" fieldPosition="0">
        <references count="2">
          <reference field="0" count="1" selected="0">
            <x v="73"/>
          </reference>
          <reference field="1" count="1">
            <x v="260"/>
          </reference>
        </references>
      </pivotArea>
    </format>
    <format dxfId="7878">
      <pivotArea dataOnly="0" labelOnly="1" outline="0" fieldPosition="0">
        <references count="2">
          <reference field="0" count="1" selected="0">
            <x v="74"/>
          </reference>
          <reference field="1" count="1">
            <x v="263"/>
          </reference>
        </references>
      </pivotArea>
    </format>
    <format dxfId="7877">
      <pivotArea dataOnly="0" labelOnly="1" outline="0" fieldPosition="0">
        <references count="2">
          <reference field="0" count="1" selected="0">
            <x v="75"/>
          </reference>
          <reference field="1" count="1">
            <x v="266"/>
          </reference>
        </references>
      </pivotArea>
    </format>
    <format dxfId="7876">
      <pivotArea dataOnly="0" labelOnly="1" outline="0" fieldPosition="0">
        <references count="2">
          <reference field="0" count="1" selected="0">
            <x v="76"/>
          </reference>
          <reference field="1" count="1">
            <x v="267"/>
          </reference>
        </references>
      </pivotArea>
    </format>
    <format dxfId="7875">
      <pivotArea dataOnly="0" labelOnly="1" outline="0" fieldPosition="0">
        <references count="2">
          <reference field="0" count="1" selected="0">
            <x v="77"/>
          </reference>
          <reference field="1" count="1">
            <x v="269"/>
          </reference>
        </references>
      </pivotArea>
    </format>
    <format dxfId="7874">
      <pivotArea dataOnly="0" labelOnly="1" outline="0" fieldPosition="0">
        <references count="2">
          <reference field="0" count="1" selected="0">
            <x v="78"/>
          </reference>
          <reference field="1" count="1">
            <x v="271"/>
          </reference>
        </references>
      </pivotArea>
    </format>
    <format dxfId="7873">
      <pivotArea dataOnly="0" labelOnly="1" outline="0" fieldPosition="0">
        <references count="2">
          <reference field="0" count="1" selected="0">
            <x v="79"/>
          </reference>
          <reference field="1" count="1">
            <x v="272"/>
          </reference>
        </references>
      </pivotArea>
    </format>
    <format dxfId="7872">
      <pivotArea dataOnly="0" labelOnly="1" outline="0" fieldPosition="0">
        <references count="2">
          <reference field="0" count="1" selected="0">
            <x v="80"/>
          </reference>
          <reference field="1" count="1">
            <x v="273"/>
          </reference>
        </references>
      </pivotArea>
    </format>
    <format dxfId="7871">
      <pivotArea dataOnly="0" labelOnly="1" outline="0" fieldPosition="0">
        <references count="2">
          <reference field="0" count="1" selected="0">
            <x v="81"/>
          </reference>
          <reference field="1" count="1">
            <x v="274"/>
          </reference>
        </references>
      </pivotArea>
    </format>
    <format dxfId="7870">
      <pivotArea dataOnly="0" labelOnly="1" outline="0" fieldPosition="0">
        <references count="2">
          <reference field="0" count="1" selected="0">
            <x v="82"/>
          </reference>
          <reference field="1" count="1">
            <x v="275"/>
          </reference>
        </references>
      </pivotArea>
    </format>
    <format dxfId="7869">
      <pivotArea dataOnly="0" labelOnly="1" outline="0" fieldPosition="0">
        <references count="2">
          <reference field="0" count="1" selected="0">
            <x v="83"/>
          </reference>
          <reference field="1" count="1">
            <x v="276"/>
          </reference>
        </references>
      </pivotArea>
    </format>
    <format dxfId="7868">
      <pivotArea dataOnly="0" labelOnly="1" outline="0" fieldPosition="0">
        <references count="2">
          <reference field="0" count="1" selected="0">
            <x v="84"/>
          </reference>
          <reference field="1" count="1">
            <x v="277"/>
          </reference>
        </references>
      </pivotArea>
    </format>
    <format dxfId="7867">
      <pivotArea dataOnly="0" labelOnly="1" outline="0" fieldPosition="0">
        <references count="2">
          <reference field="0" count="1" selected="0">
            <x v="85"/>
          </reference>
          <reference field="1" count="1">
            <x v="279"/>
          </reference>
        </references>
      </pivotArea>
    </format>
    <format dxfId="7866">
      <pivotArea dataOnly="0" labelOnly="1" outline="0" fieldPosition="0">
        <references count="2">
          <reference field="0" count="1" selected="0">
            <x v="86"/>
          </reference>
          <reference field="1" count="1">
            <x v="280"/>
          </reference>
        </references>
      </pivotArea>
    </format>
    <format dxfId="7865">
      <pivotArea dataOnly="0" labelOnly="1" outline="0" fieldPosition="0">
        <references count="2">
          <reference field="0" count="1" selected="0">
            <x v="87"/>
          </reference>
          <reference field="1" count="1">
            <x v="281"/>
          </reference>
        </references>
      </pivotArea>
    </format>
    <format dxfId="7864">
      <pivotArea dataOnly="0" labelOnly="1" outline="0" fieldPosition="0">
        <references count="2">
          <reference field="0" count="1" selected="0">
            <x v="88"/>
          </reference>
          <reference field="1" count="1">
            <x v="282"/>
          </reference>
        </references>
      </pivotArea>
    </format>
    <format dxfId="7863">
      <pivotArea dataOnly="0" labelOnly="1" outline="0" fieldPosition="0">
        <references count="2">
          <reference field="0" count="1" selected="0">
            <x v="89"/>
          </reference>
          <reference field="1" count="1">
            <x v="283"/>
          </reference>
        </references>
      </pivotArea>
    </format>
    <format dxfId="7862">
      <pivotArea dataOnly="0" labelOnly="1" outline="0" fieldPosition="0">
        <references count="2">
          <reference field="0" count="1" selected="0">
            <x v="90"/>
          </reference>
          <reference field="1" count="1">
            <x v="284"/>
          </reference>
        </references>
      </pivotArea>
    </format>
    <format dxfId="7861">
      <pivotArea dataOnly="0" labelOnly="1" outline="0" fieldPosition="0">
        <references count="2">
          <reference field="0" count="1" selected="0">
            <x v="91"/>
          </reference>
          <reference field="1" count="1">
            <x v="287"/>
          </reference>
        </references>
      </pivotArea>
    </format>
    <format dxfId="7860">
      <pivotArea dataOnly="0" labelOnly="1" outline="0" fieldPosition="0">
        <references count="2">
          <reference field="0" count="1" selected="0">
            <x v="92"/>
          </reference>
          <reference field="1" count="1">
            <x v="288"/>
          </reference>
        </references>
      </pivotArea>
    </format>
    <format dxfId="7859">
      <pivotArea dataOnly="0" labelOnly="1" outline="0" fieldPosition="0">
        <references count="2">
          <reference field="0" count="1" selected="0">
            <x v="93"/>
          </reference>
          <reference field="1" count="1">
            <x v="289"/>
          </reference>
        </references>
      </pivotArea>
    </format>
    <format dxfId="7858">
      <pivotArea dataOnly="0" labelOnly="1" outline="0" fieldPosition="0">
        <references count="2">
          <reference field="0" count="1" selected="0">
            <x v="94"/>
          </reference>
          <reference field="1" count="1">
            <x v="290"/>
          </reference>
        </references>
      </pivotArea>
    </format>
    <format dxfId="7857">
      <pivotArea dataOnly="0" labelOnly="1" outline="0" fieldPosition="0">
        <references count="2">
          <reference field="0" count="1" selected="0">
            <x v="95"/>
          </reference>
          <reference field="1" count="1">
            <x v="292"/>
          </reference>
        </references>
      </pivotArea>
    </format>
    <format dxfId="7856">
      <pivotArea dataOnly="0" labelOnly="1" outline="0" fieldPosition="0">
        <references count="2">
          <reference field="0" count="1" selected="0">
            <x v="96"/>
          </reference>
          <reference field="1" count="1">
            <x v="293"/>
          </reference>
        </references>
      </pivotArea>
    </format>
    <format dxfId="7855">
      <pivotArea dataOnly="0" labelOnly="1" outline="0" fieldPosition="0">
        <references count="2">
          <reference field="0" count="1" selected="0">
            <x v="97"/>
          </reference>
          <reference field="1" count="1">
            <x v="294"/>
          </reference>
        </references>
      </pivotArea>
    </format>
    <format dxfId="7854">
      <pivotArea dataOnly="0" labelOnly="1" outline="0" fieldPosition="0">
        <references count="2">
          <reference field="0" count="1" selected="0">
            <x v="98"/>
          </reference>
          <reference field="1" count="1">
            <x v="295"/>
          </reference>
        </references>
      </pivotArea>
    </format>
    <format dxfId="7853">
      <pivotArea dataOnly="0" labelOnly="1" outline="0" fieldPosition="0">
        <references count="2">
          <reference field="0" count="1" selected="0">
            <x v="99"/>
          </reference>
          <reference field="1" count="1">
            <x v="297"/>
          </reference>
        </references>
      </pivotArea>
    </format>
    <format dxfId="7852">
      <pivotArea dataOnly="0" labelOnly="1" outline="0" fieldPosition="0">
        <references count="2">
          <reference field="0" count="1" selected="0">
            <x v="100"/>
          </reference>
          <reference field="1" count="1">
            <x v="298"/>
          </reference>
        </references>
      </pivotArea>
    </format>
    <format dxfId="7851">
      <pivotArea dataOnly="0" labelOnly="1" outline="0" fieldPosition="0">
        <references count="2">
          <reference field="0" count="1" selected="0">
            <x v="101"/>
          </reference>
          <reference field="1" count="1">
            <x v="301"/>
          </reference>
        </references>
      </pivotArea>
    </format>
    <format dxfId="7850">
      <pivotArea dataOnly="0" labelOnly="1" outline="0" fieldPosition="0">
        <references count="2">
          <reference field="0" count="1" selected="0">
            <x v="102"/>
          </reference>
          <reference field="1" count="1">
            <x v="302"/>
          </reference>
        </references>
      </pivotArea>
    </format>
    <format dxfId="7849">
      <pivotArea dataOnly="0" labelOnly="1" outline="0" fieldPosition="0">
        <references count="2">
          <reference field="0" count="1" selected="0">
            <x v="103"/>
          </reference>
          <reference field="1" count="1">
            <x v="303"/>
          </reference>
        </references>
      </pivotArea>
    </format>
    <format dxfId="7848">
      <pivotArea dataOnly="0" labelOnly="1" outline="0" fieldPosition="0">
        <references count="2">
          <reference field="0" count="1" selected="0">
            <x v="104"/>
          </reference>
          <reference field="1" count="1">
            <x v="304"/>
          </reference>
        </references>
      </pivotArea>
    </format>
    <format dxfId="7847">
      <pivotArea dataOnly="0" labelOnly="1" outline="0" fieldPosition="0">
        <references count="2">
          <reference field="0" count="1" selected="0">
            <x v="105"/>
          </reference>
          <reference field="1" count="1">
            <x v="306"/>
          </reference>
        </references>
      </pivotArea>
    </format>
    <format dxfId="7846">
      <pivotArea dataOnly="0" labelOnly="1" outline="0" fieldPosition="0">
        <references count="2">
          <reference field="0" count="1" selected="0">
            <x v="106"/>
          </reference>
          <reference field="1" count="1">
            <x v="307"/>
          </reference>
        </references>
      </pivotArea>
    </format>
    <format dxfId="7845">
      <pivotArea dataOnly="0" labelOnly="1" outline="0" fieldPosition="0">
        <references count="2">
          <reference field="0" count="1" selected="0">
            <x v="107"/>
          </reference>
          <reference field="1" count="1">
            <x v="308"/>
          </reference>
        </references>
      </pivotArea>
    </format>
    <format dxfId="7844">
      <pivotArea dataOnly="0" labelOnly="1" outline="0" fieldPosition="0">
        <references count="2">
          <reference field="0" count="1" selected="0">
            <x v="108"/>
          </reference>
          <reference field="1" count="1">
            <x v="309"/>
          </reference>
        </references>
      </pivotArea>
    </format>
    <format dxfId="7843">
      <pivotArea dataOnly="0" labelOnly="1" outline="0" fieldPosition="0">
        <references count="2">
          <reference field="0" count="1" selected="0">
            <x v="109"/>
          </reference>
          <reference field="1" count="1">
            <x v="310"/>
          </reference>
        </references>
      </pivotArea>
    </format>
    <format dxfId="7842">
      <pivotArea dataOnly="0" labelOnly="1" outline="0" fieldPosition="0">
        <references count="2">
          <reference field="0" count="1" selected="0">
            <x v="110"/>
          </reference>
          <reference field="1" count="1">
            <x v="312"/>
          </reference>
        </references>
      </pivotArea>
    </format>
    <format dxfId="7841">
      <pivotArea dataOnly="0" labelOnly="1" outline="0" fieldPosition="0">
        <references count="2">
          <reference field="0" count="1" selected="0">
            <x v="111"/>
          </reference>
          <reference field="1" count="1">
            <x v="313"/>
          </reference>
        </references>
      </pivotArea>
    </format>
    <format dxfId="7840">
      <pivotArea dataOnly="0" labelOnly="1" outline="0" fieldPosition="0">
        <references count="2">
          <reference field="0" count="1" selected="0">
            <x v="112"/>
          </reference>
          <reference field="1" count="1">
            <x v="315"/>
          </reference>
        </references>
      </pivotArea>
    </format>
    <format dxfId="7839">
      <pivotArea dataOnly="0" labelOnly="1" outline="0" fieldPosition="0">
        <references count="2">
          <reference field="0" count="1" selected="0">
            <x v="113"/>
          </reference>
          <reference field="1" count="1">
            <x v="316"/>
          </reference>
        </references>
      </pivotArea>
    </format>
    <format dxfId="7838">
      <pivotArea dataOnly="0" labelOnly="1" outline="0" fieldPosition="0">
        <references count="2">
          <reference field="0" count="1" selected="0">
            <x v="114"/>
          </reference>
          <reference field="1" count="1">
            <x v="317"/>
          </reference>
        </references>
      </pivotArea>
    </format>
    <format dxfId="7837">
      <pivotArea dataOnly="0" labelOnly="1" outline="0" fieldPosition="0">
        <references count="2">
          <reference field="0" count="1" selected="0">
            <x v="115"/>
          </reference>
          <reference field="1" count="1">
            <x v="318"/>
          </reference>
        </references>
      </pivotArea>
    </format>
    <format dxfId="7836">
      <pivotArea dataOnly="0" labelOnly="1" outline="0" fieldPosition="0">
        <references count="2">
          <reference field="0" count="1" selected="0">
            <x v="116"/>
          </reference>
          <reference field="1" count="1">
            <x v="319"/>
          </reference>
        </references>
      </pivotArea>
    </format>
    <format dxfId="7835">
      <pivotArea dataOnly="0" labelOnly="1" outline="0" fieldPosition="0">
        <references count="2">
          <reference field="0" count="1" selected="0">
            <x v="117"/>
          </reference>
          <reference field="1" count="1">
            <x v="320"/>
          </reference>
        </references>
      </pivotArea>
    </format>
    <format dxfId="7834">
      <pivotArea dataOnly="0" labelOnly="1" outline="0" fieldPosition="0">
        <references count="2">
          <reference field="0" count="1" selected="0">
            <x v="118"/>
          </reference>
          <reference field="1" count="1">
            <x v="321"/>
          </reference>
        </references>
      </pivotArea>
    </format>
    <format dxfId="7833">
      <pivotArea dataOnly="0" labelOnly="1" outline="0" fieldPosition="0">
        <references count="2">
          <reference field="0" count="1" selected="0">
            <x v="119"/>
          </reference>
          <reference field="1" count="1">
            <x v="322"/>
          </reference>
        </references>
      </pivotArea>
    </format>
    <format dxfId="7832">
      <pivotArea dataOnly="0" labelOnly="1" outline="0" fieldPosition="0">
        <references count="2">
          <reference field="0" count="1" selected="0">
            <x v="120"/>
          </reference>
          <reference field="1" count="1">
            <x v="323"/>
          </reference>
        </references>
      </pivotArea>
    </format>
    <format dxfId="7831">
      <pivotArea dataOnly="0" labelOnly="1" outline="0" fieldPosition="0">
        <references count="2">
          <reference field="0" count="1" selected="0">
            <x v="121"/>
          </reference>
          <reference field="1" count="1">
            <x v="324"/>
          </reference>
        </references>
      </pivotArea>
    </format>
    <format dxfId="7830">
      <pivotArea dataOnly="0" labelOnly="1" outline="0" fieldPosition="0">
        <references count="2">
          <reference field="0" count="1" selected="0">
            <x v="122"/>
          </reference>
          <reference field="1" count="1">
            <x v="325"/>
          </reference>
        </references>
      </pivotArea>
    </format>
    <format dxfId="7829">
      <pivotArea dataOnly="0" labelOnly="1" outline="0" fieldPosition="0">
        <references count="2">
          <reference field="0" count="1" selected="0">
            <x v="123"/>
          </reference>
          <reference field="1" count="1">
            <x v="326"/>
          </reference>
        </references>
      </pivotArea>
    </format>
    <format dxfId="7828">
      <pivotArea dataOnly="0" labelOnly="1" outline="0" fieldPosition="0">
        <references count="2">
          <reference field="0" count="1" selected="0">
            <x v="124"/>
          </reference>
          <reference field="1" count="1">
            <x v="327"/>
          </reference>
        </references>
      </pivotArea>
    </format>
    <format dxfId="7827">
      <pivotArea dataOnly="0" labelOnly="1" outline="0" fieldPosition="0">
        <references count="2">
          <reference field="0" count="1" selected="0">
            <x v="125"/>
          </reference>
          <reference field="1" count="1">
            <x v="330"/>
          </reference>
        </references>
      </pivotArea>
    </format>
    <format dxfId="7826">
      <pivotArea dataOnly="0" labelOnly="1" outline="0" fieldPosition="0">
        <references count="2">
          <reference field="0" count="1" selected="0">
            <x v="126"/>
          </reference>
          <reference field="1" count="1">
            <x v="331"/>
          </reference>
        </references>
      </pivotArea>
    </format>
    <format dxfId="7825">
      <pivotArea dataOnly="0" labelOnly="1" outline="0" fieldPosition="0">
        <references count="2">
          <reference field="0" count="1" selected="0">
            <x v="127"/>
          </reference>
          <reference field="1" count="1">
            <x v="332"/>
          </reference>
        </references>
      </pivotArea>
    </format>
    <format dxfId="7824">
      <pivotArea dataOnly="0" labelOnly="1" outline="0" fieldPosition="0">
        <references count="2">
          <reference field="0" count="1" selected="0">
            <x v="128"/>
          </reference>
          <reference field="1" count="1">
            <x v="335"/>
          </reference>
        </references>
      </pivotArea>
    </format>
    <format dxfId="7823">
      <pivotArea dataOnly="0" labelOnly="1" outline="0" fieldPosition="0">
        <references count="2">
          <reference field="0" count="1" selected="0">
            <x v="129"/>
          </reference>
          <reference field="1" count="1">
            <x v="336"/>
          </reference>
        </references>
      </pivotArea>
    </format>
    <format dxfId="7822">
      <pivotArea dataOnly="0" labelOnly="1" outline="0" fieldPosition="0">
        <references count="2">
          <reference field="0" count="1" selected="0">
            <x v="130"/>
          </reference>
          <reference field="1" count="1">
            <x v="337"/>
          </reference>
        </references>
      </pivotArea>
    </format>
    <format dxfId="7821">
      <pivotArea dataOnly="0" labelOnly="1" outline="0" fieldPosition="0">
        <references count="2">
          <reference field="0" count="1" selected="0">
            <x v="131"/>
          </reference>
          <reference field="1" count="1">
            <x v="338"/>
          </reference>
        </references>
      </pivotArea>
    </format>
    <format dxfId="7820">
      <pivotArea dataOnly="0" labelOnly="1" outline="0" fieldPosition="0">
        <references count="2">
          <reference field="0" count="1" selected="0">
            <x v="132"/>
          </reference>
          <reference field="1" count="1">
            <x v="339"/>
          </reference>
        </references>
      </pivotArea>
    </format>
    <format dxfId="7819">
      <pivotArea dataOnly="0" labelOnly="1" outline="0" fieldPosition="0">
        <references count="2">
          <reference field="0" count="1" selected="0">
            <x v="133"/>
          </reference>
          <reference field="1" count="1">
            <x v="340"/>
          </reference>
        </references>
      </pivotArea>
    </format>
    <format dxfId="7818">
      <pivotArea dataOnly="0" labelOnly="1" outline="0" fieldPosition="0">
        <references count="2">
          <reference field="0" count="1" selected="0">
            <x v="134"/>
          </reference>
          <reference field="1" count="1">
            <x v="341"/>
          </reference>
        </references>
      </pivotArea>
    </format>
    <format dxfId="7817">
      <pivotArea dataOnly="0" labelOnly="1" outline="0" fieldPosition="0">
        <references count="2">
          <reference field="0" count="1" selected="0">
            <x v="135"/>
          </reference>
          <reference field="1" count="1">
            <x v="342"/>
          </reference>
        </references>
      </pivotArea>
    </format>
    <format dxfId="7816">
      <pivotArea dataOnly="0" labelOnly="1" outline="0" fieldPosition="0">
        <references count="2">
          <reference field="0" count="1" selected="0">
            <x v="136"/>
          </reference>
          <reference field="1" count="1">
            <x v="343"/>
          </reference>
        </references>
      </pivotArea>
    </format>
    <format dxfId="7815">
      <pivotArea dataOnly="0" labelOnly="1" outline="0" fieldPosition="0">
        <references count="2">
          <reference field="0" count="1" selected="0">
            <x v="137"/>
          </reference>
          <reference field="1" count="1">
            <x v="344"/>
          </reference>
        </references>
      </pivotArea>
    </format>
    <format dxfId="7814">
      <pivotArea dataOnly="0" labelOnly="1" outline="0" fieldPosition="0">
        <references count="2">
          <reference field="0" count="1" selected="0">
            <x v="138"/>
          </reference>
          <reference field="1" count="1">
            <x v="345"/>
          </reference>
        </references>
      </pivotArea>
    </format>
    <format dxfId="7813">
      <pivotArea dataOnly="0" labelOnly="1" outline="0" fieldPosition="0">
        <references count="2">
          <reference field="0" count="1" selected="0">
            <x v="139"/>
          </reference>
          <reference field="1" count="1">
            <x v="346"/>
          </reference>
        </references>
      </pivotArea>
    </format>
    <format dxfId="7812">
      <pivotArea dataOnly="0" labelOnly="1" outline="0" fieldPosition="0">
        <references count="2">
          <reference field="0" count="1" selected="0">
            <x v="140"/>
          </reference>
          <reference field="1" count="1">
            <x v="347"/>
          </reference>
        </references>
      </pivotArea>
    </format>
    <format dxfId="7811">
      <pivotArea dataOnly="0" labelOnly="1" outline="0" fieldPosition="0">
        <references count="2">
          <reference field="0" count="1" selected="0">
            <x v="141"/>
          </reference>
          <reference field="1" count="1">
            <x v="348"/>
          </reference>
        </references>
      </pivotArea>
    </format>
    <format dxfId="7810">
      <pivotArea dataOnly="0" labelOnly="1" outline="0" fieldPosition="0">
        <references count="2">
          <reference field="0" count="1" selected="0">
            <x v="142"/>
          </reference>
          <reference field="1" count="1">
            <x v="349"/>
          </reference>
        </references>
      </pivotArea>
    </format>
    <format dxfId="7809">
      <pivotArea dataOnly="0" labelOnly="1" outline="0" fieldPosition="0">
        <references count="2">
          <reference field="0" count="1" selected="0">
            <x v="143"/>
          </reference>
          <reference field="1" count="1">
            <x v="350"/>
          </reference>
        </references>
      </pivotArea>
    </format>
    <format dxfId="7808">
      <pivotArea dataOnly="0" labelOnly="1" outline="0" fieldPosition="0">
        <references count="2">
          <reference field="0" count="1" selected="0">
            <x v="144"/>
          </reference>
          <reference field="1" count="1">
            <x v="351"/>
          </reference>
        </references>
      </pivotArea>
    </format>
    <format dxfId="7807">
      <pivotArea dataOnly="0" labelOnly="1" outline="0" fieldPosition="0">
        <references count="2">
          <reference field="0" count="1" selected="0">
            <x v="145"/>
          </reference>
          <reference field="1" count="1">
            <x v="352"/>
          </reference>
        </references>
      </pivotArea>
    </format>
    <format dxfId="7806">
      <pivotArea dataOnly="0" labelOnly="1" outline="0" fieldPosition="0">
        <references count="2">
          <reference field="0" count="1" selected="0">
            <x v="146"/>
          </reference>
          <reference field="1" count="1">
            <x v="353"/>
          </reference>
        </references>
      </pivotArea>
    </format>
    <format dxfId="7805">
      <pivotArea dataOnly="0" labelOnly="1" outline="0" fieldPosition="0">
        <references count="2">
          <reference field="0" count="1" selected="0">
            <x v="147"/>
          </reference>
          <reference field="1" count="1">
            <x v="364"/>
          </reference>
        </references>
      </pivotArea>
    </format>
    <format dxfId="7804">
      <pivotArea dataOnly="0" labelOnly="1" outline="0" fieldPosition="0">
        <references count="2">
          <reference field="0" count="1" selected="0">
            <x v="148"/>
          </reference>
          <reference field="1" count="1">
            <x v="367"/>
          </reference>
        </references>
      </pivotArea>
    </format>
    <format dxfId="7803">
      <pivotArea dataOnly="0" labelOnly="1" outline="0" fieldPosition="0">
        <references count="2">
          <reference field="0" count="1" selected="0">
            <x v="149"/>
          </reference>
          <reference field="1" count="1">
            <x v="370"/>
          </reference>
        </references>
      </pivotArea>
    </format>
    <format dxfId="7802">
      <pivotArea dataOnly="0" labelOnly="1" outline="0" fieldPosition="0">
        <references count="2">
          <reference field="0" count="1" selected="0">
            <x v="150"/>
          </reference>
          <reference field="1" count="1">
            <x v="382"/>
          </reference>
        </references>
      </pivotArea>
    </format>
    <format dxfId="7801">
      <pivotArea dataOnly="0" labelOnly="1" outline="0" fieldPosition="0">
        <references count="2">
          <reference field="0" count="1" selected="0">
            <x v="151"/>
          </reference>
          <reference field="1" count="1">
            <x v="383"/>
          </reference>
        </references>
      </pivotArea>
    </format>
    <format dxfId="7800">
      <pivotArea dataOnly="0" labelOnly="1" outline="0" fieldPosition="0">
        <references count="2">
          <reference field="0" count="1" selected="0">
            <x v="152"/>
          </reference>
          <reference field="1" count="1">
            <x v="409"/>
          </reference>
        </references>
      </pivotArea>
    </format>
    <format dxfId="7799">
      <pivotArea dataOnly="0" labelOnly="1" outline="0" fieldPosition="0">
        <references count="2">
          <reference field="0" count="1" selected="0">
            <x v="153"/>
          </reference>
          <reference field="1" count="1">
            <x v="412"/>
          </reference>
        </references>
      </pivotArea>
    </format>
    <format dxfId="7798">
      <pivotArea dataOnly="0" labelOnly="1" outline="0" fieldPosition="0">
        <references count="2">
          <reference field="0" count="1" selected="0">
            <x v="154"/>
          </reference>
          <reference field="1" count="1">
            <x v="413"/>
          </reference>
        </references>
      </pivotArea>
    </format>
    <format dxfId="7797">
      <pivotArea dataOnly="0" labelOnly="1" outline="0" fieldPosition="0">
        <references count="2">
          <reference field="0" count="1" selected="0">
            <x v="155"/>
          </reference>
          <reference field="1" count="1">
            <x v="30"/>
          </reference>
        </references>
      </pivotArea>
    </format>
    <format dxfId="7796">
      <pivotArea dataOnly="0" labelOnly="1" outline="0" fieldPosition="0">
        <references count="2">
          <reference field="0" count="1" selected="0">
            <x v="156"/>
          </reference>
          <reference field="1" count="1">
            <x v="55"/>
          </reference>
        </references>
      </pivotArea>
    </format>
    <format dxfId="7795">
      <pivotArea dataOnly="0" labelOnly="1" outline="0" fieldPosition="0">
        <references count="2">
          <reference field="0" count="1" selected="0">
            <x v="157"/>
          </reference>
          <reference field="1" count="1">
            <x v="67"/>
          </reference>
        </references>
      </pivotArea>
    </format>
    <format dxfId="7794">
      <pivotArea dataOnly="0" labelOnly="1" outline="0" fieldPosition="0">
        <references count="2">
          <reference field="0" count="1" selected="0">
            <x v="158"/>
          </reference>
          <reference field="1" count="1">
            <x v="144"/>
          </reference>
        </references>
      </pivotArea>
    </format>
    <format dxfId="7793">
      <pivotArea dataOnly="0" labelOnly="1" outline="0" fieldPosition="0">
        <references count="2">
          <reference field="0" count="1" selected="0">
            <x v="159"/>
          </reference>
          <reference field="1" count="1">
            <x v="145"/>
          </reference>
        </references>
      </pivotArea>
    </format>
    <format dxfId="7792">
      <pivotArea dataOnly="0" labelOnly="1" outline="0" fieldPosition="0">
        <references count="2">
          <reference field="0" count="1" selected="0">
            <x v="160"/>
          </reference>
          <reference field="1" count="1">
            <x v="165"/>
          </reference>
        </references>
      </pivotArea>
    </format>
    <format dxfId="7791">
      <pivotArea dataOnly="0" labelOnly="1" outline="0" fieldPosition="0">
        <references count="2">
          <reference field="0" count="1" selected="0">
            <x v="161"/>
          </reference>
          <reference field="1" count="1">
            <x v="166"/>
          </reference>
        </references>
      </pivotArea>
    </format>
    <format dxfId="7790">
      <pivotArea dataOnly="0" labelOnly="1" outline="0" fieldPosition="0">
        <references count="2">
          <reference field="0" count="1" selected="0">
            <x v="162"/>
          </reference>
          <reference field="1" count="1">
            <x v="176"/>
          </reference>
        </references>
      </pivotArea>
    </format>
    <format dxfId="7789">
      <pivotArea dataOnly="0" labelOnly="1" outline="0" fieldPosition="0">
        <references count="2">
          <reference field="0" count="1" selected="0">
            <x v="163"/>
          </reference>
          <reference field="1" count="1">
            <x v="182"/>
          </reference>
        </references>
      </pivotArea>
    </format>
    <format dxfId="7788">
      <pivotArea dataOnly="0" labelOnly="1" outline="0" fieldPosition="0">
        <references count="2">
          <reference field="0" count="1" selected="0">
            <x v="164"/>
          </reference>
          <reference field="1" count="1">
            <x v="204"/>
          </reference>
        </references>
      </pivotArea>
    </format>
    <format dxfId="7787">
      <pivotArea dataOnly="0" labelOnly="1" outline="0" fieldPosition="0">
        <references count="2">
          <reference field="0" count="1" selected="0">
            <x v="165"/>
          </reference>
          <reference field="1" count="1">
            <x v="205"/>
          </reference>
        </references>
      </pivotArea>
    </format>
    <format dxfId="7786">
      <pivotArea dataOnly="0" labelOnly="1" outline="0" fieldPosition="0">
        <references count="2">
          <reference field="0" count="1" selected="0">
            <x v="166"/>
          </reference>
          <reference field="1" count="1">
            <x v="209"/>
          </reference>
        </references>
      </pivotArea>
    </format>
    <format dxfId="7785">
      <pivotArea dataOnly="0" labelOnly="1" outline="0" fieldPosition="0">
        <references count="2">
          <reference field="0" count="1" selected="0">
            <x v="167"/>
          </reference>
          <reference field="1" count="1">
            <x v="212"/>
          </reference>
        </references>
      </pivotArea>
    </format>
    <format dxfId="7784">
      <pivotArea dataOnly="0" labelOnly="1" outline="0" fieldPosition="0">
        <references count="2">
          <reference field="0" count="1" selected="0">
            <x v="168"/>
          </reference>
          <reference field="1" count="1">
            <x v="227"/>
          </reference>
        </references>
      </pivotArea>
    </format>
    <format dxfId="7783">
      <pivotArea dataOnly="0" labelOnly="1" outline="0" fieldPosition="0">
        <references count="2">
          <reference field="0" count="1" selected="0">
            <x v="169"/>
          </reference>
          <reference field="1" count="1">
            <x v="228"/>
          </reference>
        </references>
      </pivotArea>
    </format>
    <format dxfId="7782">
      <pivotArea dataOnly="0" labelOnly="1" outline="0" fieldPosition="0">
        <references count="2">
          <reference field="0" count="1" selected="0">
            <x v="170"/>
          </reference>
          <reference field="1" count="1">
            <x v="256"/>
          </reference>
        </references>
      </pivotArea>
    </format>
    <format dxfId="7781">
      <pivotArea dataOnly="0" labelOnly="1" outline="0" fieldPosition="0">
        <references count="2">
          <reference field="0" count="1" selected="0">
            <x v="171"/>
          </reference>
          <reference field="1" count="1">
            <x v="258"/>
          </reference>
        </references>
      </pivotArea>
    </format>
    <format dxfId="7780">
      <pivotArea dataOnly="0" labelOnly="1" outline="0" fieldPosition="0">
        <references count="2">
          <reference field="0" count="1" selected="0">
            <x v="172"/>
          </reference>
          <reference field="1" count="1">
            <x v="300"/>
          </reference>
        </references>
      </pivotArea>
    </format>
    <format dxfId="7779">
      <pivotArea dataOnly="0" labelOnly="1" outline="0" fieldPosition="0">
        <references count="2">
          <reference field="0" count="1" selected="0">
            <x v="173"/>
          </reference>
          <reference field="1" count="1">
            <x v="388"/>
          </reference>
        </references>
      </pivotArea>
    </format>
    <format dxfId="7778">
      <pivotArea dataOnly="0" labelOnly="1" outline="0" fieldPosition="0">
        <references count="2">
          <reference field="0" count="1" selected="0">
            <x v="174"/>
          </reference>
          <reference field="1" count="1">
            <x v="72"/>
          </reference>
        </references>
      </pivotArea>
    </format>
    <format dxfId="7777">
      <pivotArea dataOnly="0" labelOnly="1" outline="0" fieldPosition="0">
        <references count="2">
          <reference field="0" count="1" selected="0">
            <x v="175"/>
          </reference>
          <reference field="1" count="1">
            <x v="0"/>
          </reference>
        </references>
      </pivotArea>
    </format>
    <format dxfId="7776">
      <pivotArea dataOnly="0" labelOnly="1" outline="0" fieldPosition="0">
        <references count="2">
          <reference field="0" count="1" selected="0">
            <x v="176"/>
          </reference>
          <reference field="1" count="1">
            <x v="5"/>
          </reference>
        </references>
      </pivotArea>
    </format>
    <format dxfId="7775">
      <pivotArea dataOnly="0" labelOnly="1" outline="0" fieldPosition="0">
        <references count="2">
          <reference field="0" count="1" selected="0">
            <x v="177"/>
          </reference>
          <reference field="1" count="1">
            <x v="6"/>
          </reference>
        </references>
      </pivotArea>
    </format>
    <format dxfId="7774">
      <pivotArea dataOnly="0" labelOnly="1" outline="0" fieldPosition="0">
        <references count="2">
          <reference field="0" count="1" selected="0">
            <x v="178"/>
          </reference>
          <reference field="1" count="1">
            <x v="9"/>
          </reference>
        </references>
      </pivotArea>
    </format>
    <format dxfId="7773">
      <pivotArea dataOnly="0" labelOnly="1" outline="0" fieldPosition="0">
        <references count="2">
          <reference field="0" count="1" selected="0">
            <x v="179"/>
          </reference>
          <reference field="1" count="1">
            <x v="10"/>
          </reference>
        </references>
      </pivotArea>
    </format>
    <format dxfId="7772">
      <pivotArea dataOnly="0" labelOnly="1" outline="0" fieldPosition="0">
        <references count="2">
          <reference field="0" count="1" selected="0">
            <x v="180"/>
          </reference>
          <reference field="1" count="1">
            <x v="11"/>
          </reference>
        </references>
      </pivotArea>
    </format>
    <format dxfId="7771">
      <pivotArea dataOnly="0" labelOnly="1" outline="0" fieldPosition="0">
        <references count="2">
          <reference field="0" count="1" selected="0">
            <x v="181"/>
          </reference>
          <reference field="1" count="1">
            <x v="12"/>
          </reference>
        </references>
      </pivotArea>
    </format>
    <format dxfId="7770">
      <pivotArea dataOnly="0" labelOnly="1" outline="0" fieldPosition="0">
        <references count="2">
          <reference field="0" count="1" selected="0">
            <x v="182"/>
          </reference>
          <reference field="1" count="1">
            <x v="13"/>
          </reference>
        </references>
      </pivotArea>
    </format>
    <format dxfId="7769">
      <pivotArea dataOnly="0" labelOnly="1" outline="0" fieldPosition="0">
        <references count="2">
          <reference field="0" count="1" selected="0">
            <x v="183"/>
          </reference>
          <reference field="1" count="1">
            <x v="14"/>
          </reference>
        </references>
      </pivotArea>
    </format>
    <format dxfId="7768">
      <pivotArea dataOnly="0" labelOnly="1" outline="0" fieldPosition="0">
        <references count="2">
          <reference field="0" count="1" selected="0">
            <x v="184"/>
          </reference>
          <reference field="1" count="1">
            <x v="15"/>
          </reference>
        </references>
      </pivotArea>
    </format>
    <format dxfId="7767">
      <pivotArea dataOnly="0" labelOnly="1" outline="0" fieldPosition="0">
        <references count="2">
          <reference field="0" count="1" selected="0">
            <x v="185"/>
          </reference>
          <reference field="1" count="1">
            <x v="16"/>
          </reference>
        </references>
      </pivotArea>
    </format>
    <format dxfId="7766">
      <pivotArea dataOnly="0" labelOnly="1" outline="0" fieldPosition="0">
        <references count="2">
          <reference field="0" count="1" selected="0">
            <x v="186"/>
          </reference>
          <reference field="1" count="1">
            <x v="18"/>
          </reference>
        </references>
      </pivotArea>
    </format>
    <format dxfId="7765">
      <pivotArea dataOnly="0" labelOnly="1" outline="0" fieldPosition="0">
        <references count="2">
          <reference field="0" count="1" selected="0">
            <x v="187"/>
          </reference>
          <reference field="1" count="1">
            <x v="20"/>
          </reference>
        </references>
      </pivotArea>
    </format>
    <format dxfId="7764">
      <pivotArea dataOnly="0" labelOnly="1" outline="0" fieldPosition="0">
        <references count="2">
          <reference field="0" count="1" selected="0">
            <x v="188"/>
          </reference>
          <reference field="1" count="1">
            <x v="22"/>
          </reference>
        </references>
      </pivotArea>
    </format>
    <format dxfId="7763">
      <pivotArea dataOnly="0" labelOnly="1" outline="0" fieldPosition="0">
        <references count="2">
          <reference field="0" count="1" selected="0">
            <x v="189"/>
          </reference>
          <reference field="1" count="1">
            <x v="33"/>
          </reference>
        </references>
      </pivotArea>
    </format>
    <format dxfId="7762">
      <pivotArea dataOnly="0" labelOnly="1" outline="0" fieldPosition="0">
        <references count="2">
          <reference field="0" count="1" selected="0">
            <x v="190"/>
          </reference>
          <reference field="1" count="1">
            <x v="41"/>
          </reference>
        </references>
      </pivotArea>
    </format>
    <format dxfId="7761">
      <pivotArea dataOnly="0" labelOnly="1" outline="0" fieldPosition="0">
        <references count="2">
          <reference field="0" count="1" selected="0">
            <x v="191"/>
          </reference>
          <reference field="1" count="1">
            <x v="42"/>
          </reference>
        </references>
      </pivotArea>
    </format>
    <format dxfId="7760">
      <pivotArea dataOnly="0" labelOnly="1" outline="0" fieldPosition="0">
        <references count="2">
          <reference field="0" count="1" selected="0">
            <x v="192"/>
          </reference>
          <reference field="1" count="1">
            <x v="44"/>
          </reference>
        </references>
      </pivotArea>
    </format>
    <format dxfId="7759">
      <pivotArea dataOnly="0" labelOnly="1" outline="0" fieldPosition="0">
        <references count="2">
          <reference field="0" count="1" selected="0">
            <x v="193"/>
          </reference>
          <reference field="1" count="1">
            <x v="47"/>
          </reference>
        </references>
      </pivotArea>
    </format>
    <format dxfId="7758">
      <pivotArea dataOnly="0" labelOnly="1" outline="0" fieldPosition="0">
        <references count="2">
          <reference field="0" count="1" selected="0">
            <x v="194"/>
          </reference>
          <reference field="1" count="1">
            <x v="48"/>
          </reference>
        </references>
      </pivotArea>
    </format>
    <format dxfId="7757">
      <pivotArea dataOnly="0" labelOnly="1" outline="0" fieldPosition="0">
        <references count="2">
          <reference field="0" count="1" selected="0">
            <x v="195"/>
          </reference>
          <reference field="1" count="1">
            <x v="51"/>
          </reference>
        </references>
      </pivotArea>
    </format>
    <format dxfId="7756">
      <pivotArea dataOnly="0" labelOnly="1" outline="0" fieldPosition="0">
        <references count="2">
          <reference field="0" count="1" selected="0">
            <x v="196"/>
          </reference>
          <reference field="1" count="1">
            <x v="53"/>
          </reference>
        </references>
      </pivotArea>
    </format>
    <format dxfId="7755">
      <pivotArea dataOnly="0" labelOnly="1" outline="0" fieldPosition="0">
        <references count="2">
          <reference field="0" count="1" selected="0">
            <x v="197"/>
          </reference>
          <reference field="1" count="1">
            <x v="56"/>
          </reference>
        </references>
      </pivotArea>
    </format>
    <format dxfId="7754">
      <pivotArea dataOnly="0" labelOnly="1" outline="0" fieldPosition="0">
        <references count="2">
          <reference field="0" count="1" selected="0">
            <x v="198"/>
          </reference>
          <reference field="1" count="1">
            <x v="59"/>
          </reference>
        </references>
      </pivotArea>
    </format>
    <format dxfId="7753">
      <pivotArea dataOnly="0" labelOnly="1" outline="0" fieldPosition="0">
        <references count="2">
          <reference field="0" count="1" selected="0">
            <x v="199"/>
          </reference>
          <reference field="1" count="1">
            <x v="62"/>
          </reference>
        </references>
      </pivotArea>
    </format>
    <format dxfId="7752">
      <pivotArea dataOnly="0" labelOnly="1" outline="0" fieldPosition="0">
        <references count="2">
          <reference field="0" count="1" selected="0">
            <x v="200"/>
          </reference>
          <reference field="1" count="1">
            <x v="94"/>
          </reference>
        </references>
      </pivotArea>
    </format>
    <format dxfId="7751">
      <pivotArea dataOnly="0" labelOnly="1" outline="0" fieldPosition="0">
        <references count="2">
          <reference field="0" count="1" selected="0">
            <x v="201"/>
          </reference>
          <reference field="1" count="1">
            <x v="95"/>
          </reference>
        </references>
      </pivotArea>
    </format>
    <format dxfId="7750">
      <pivotArea dataOnly="0" labelOnly="1" outline="0" fieldPosition="0">
        <references count="2">
          <reference field="0" count="1" selected="0">
            <x v="202"/>
          </reference>
          <reference field="1" count="1">
            <x v="96"/>
          </reference>
        </references>
      </pivotArea>
    </format>
    <format dxfId="7749">
      <pivotArea dataOnly="0" labelOnly="1" outline="0" fieldPosition="0">
        <references count="2">
          <reference field="0" count="1" selected="0">
            <x v="203"/>
          </reference>
          <reference field="1" count="1">
            <x v="97"/>
          </reference>
        </references>
      </pivotArea>
    </format>
    <format dxfId="7748">
      <pivotArea dataOnly="0" labelOnly="1" outline="0" fieldPosition="0">
        <references count="2">
          <reference field="0" count="1" selected="0">
            <x v="204"/>
          </reference>
          <reference field="1" count="1">
            <x v="98"/>
          </reference>
        </references>
      </pivotArea>
    </format>
    <format dxfId="7747">
      <pivotArea dataOnly="0" labelOnly="1" outline="0" fieldPosition="0">
        <references count="2">
          <reference field="0" count="1" selected="0">
            <x v="205"/>
          </reference>
          <reference field="1" count="1">
            <x v="99"/>
          </reference>
        </references>
      </pivotArea>
    </format>
    <format dxfId="7746">
      <pivotArea dataOnly="0" labelOnly="1" outline="0" fieldPosition="0">
        <references count="2">
          <reference field="0" count="1" selected="0">
            <x v="206"/>
          </reference>
          <reference field="1" count="1">
            <x v="100"/>
          </reference>
        </references>
      </pivotArea>
    </format>
    <format dxfId="7745">
      <pivotArea dataOnly="0" labelOnly="1" outline="0" fieldPosition="0">
        <references count="2">
          <reference field="0" count="1" selected="0">
            <x v="207"/>
          </reference>
          <reference field="1" count="1">
            <x v="101"/>
          </reference>
        </references>
      </pivotArea>
    </format>
    <format dxfId="7744">
      <pivotArea dataOnly="0" labelOnly="1" outline="0" fieldPosition="0">
        <references count="2">
          <reference field="0" count="1" selected="0">
            <x v="208"/>
          </reference>
          <reference field="1" count="1">
            <x v="104"/>
          </reference>
        </references>
      </pivotArea>
    </format>
    <format dxfId="7743">
      <pivotArea dataOnly="0" labelOnly="1" outline="0" fieldPosition="0">
        <references count="2">
          <reference field="0" count="1" selected="0">
            <x v="209"/>
          </reference>
          <reference field="1" count="1">
            <x v="105"/>
          </reference>
        </references>
      </pivotArea>
    </format>
    <format dxfId="7742">
      <pivotArea dataOnly="0" labelOnly="1" outline="0" fieldPosition="0">
        <references count="2">
          <reference field="0" count="1" selected="0">
            <x v="210"/>
          </reference>
          <reference field="1" count="1">
            <x v="107"/>
          </reference>
        </references>
      </pivotArea>
    </format>
    <format dxfId="7741">
      <pivotArea dataOnly="0" labelOnly="1" outline="0" fieldPosition="0">
        <references count="2">
          <reference field="0" count="1" selected="0">
            <x v="211"/>
          </reference>
          <reference field="1" count="1">
            <x v="108"/>
          </reference>
        </references>
      </pivotArea>
    </format>
    <format dxfId="7740">
      <pivotArea dataOnly="0" labelOnly="1" outline="0" fieldPosition="0">
        <references count="2">
          <reference field="0" count="1" selected="0">
            <x v="212"/>
          </reference>
          <reference field="1" count="1">
            <x v="111"/>
          </reference>
        </references>
      </pivotArea>
    </format>
    <format dxfId="7739">
      <pivotArea dataOnly="0" labelOnly="1" outline="0" fieldPosition="0">
        <references count="2">
          <reference field="0" count="1" selected="0">
            <x v="213"/>
          </reference>
          <reference field="1" count="1">
            <x v="115"/>
          </reference>
        </references>
      </pivotArea>
    </format>
    <format dxfId="7738">
      <pivotArea dataOnly="0" labelOnly="1" outline="0" fieldPosition="0">
        <references count="2">
          <reference field="0" count="1" selected="0">
            <x v="214"/>
          </reference>
          <reference field="1" count="1">
            <x v="116"/>
          </reference>
        </references>
      </pivotArea>
    </format>
    <format dxfId="7737">
      <pivotArea dataOnly="0" labelOnly="1" outline="0" fieldPosition="0">
        <references count="2">
          <reference field="0" count="1" selected="0">
            <x v="215"/>
          </reference>
          <reference field="1" count="1">
            <x v="118"/>
          </reference>
        </references>
      </pivotArea>
    </format>
    <format dxfId="7736">
      <pivotArea dataOnly="0" labelOnly="1" outline="0" fieldPosition="0">
        <references count="2">
          <reference field="0" count="1" selected="0">
            <x v="216"/>
          </reference>
          <reference field="1" count="1">
            <x v="119"/>
          </reference>
        </references>
      </pivotArea>
    </format>
    <format dxfId="7735">
      <pivotArea dataOnly="0" labelOnly="1" outline="0" fieldPosition="0">
        <references count="2">
          <reference field="0" count="1" selected="0">
            <x v="217"/>
          </reference>
          <reference field="1" count="1">
            <x v="122"/>
          </reference>
        </references>
      </pivotArea>
    </format>
    <format dxfId="7734">
      <pivotArea dataOnly="0" labelOnly="1" outline="0" fieldPosition="0">
        <references count="2">
          <reference field="0" count="1" selected="0">
            <x v="218"/>
          </reference>
          <reference field="1" count="1">
            <x v="123"/>
          </reference>
        </references>
      </pivotArea>
    </format>
    <format dxfId="7733">
      <pivotArea dataOnly="0" labelOnly="1" outline="0" fieldPosition="0">
        <references count="2">
          <reference field="0" count="1" selected="0">
            <x v="219"/>
          </reference>
          <reference field="1" count="1">
            <x v="125"/>
          </reference>
        </references>
      </pivotArea>
    </format>
    <format dxfId="7732">
      <pivotArea dataOnly="0" labelOnly="1" outline="0" fieldPosition="0">
        <references count="2">
          <reference field="0" count="1" selected="0">
            <x v="220"/>
          </reference>
          <reference field="1" count="1">
            <x v="126"/>
          </reference>
        </references>
      </pivotArea>
    </format>
    <format dxfId="7731">
      <pivotArea dataOnly="0" labelOnly="1" outline="0" fieldPosition="0">
        <references count="2">
          <reference field="0" count="1" selected="0">
            <x v="221"/>
          </reference>
          <reference field="1" count="1">
            <x v="127"/>
          </reference>
        </references>
      </pivotArea>
    </format>
    <format dxfId="7730">
      <pivotArea dataOnly="0" labelOnly="1" outline="0" fieldPosition="0">
        <references count="2">
          <reference field="0" count="1" selected="0">
            <x v="222"/>
          </reference>
          <reference field="1" count="1">
            <x v="130"/>
          </reference>
        </references>
      </pivotArea>
    </format>
    <format dxfId="7729">
      <pivotArea dataOnly="0" labelOnly="1" outline="0" fieldPosition="0">
        <references count="2">
          <reference field="0" count="1" selected="0">
            <x v="223"/>
          </reference>
          <reference field="1" count="1">
            <x v="131"/>
          </reference>
        </references>
      </pivotArea>
    </format>
    <format dxfId="7728">
      <pivotArea dataOnly="0" labelOnly="1" outline="0" fieldPosition="0">
        <references count="2">
          <reference field="0" count="1" selected="0">
            <x v="224"/>
          </reference>
          <reference field="1" count="1">
            <x v="132"/>
          </reference>
        </references>
      </pivotArea>
    </format>
    <format dxfId="7727">
      <pivotArea dataOnly="0" labelOnly="1" outline="0" fieldPosition="0">
        <references count="2">
          <reference field="0" count="1" selected="0">
            <x v="225"/>
          </reference>
          <reference field="1" count="1">
            <x v="133"/>
          </reference>
        </references>
      </pivotArea>
    </format>
    <format dxfId="7726">
      <pivotArea dataOnly="0" labelOnly="1" outline="0" fieldPosition="0">
        <references count="2">
          <reference field="0" count="1" selected="0">
            <x v="226"/>
          </reference>
          <reference field="1" count="1">
            <x v="135"/>
          </reference>
        </references>
      </pivotArea>
    </format>
    <format dxfId="7725">
      <pivotArea dataOnly="0" labelOnly="1" outline="0" fieldPosition="0">
        <references count="2">
          <reference field="0" count="1" selected="0">
            <x v="227"/>
          </reference>
          <reference field="1" count="1">
            <x v="136"/>
          </reference>
        </references>
      </pivotArea>
    </format>
    <format dxfId="7724">
      <pivotArea dataOnly="0" labelOnly="1" outline="0" fieldPosition="0">
        <references count="2">
          <reference field="0" count="1" selected="0">
            <x v="228"/>
          </reference>
          <reference field="1" count="1">
            <x v="139"/>
          </reference>
        </references>
      </pivotArea>
    </format>
    <format dxfId="7723">
      <pivotArea dataOnly="0" labelOnly="1" outline="0" fieldPosition="0">
        <references count="2">
          <reference field="0" count="1" selected="0">
            <x v="229"/>
          </reference>
          <reference field="1" count="1">
            <x v="140"/>
          </reference>
        </references>
      </pivotArea>
    </format>
    <format dxfId="7722">
      <pivotArea dataOnly="0" labelOnly="1" outline="0" fieldPosition="0">
        <references count="2">
          <reference field="0" count="1" selected="0">
            <x v="230"/>
          </reference>
          <reference field="1" count="1">
            <x v="157"/>
          </reference>
        </references>
      </pivotArea>
    </format>
    <format dxfId="7721">
      <pivotArea dataOnly="0" labelOnly="1" outline="0" fieldPosition="0">
        <references count="2">
          <reference field="0" count="1" selected="0">
            <x v="231"/>
          </reference>
          <reference field="1" count="1">
            <x v="371"/>
          </reference>
        </references>
      </pivotArea>
    </format>
    <format dxfId="7720">
      <pivotArea dataOnly="0" labelOnly="1" outline="0" fieldPosition="0">
        <references count="2">
          <reference field="0" count="1" selected="0">
            <x v="232"/>
          </reference>
          <reference field="1" count="1">
            <x v="372"/>
          </reference>
        </references>
      </pivotArea>
    </format>
    <format dxfId="7719">
      <pivotArea dataOnly="0" labelOnly="1" outline="0" fieldPosition="0">
        <references count="2">
          <reference field="0" count="1" selected="0">
            <x v="233"/>
          </reference>
          <reference field="1" count="1">
            <x v="373"/>
          </reference>
        </references>
      </pivotArea>
    </format>
    <format dxfId="7718">
      <pivotArea dataOnly="0" labelOnly="1" outline="0" fieldPosition="0">
        <references count="2">
          <reference field="0" count="1" selected="0">
            <x v="234"/>
          </reference>
          <reference field="1" count="1">
            <x v="376"/>
          </reference>
        </references>
      </pivotArea>
    </format>
    <format dxfId="7717">
      <pivotArea dataOnly="0" labelOnly="1" outline="0" fieldPosition="0">
        <references count="2">
          <reference field="0" count="1" selected="0">
            <x v="235"/>
          </reference>
          <reference field="1" count="1">
            <x v="34"/>
          </reference>
        </references>
      </pivotArea>
    </format>
    <format dxfId="7716">
      <pivotArea dataOnly="0" labelOnly="1" outline="0" fieldPosition="0">
        <references count="2">
          <reference field="0" count="1" selected="0">
            <x v="236"/>
          </reference>
          <reference field="1" count="1">
            <x v="73"/>
          </reference>
        </references>
      </pivotArea>
    </format>
    <format dxfId="7715">
      <pivotArea dataOnly="0" labelOnly="1" outline="0" fieldPosition="0">
        <references count="2">
          <reference field="0" count="1" selected="0">
            <x v="237"/>
          </reference>
          <reference field="1" count="1">
            <x v="80"/>
          </reference>
        </references>
      </pivotArea>
    </format>
    <format dxfId="7714">
      <pivotArea dataOnly="0" labelOnly="1" outline="0" fieldPosition="0">
        <references count="2">
          <reference field="0" count="1" selected="0">
            <x v="238"/>
          </reference>
          <reference field="1" count="1">
            <x v="84"/>
          </reference>
        </references>
      </pivotArea>
    </format>
    <format dxfId="7713">
      <pivotArea dataOnly="0" labelOnly="1" outline="0" fieldPosition="0">
        <references count="2">
          <reference field="0" count="1" selected="0">
            <x v="239"/>
          </reference>
          <reference field="1" count="1">
            <x v="90"/>
          </reference>
        </references>
      </pivotArea>
    </format>
    <format dxfId="7712">
      <pivotArea dataOnly="0" labelOnly="1" outline="0" fieldPosition="0">
        <references count="2">
          <reference field="0" count="1" selected="0">
            <x v="240"/>
          </reference>
          <reference field="1" count="1">
            <x v="183"/>
          </reference>
        </references>
      </pivotArea>
    </format>
    <format dxfId="7711">
      <pivotArea dataOnly="0" labelOnly="1" outline="0" fieldPosition="0">
        <references count="2">
          <reference field="0" count="1" selected="0">
            <x v="241"/>
          </reference>
          <reference field="1" count="1">
            <x v="218"/>
          </reference>
        </references>
      </pivotArea>
    </format>
    <format dxfId="7710">
      <pivotArea dataOnly="0" labelOnly="1" outline="0" fieldPosition="0">
        <references count="2">
          <reference field="0" count="1" selected="0">
            <x v="242"/>
          </reference>
          <reference field="1" count="1">
            <x v="219"/>
          </reference>
        </references>
      </pivotArea>
    </format>
    <format dxfId="7709">
      <pivotArea dataOnly="0" labelOnly="1" outline="0" fieldPosition="0">
        <references count="2">
          <reference field="0" count="1" selected="0">
            <x v="243"/>
          </reference>
          <reference field="1" count="1">
            <x v="231"/>
          </reference>
        </references>
      </pivotArea>
    </format>
    <format dxfId="7708">
      <pivotArea dataOnly="0" labelOnly="1" outline="0" fieldPosition="0">
        <references count="2">
          <reference field="0" count="1" selected="0">
            <x v="244"/>
          </reference>
          <reference field="1" count="1">
            <x v="235"/>
          </reference>
        </references>
      </pivotArea>
    </format>
    <format dxfId="7707">
      <pivotArea dataOnly="0" labelOnly="1" outline="0" fieldPosition="0">
        <references count="2">
          <reference field="0" count="1" selected="0">
            <x v="245"/>
          </reference>
          <reference field="1" count="1">
            <x v="250"/>
          </reference>
        </references>
      </pivotArea>
    </format>
    <format dxfId="7706">
      <pivotArea dataOnly="0" labelOnly="1" outline="0" fieldPosition="0">
        <references count="2">
          <reference field="0" count="1" selected="0">
            <x v="246"/>
          </reference>
          <reference field="1" count="1">
            <x v="270"/>
          </reference>
        </references>
      </pivotArea>
    </format>
    <format dxfId="7705">
      <pivotArea dataOnly="0" labelOnly="1" outline="0" fieldPosition="0">
        <references count="2">
          <reference field="0" count="1" selected="0">
            <x v="247"/>
          </reference>
          <reference field="1" count="1">
            <x v="391"/>
          </reference>
        </references>
      </pivotArea>
    </format>
    <format dxfId="7704">
      <pivotArea dataOnly="0" labelOnly="1" outline="0" fieldPosition="0">
        <references count="2">
          <reference field="0" count="1" selected="0">
            <x v="248"/>
          </reference>
          <reference field="1" count="1">
            <x v="411"/>
          </reference>
        </references>
      </pivotArea>
    </format>
    <format dxfId="7703">
      <pivotArea dataOnly="0" labelOnly="1" outline="0" fieldPosition="0">
        <references count="2">
          <reference field="0" count="1" selected="0">
            <x v="249"/>
          </reference>
          <reference field="1" count="1">
            <x v="418"/>
          </reference>
        </references>
      </pivotArea>
    </format>
    <format dxfId="7702">
      <pivotArea dataOnly="0" labelOnly="1" outline="0" fieldPosition="0">
        <references count="2">
          <reference field="0" count="1" selected="0">
            <x v="250"/>
          </reference>
          <reference field="1" count="1">
            <x v="109"/>
          </reference>
        </references>
      </pivotArea>
    </format>
    <format dxfId="7701">
      <pivotArea dataOnly="0" labelOnly="1" outline="0" fieldPosition="0">
        <references count="2">
          <reference field="0" count="1" selected="0">
            <x v="251"/>
          </reference>
          <reference field="1" count="1">
            <x v="230"/>
          </reference>
        </references>
      </pivotArea>
    </format>
    <format dxfId="7700">
      <pivotArea dataOnly="0" labelOnly="1" outline="0" fieldPosition="0">
        <references count="2">
          <reference field="0" count="1" selected="0">
            <x v="252"/>
          </reference>
          <reference field="1" count="1">
            <x v="236"/>
          </reference>
        </references>
      </pivotArea>
    </format>
    <format dxfId="7699">
      <pivotArea dataOnly="0" labelOnly="1" outline="0" fieldPosition="0">
        <references count="2">
          <reference field="0" count="1" selected="0">
            <x v="253"/>
          </reference>
          <reference field="1" count="1">
            <x v="261"/>
          </reference>
        </references>
      </pivotArea>
    </format>
    <format dxfId="7698">
      <pivotArea dataOnly="0" labelOnly="1" outline="0" fieldPosition="0">
        <references count="2">
          <reference field="0" count="1" selected="0">
            <x v="254"/>
          </reference>
          <reference field="1" count="1">
            <x v="278"/>
          </reference>
        </references>
      </pivotArea>
    </format>
    <format dxfId="7697">
      <pivotArea dataOnly="0" labelOnly="1" outline="0" fieldPosition="0">
        <references count="2">
          <reference field="0" count="1" selected="0">
            <x v="255"/>
          </reference>
          <reference field="1" count="1">
            <x v="296"/>
          </reference>
        </references>
      </pivotArea>
    </format>
    <format dxfId="7696">
      <pivotArea dataOnly="0" labelOnly="1" outline="0" fieldPosition="0">
        <references count="2">
          <reference field="0" count="1" selected="0">
            <x v="256"/>
          </reference>
          <reference field="1" count="1">
            <x v="299"/>
          </reference>
        </references>
      </pivotArea>
    </format>
    <format dxfId="7695">
      <pivotArea dataOnly="0" labelOnly="1" outline="0" fieldPosition="0">
        <references count="2">
          <reference field="0" count="1" selected="0">
            <x v="257"/>
          </reference>
          <reference field="1" count="1">
            <x v="305"/>
          </reference>
        </references>
      </pivotArea>
    </format>
    <format dxfId="7694">
      <pivotArea dataOnly="0" labelOnly="1" outline="0" fieldPosition="0">
        <references count="2">
          <reference field="0" count="1" selected="0">
            <x v="258"/>
          </reference>
          <reference field="1" count="1">
            <x v="333"/>
          </reference>
        </references>
      </pivotArea>
    </format>
    <format dxfId="7693">
      <pivotArea dataOnly="0" labelOnly="1" outline="0" fieldPosition="0">
        <references count="2">
          <reference field="0" count="1" selected="0">
            <x v="259"/>
          </reference>
          <reference field="1" count="1">
            <x v="334"/>
          </reference>
        </references>
      </pivotArea>
    </format>
    <format dxfId="7692">
      <pivotArea dataOnly="0" labelOnly="1" outline="0" fieldPosition="0">
        <references count="2">
          <reference field="0" count="1" selected="0">
            <x v="260"/>
          </reference>
          <reference field="1" count="1">
            <x v="19"/>
          </reference>
        </references>
      </pivotArea>
    </format>
    <format dxfId="7691">
      <pivotArea dataOnly="0" labelOnly="1" outline="0" fieldPosition="0">
        <references count="2">
          <reference field="0" count="1" selected="0">
            <x v="261"/>
          </reference>
          <reference field="1" count="1">
            <x v="64"/>
          </reference>
        </references>
      </pivotArea>
    </format>
    <format dxfId="7690">
      <pivotArea dataOnly="0" labelOnly="1" outline="0" fieldPosition="0">
        <references count="2">
          <reference field="0" count="1" selected="0">
            <x v="262"/>
          </reference>
          <reference field="1" count="1">
            <x v="102"/>
          </reference>
        </references>
      </pivotArea>
    </format>
    <format dxfId="7689">
      <pivotArea dataOnly="0" labelOnly="1" outline="0" fieldPosition="0">
        <references count="2">
          <reference field="0" count="1" selected="0">
            <x v="263"/>
          </reference>
          <reference field="1" count="1">
            <x v="103"/>
          </reference>
        </references>
      </pivotArea>
    </format>
    <format dxfId="7688">
      <pivotArea dataOnly="0" labelOnly="1" outline="0" fieldPosition="0">
        <references count="2">
          <reference field="0" count="1" selected="0">
            <x v="264"/>
          </reference>
          <reference field="1" count="1">
            <x v="121"/>
          </reference>
        </references>
      </pivotArea>
    </format>
    <format dxfId="7687">
      <pivotArea dataOnly="0" labelOnly="1" outline="0" fieldPosition="0">
        <references count="2">
          <reference field="0" count="1" selected="0">
            <x v="265"/>
          </reference>
          <reference field="1" count="1">
            <x v="141"/>
          </reference>
        </references>
      </pivotArea>
    </format>
    <format dxfId="7686">
      <pivotArea dataOnly="0" labelOnly="1" outline="0" fieldPosition="0">
        <references count="2">
          <reference field="0" count="1" selected="0">
            <x v="266"/>
          </reference>
          <reference field="1" count="1">
            <x v="158"/>
          </reference>
        </references>
      </pivotArea>
    </format>
    <format dxfId="7685">
      <pivotArea dataOnly="0" labelOnly="1" outline="0" fieldPosition="0">
        <references count="2">
          <reference field="0" count="1" selected="0">
            <x v="267"/>
          </reference>
          <reference field="1" count="1">
            <x v="161"/>
          </reference>
        </references>
      </pivotArea>
    </format>
    <format dxfId="7684">
      <pivotArea dataOnly="0" labelOnly="1" outline="0" fieldPosition="0">
        <references count="2">
          <reference field="0" count="1" selected="0">
            <x v="268"/>
          </reference>
          <reference field="1" count="1">
            <x v="167"/>
          </reference>
        </references>
      </pivotArea>
    </format>
    <format dxfId="7683">
      <pivotArea dataOnly="0" labelOnly="1" outline="0" fieldPosition="0">
        <references count="2">
          <reference field="0" count="1" selected="0">
            <x v="269"/>
          </reference>
          <reference field="1" count="1">
            <x v="178"/>
          </reference>
        </references>
      </pivotArea>
    </format>
    <format dxfId="7682">
      <pivotArea dataOnly="0" labelOnly="1" outline="0" fieldPosition="0">
        <references count="2">
          <reference field="0" count="1" selected="0">
            <x v="270"/>
          </reference>
          <reference field="1" count="1">
            <x v="181"/>
          </reference>
        </references>
      </pivotArea>
    </format>
    <format dxfId="7681">
      <pivotArea dataOnly="0" labelOnly="1" outline="0" fieldPosition="0">
        <references count="2">
          <reference field="0" count="1" selected="0">
            <x v="271"/>
          </reference>
          <reference field="1" count="1">
            <x v="190"/>
          </reference>
        </references>
      </pivotArea>
    </format>
    <format dxfId="7680">
      <pivotArea dataOnly="0" labelOnly="1" outline="0" fieldPosition="0">
        <references count="2">
          <reference field="0" count="1" selected="0">
            <x v="272"/>
          </reference>
          <reference field="1" count="1">
            <x v="195"/>
          </reference>
        </references>
      </pivotArea>
    </format>
    <format dxfId="7679">
      <pivotArea dataOnly="0" labelOnly="1" outline="0" fieldPosition="0">
        <references count="2">
          <reference field="0" count="1" selected="0">
            <x v="273"/>
          </reference>
          <reference field="1" count="1">
            <x v="213"/>
          </reference>
        </references>
      </pivotArea>
    </format>
    <format dxfId="7678">
      <pivotArea dataOnly="0" labelOnly="1" outline="0" fieldPosition="0">
        <references count="2">
          <reference field="0" count="1" selected="0">
            <x v="274"/>
          </reference>
          <reference field="1" count="1">
            <x v="217"/>
          </reference>
        </references>
      </pivotArea>
    </format>
    <format dxfId="7677">
      <pivotArea dataOnly="0" labelOnly="1" outline="0" fieldPosition="0">
        <references count="2">
          <reference field="0" count="1" selected="0">
            <x v="275"/>
          </reference>
          <reference field="1" count="1">
            <x v="262"/>
          </reference>
        </references>
      </pivotArea>
    </format>
    <format dxfId="7676">
      <pivotArea dataOnly="0" labelOnly="1" outline="0" fieldPosition="0">
        <references count="2">
          <reference field="0" count="1" selected="0">
            <x v="276"/>
          </reference>
          <reference field="1" count="1">
            <x v="265"/>
          </reference>
        </references>
      </pivotArea>
    </format>
    <format dxfId="7675">
      <pivotArea dataOnly="0" labelOnly="1" outline="0" fieldPosition="0">
        <references count="2">
          <reference field="0" count="1" selected="0">
            <x v="277"/>
          </reference>
          <reference field="1" count="1">
            <x v="285"/>
          </reference>
        </references>
      </pivotArea>
    </format>
    <format dxfId="7674">
      <pivotArea dataOnly="0" labelOnly="1" outline="0" fieldPosition="0">
        <references count="2">
          <reference field="0" count="1" selected="0">
            <x v="278"/>
          </reference>
          <reference field="1" count="1">
            <x v="286"/>
          </reference>
        </references>
      </pivotArea>
    </format>
    <format dxfId="7673">
      <pivotArea dataOnly="0" labelOnly="1" outline="0" fieldPosition="0">
        <references count="2">
          <reference field="0" count="1" selected="0">
            <x v="279"/>
          </reference>
          <reference field="1" count="1">
            <x v="291"/>
          </reference>
        </references>
      </pivotArea>
    </format>
    <format dxfId="7672">
      <pivotArea dataOnly="0" labelOnly="1" outline="0" fieldPosition="0">
        <references count="2">
          <reference field="0" count="1" selected="0">
            <x v="280"/>
          </reference>
          <reference field="1" count="1">
            <x v="311"/>
          </reference>
        </references>
      </pivotArea>
    </format>
    <format dxfId="7671">
      <pivotArea dataOnly="0" labelOnly="1" outline="0" fieldPosition="0">
        <references count="2">
          <reference field="0" count="1" selected="0">
            <x v="281"/>
          </reference>
          <reference field="1" count="1">
            <x v="314"/>
          </reference>
        </references>
      </pivotArea>
    </format>
    <format dxfId="7670">
      <pivotArea dataOnly="0" labelOnly="1" outline="0" fieldPosition="0">
        <references count="2">
          <reference field="0" count="1" selected="0">
            <x v="282"/>
          </reference>
          <reference field="1" count="1">
            <x v="328"/>
          </reference>
        </references>
      </pivotArea>
    </format>
    <format dxfId="7669">
      <pivotArea dataOnly="0" labelOnly="1" outline="0" fieldPosition="0">
        <references count="2">
          <reference field="0" count="1" selected="0">
            <x v="283"/>
          </reference>
          <reference field="1" count="1">
            <x v="329"/>
          </reference>
        </references>
      </pivotArea>
    </format>
    <format dxfId="7668">
      <pivotArea dataOnly="0" labelOnly="1" outline="0" fieldPosition="0">
        <references count="2">
          <reference field="0" count="1" selected="0">
            <x v="284"/>
          </reference>
          <reference field="1" count="1">
            <x v="377"/>
          </reference>
        </references>
      </pivotArea>
    </format>
    <format dxfId="7667">
      <pivotArea dataOnly="0" labelOnly="1" outline="0" fieldPosition="0">
        <references count="2">
          <reference field="0" count="1" selected="0">
            <x v="285"/>
          </reference>
          <reference field="1" count="1">
            <x v="392"/>
          </reference>
        </references>
      </pivotArea>
    </format>
    <format dxfId="7666">
      <pivotArea dataOnly="0" labelOnly="1" outline="0" fieldPosition="0">
        <references count="2">
          <reference field="0" count="1" selected="0">
            <x v="286"/>
          </reference>
          <reference field="1" count="1">
            <x v="395"/>
          </reference>
        </references>
      </pivotArea>
    </format>
    <format dxfId="7665">
      <pivotArea dataOnly="0" labelOnly="1" outline="0" fieldPosition="0">
        <references count="2">
          <reference field="0" count="1" selected="0">
            <x v="287"/>
          </reference>
          <reference field="1" count="1">
            <x v="407"/>
          </reference>
        </references>
      </pivotArea>
    </format>
    <format dxfId="7664">
      <pivotArea dataOnly="0" labelOnly="1" outline="0" fieldPosition="0">
        <references count="2">
          <reference field="0" count="1" selected="0">
            <x v="288"/>
          </reference>
          <reference field="1" count="1">
            <x v="66"/>
          </reference>
        </references>
      </pivotArea>
    </format>
    <format dxfId="7663">
      <pivotArea dataOnly="0" labelOnly="1" outline="0" fieldPosition="0">
        <references count="2">
          <reference field="0" count="1" selected="0">
            <x v="289"/>
          </reference>
          <reference field="1" count="1">
            <x v="387"/>
          </reference>
        </references>
      </pivotArea>
    </format>
    <format dxfId="7662">
      <pivotArea dataOnly="0" labelOnly="1" outline="0" fieldPosition="0">
        <references count="2">
          <reference field="0" count="1" selected="0">
            <x v="290"/>
          </reference>
          <reference field="1" count="1">
            <x v="8"/>
          </reference>
        </references>
      </pivotArea>
    </format>
    <format dxfId="7661">
      <pivotArea dataOnly="0" labelOnly="1" outline="0" fieldPosition="0">
        <references count="2">
          <reference field="0" count="1" selected="0">
            <x v="291"/>
          </reference>
          <reference field="1" count="1">
            <x v="21"/>
          </reference>
        </references>
      </pivotArea>
    </format>
    <format dxfId="7660">
      <pivotArea dataOnly="0" labelOnly="1" outline="0" fieldPosition="0">
        <references count="2">
          <reference field="0" count="1" selected="0">
            <x v="292"/>
          </reference>
          <reference field="1" count="1">
            <x v="23"/>
          </reference>
        </references>
      </pivotArea>
    </format>
    <format dxfId="7659">
      <pivotArea dataOnly="0" labelOnly="1" outline="0" fieldPosition="0">
        <references count="2">
          <reference field="0" count="1" selected="0">
            <x v="293"/>
          </reference>
          <reference field="1" count="1">
            <x v="24"/>
          </reference>
        </references>
      </pivotArea>
    </format>
    <format dxfId="7658">
      <pivotArea dataOnly="0" labelOnly="1" outline="0" fieldPosition="0">
        <references count="2">
          <reference field="0" count="1" selected="0">
            <x v="294"/>
          </reference>
          <reference field="1" count="1">
            <x v="40"/>
          </reference>
        </references>
      </pivotArea>
    </format>
    <format dxfId="7657">
      <pivotArea dataOnly="0" labelOnly="1" outline="0" fieldPosition="0">
        <references count="2">
          <reference field="0" count="1" selected="0">
            <x v="295"/>
          </reference>
          <reference field="1" count="1">
            <x v="49"/>
          </reference>
        </references>
      </pivotArea>
    </format>
    <format dxfId="7656">
      <pivotArea dataOnly="0" labelOnly="1" outline="0" fieldPosition="0">
        <references count="2">
          <reference field="0" count="1" selected="0">
            <x v="296"/>
          </reference>
          <reference field="1" count="1">
            <x v="54"/>
          </reference>
        </references>
      </pivotArea>
    </format>
    <format dxfId="7655">
      <pivotArea dataOnly="0" labelOnly="1" outline="0" fieldPosition="0">
        <references count="2">
          <reference field="0" count="1" selected="0">
            <x v="297"/>
          </reference>
          <reference field="1" count="1">
            <x v="93"/>
          </reference>
        </references>
      </pivotArea>
    </format>
    <format dxfId="7654">
      <pivotArea dataOnly="0" labelOnly="1" outline="0" fieldPosition="0">
        <references count="2">
          <reference field="0" count="1" selected="0">
            <x v="298"/>
          </reference>
          <reference field="1" count="1">
            <x v="142"/>
          </reference>
        </references>
      </pivotArea>
    </format>
    <format dxfId="7653">
      <pivotArea dataOnly="0" labelOnly="1" outline="0" fieldPosition="0">
        <references count="2">
          <reference field="0" count="1" selected="0">
            <x v="299"/>
          </reference>
          <reference field="1" count="1">
            <x v="143"/>
          </reference>
        </references>
      </pivotArea>
    </format>
    <format dxfId="7652">
      <pivotArea dataOnly="0" labelOnly="1" outline="0" fieldPosition="0">
        <references count="2">
          <reference field="0" count="1" selected="0">
            <x v="300"/>
          </reference>
          <reference field="1" count="1">
            <x v="188"/>
          </reference>
        </references>
      </pivotArea>
    </format>
    <format dxfId="7651">
      <pivotArea dataOnly="0" labelOnly="1" outline="0" fieldPosition="0">
        <references count="2">
          <reference field="0" count="1" selected="0">
            <x v="301"/>
          </reference>
          <reference field="1" count="1">
            <x v="200"/>
          </reference>
        </references>
      </pivotArea>
    </format>
    <format dxfId="7650">
      <pivotArea dataOnly="0" labelOnly="1" outline="0" fieldPosition="0">
        <references count="2">
          <reference field="0" count="1" selected="0">
            <x v="302"/>
          </reference>
          <reference field="1" count="1">
            <x v="202"/>
          </reference>
        </references>
      </pivotArea>
    </format>
    <format dxfId="7649">
      <pivotArea dataOnly="0" labelOnly="1" outline="0" fieldPosition="0">
        <references count="2">
          <reference field="0" count="1" selected="0">
            <x v="303"/>
          </reference>
          <reference field="1" count="1">
            <x v="207"/>
          </reference>
        </references>
      </pivotArea>
    </format>
    <format dxfId="7648">
      <pivotArea dataOnly="0" labelOnly="1" outline="0" fieldPosition="0">
        <references count="2">
          <reference field="0" count="1" selected="0">
            <x v="304"/>
          </reference>
          <reference field="1" count="1">
            <x v="215"/>
          </reference>
        </references>
      </pivotArea>
    </format>
    <format dxfId="7647">
      <pivotArea dataOnly="0" labelOnly="1" outline="0" fieldPosition="0">
        <references count="2">
          <reference field="0" count="1" selected="0">
            <x v="305"/>
          </reference>
          <reference field="1" count="1">
            <x v="216"/>
          </reference>
        </references>
      </pivotArea>
    </format>
    <format dxfId="7646">
      <pivotArea dataOnly="0" labelOnly="1" outline="0" fieldPosition="0">
        <references count="2">
          <reference field="0" count="1" selected="0">
            <x v="306"/>
          </reference>
          <reference field="1" count="1">
            <x v="264"/>
          </reference>
        </references>
      </pivotArea>
    </format>
    <format dxfId="7645">
      <pivotArea dataOnly="0" labelOnly="1" outline="0" fieldPosition="0">
        <references count="2">
          <reference field="0" count="1" selected="0">
            <x v="307"/>
          </reference>
          <reference field="1" count="1">
            <x v="268"/>
          </reference>
        </references>
      </pivotArea>
    </format>
    <format dxfId="7644">
      <pivotArea dataOnly="0" labelOnly="1" outline="0" fieldPosition="0">
        <references count="2">
          <reference field="0" count="1" selected="0">
            <x v="308"/>
          </reference>
          <reference field="1" count="1">
            <x v="354"/>
          </reference>
        </references>
      </pivotArea>
    </format>
    <format dxfId="7643">
      <pivotArea dataOnly="0" labelOnly="1" outline="0" fieldPosition="0">
        <references count="2">
          <reference field="0" count="1" selected="0">
            <x v="309"/>
          </reference>
          <reference field="1" count="1">
            <x v="355"/>
          </reference>
        </references>
      </pivotArea>
    </format>
    <format dxfId="7642">
      <pivotArea dataOnly="0" labelOnly="1" outline="0" fieldPosition="0">
        <references count="2">
          <reference field="0" count="1" selected="0">
            <x v="310"/>
          </reference>
          <reference field="1" count="1">
            <x v="356"/>
          </reference>
        </references>
      </pivotArea>
    </format>
    <format dxfId="7641">
      <pivotArea dataOnly="0" labelOnly="1" outline="0" fieldPosition="0">
        <references count="2">
          <reference field="0" count="1" selected="0">
            <x v="311"/>
          </reference>
          <reference field="1" count="1">
            <x v="357"/>
          </reference>
        </references>
      </pivotArea>
    </format>
    <format dxfId="7640">
      <pivotArea dataOnly="0" labelOnly="1" outline="0" fieldPosition="0">
        <references count="2">
          <reference field="0" count="1" selected="0">
            <x v="312"/>
          </reference>
          <reference field="1" count="1">
            <x v="360"/>
          </reference>
        </references>
      </pivotArea>
    </format>
    <format dxfId="7639">
      <pivotArea dataOnly="0" labelOnly="1" outline="0" fieldPosition="0">
        <references count="2">
          <reference field="0" count="1" selected="0">
            <x v="313"/>
          </reference>
          <reference field="1" count="1">
            <x v="361"/>
          </reference>
        </references>
      </pivotArea>
    </format>
    <format dxfId="7638">
      <pivotArea dataOnly="0" labelOnly="1" outline="0" fieldPosition="0">
        <references count="2">
          <reference field="0" count="1" selected="0">
            <x v="314"/>
          </reference>
          <reference field="1" count="1">
            <x v="375"/>
          </reference>
        </references>
      </pivotArea>
    </format>
    <format dxfId="7637">
      <pivotArea dataOnly="0" labelOnly="1" outline="0" fieldPosition="0">
        <references count="2">
          <reference field="0" count="1" selected="0">
            <x v="315"/>
          </reference>
          <reference field="1" count="1">
            <x v="386"/>
          </reference>
        </references>
      </pivotArea>
    </format>
    <format dxfId="7636">
      <pivotArea dataOnly="0" labelOnly="1" outline="0" fieldPosition="0">
        <references count="2">
          <reference field="0" count="1" selected="0">
            <x v="316"/>
          </reference>
          <reference field="1" count="1">
            <x v="390"/>
          </reference>
        </references>
      </pivotArea>
    </format>
    <format dxfId="7635">
      <pivotArea dataOnly="0" labelOnly="1" outline="0" fieldPosition="0">
        <references count="2">
          <reference field="0" count="1" selected="0">
            <x v="317"/>
          </reference>
          <reference field="1" count="1">
            <x v="393"/>
          </reference>
        </references>
      </pivotArea>
    </format>
    <format dxfId="7634">
      <pivotArea dataOnly="0" labelOnly="1" outline="0" fieldPosition="0">
        <references count="2">
          <reference field="0" count="1" selected="0">
            <x v="318"/>
          </reference>
          <reference field="1" count="1">
            <x v="398"/>
          </reference>
        </references>
      </pivotArea>
    </format>
    <format dxfId="7633">
      <pivotArea dataOnly="0" labelOnly="1" outline="0" fieldPosition="0">
        <references count="2">
          <reference field="0" count="1" selected="0">
            <x v="319"/>
          </reference>
          <reference field="1" count="1">
            <x v="399"/>
          </reference>
        </references>
      </pivotArea>
    </format>
    <format dxfId="7632">
      <pivotArea dataOnly="0" labelOnly="1" outline="0" fieldPosition="0">
        <references count="2">
          <reference field="0" count="1" selected="0">
            <x v="320"/>
          </reference>
          <reference field="1" count="1">
            <x v="401"/>
          </reference>
        </references>
      </pivotArea>
    </format>
    <format dxfId="7631">
      <pivotArea dataOnly="0" labelOnly="1" outline="0" fieldPosition="0">
        <references count="2">
          <reference field="0" count="1" selected="0">
            <x v="321"/>
          </reference>
          <reference field="1" count="1">
            <x v="404"/>
          </reference>
        </references>
      </pivotArea>
    </format>
    <format dxfId="7630">
      <pivotArea dataOnly="0" labelOnly="1" outline="0" fieldPosition="0">
        <references count="2">
          <reference field="0" count="1" selected="0">
            <x v="322"/>
          </reference>
          <reference field="1" count="1">
            <x v="406"/>
          </reference>
        </references>
      </pivotArea>
    </format>
    <format dxfId="7629">
      <pivotArea dataOnly="0" labelOnly="1" outline="0" fieldPosition="0">
        <references count="2">
          <reference field="0" count="1" selected="0">
            <x v="323"/>
          </reference>
          <reference field="1" count="1">
            <x v="410"/>
          </reference>
        </references>
      </pivotArea>
    </format>
    <format dxfId="7628">
      <pivotArea dataOnly="0" labelOnly="1" outline="0" fieldPosition="0">
        <references count="2">
          <reference field="0" count="1" selected="0">
            <x v="324"/>
          </reference>
          <reference field="1" count="1">
            <x v="414"/>
          </reference>
        </references>
      </pivotArea>
    </format>
    <format dxfId="7627">
      <pivotArea dataOnly="0" labelOnly="1" outline="0" fieldPosition="0">
        <references count="2">
          <reference field="0" count="1" selected="0">
            <x v="325"/>
          </reference>
          <reference field="1" count="1">
            <x v="415"/>
          </reference>
        </references>
      </pivotArea>
    </format>
    <format dxfId="7626">
      <pivotArea dataOnly="0" labelOnly="1" outline="0" fieldPosition="0">
        <references count="2">
          <reference field="0" count="1" selected="0">
            <x v="326"/>
          </reference>
          <reference field="1" count="1">
            <x v="1"/>
          </reference>
        </references>
      </pivotArea>
    </format>
    <format dxfId="7625">
      <pivotArea dataOnly="0" labelOnly="1" outline="0" fieldPosition="0">
        <references count="2">
          <reference field="0" count="1" selected="0">
            <x v="327"/>
          </reference>
          <reference field="1" count="1">
            <x v="2"/>
          </reference>
        </references>
      </pivotArea>
    </format>
    <format dxfId="7624">
      <pivotArea dataOnly="0" labelOnly="1" outline="0" fieldPosition="0">
        <references count="2">
          <reference field="0" count="1" selected="0">
            <x v="328"/>
          </reference>
          <reference field="1" count="1">
            <x v="3"/>
          </reference>
        </references>
      </pivotArea>
    </format>
    <format dxfId="7623">
      <pivotArea dataOnly="0" labelOnly="1" outline="0" fieldPosition="0">
        <references count="2">
          <reference field="0" count="1" selected="0">
            <x v="329"/>
          </reference>
          <reference field="1" count="1">
            <x v="7"/>
          </reference>
        </references>
      </pivotArea>
    </format>
    <format dxfId="7622">
      <pivotArea dataOnly="0" labelOnly="1" outline="0" fieldPosition="0">
        <references count="2">
          <reference field="0" count="1" selected="0">
            <x v="330"/>
          </reference>
          <reference field="1" count="1">
            <x v="17"/>
          </reference>
        </references>
      </pivotArea>
    </format>
    <format dxfId="7621">
      <pivotArea dataOnly="0" labelOnly="1" outline="0" fieldPosition="0">
        <references count="2">
          <reference field="0" count="1" selected="0">
            <x v="331"/>
          </reference>
          <reference field="1" count="1">
            <x v="25"/>
          </reference>
        </references>
      </pivotArea>
    </format>
    <format dxfId="7620">
      <pivotArea dataOnly="0" labelOnly="1" outline="0" fieldPosition="0">
        <references count="2">
          <reference field="0" count="1" selected="0">
            <x v="332"/>
          </reference>
          <reference field="1" count="1">
            <x v="28"/>
          </reference>
        </references>
      </pivotArea>
    </format>
    <format dxfId="7619">
      <pivotArea dataOnly="0" labelOnly="1" outline="0" fieldPosition="0">
        <references count="2">
          <reference field="0" count="1" selected="0">
            <x v="333"/>
          </reference>
          <reference field="1" count="1">
            <x v="29"/>
          </reference>
        </references>
      </pivotArea>
    </format>
    <format dxfId="7618">
      <pivotArea dataOnly="0" labelOnly="1" outline="0" fieldPosition="0">
        <references count="2">
          <reference field="0" count="1" selected="0">
            <x v="334"/>
          </reference>
          <reference field="1" count="1">
            <x v="31"/>
          </reference>
        </references>
      </pivotArea>
    </format>
    <format dxfId="7617">
      <pivotArea dataOnly="0" labelOnly="1" outline="0" fieldPosition="0">
        <references count="2">
          <reference field="0" count="1" selected="0">
            <x v="335"/>
          </reference>
          <reference field="1" count="1">
            <x v="36"/>
          </reference>
        </references>
      </pivotArea>
    </format>
    <format dxfId="7616">
      <pivotArea dataOnly="0" labelOnly="1" outline="0" fieldPosition="0">
        <references count="2">
          <reference field="0" count="1" selected="0">
            <x v="336"/>
          </reference>
          <reference field="1" count="1">
            <x v="37"/>
          </reference>
        </references>
      </pivotArea>
    </format>
    <format dxfId="7615">
      <pivotArea dataOnly="0" labelOnly="1" outline="0" fieldPosition="0">
        <references count="2">
          <reference field="0" count="1" selected="0">
            <x v="337"/>
          </reference>
          <reference field="1" count="1">
            <x v="38"/>
          </reference>
        </references>
      </pivotArea>
    </format>
    <format dxfId="7614">
      <pivotArea dataOnly="0" labelOnly="1" outline="0" fieldPosition="0">
        <references count="2">
          <reference field="0" count="1" selected="0">
            <x v="338"/>
          </reference>
          <reference field="1" count="1">
            <x v="45"/>
          </reference>
        </references>
      </pivotArea>
    </format>
    <format dxfId="7613">
      <pivotArea dataOnly="0" labelOnly="1" outline="0" fieldPosition="0">
        <references count="2">
          <reference field="0" count="1" selected="0">
            <x v="339"/>
          </reference>
          <reference field="1" count="1">
            <x v="46"/>
          </reference>
        </references>
      </pivotArea>
    </format>
    <format dxfId="7612">
      <pivotArea dataOnly="0" labelOnly="1" outline="0" fieldPosition="0">
        <references count="2">
          <reference field="0" count="1" selected="0">
            <x v="340"/>
          </reference>
          <reference field="1" count="1">
            <x v="50"/>
          </reference>
        </references>
      </pivotArea>
    </format>
    <format dxfId="7611">
      <pivotArea dataOnly="0" labelOnly="1" outline="0" fieldPosition="0">
        <references count="2">
          <reference field="0" count="1" selected="0">
            <x v="341"/>
          </reference>
          <reference field="1" count="1">
            <x v="57"/>
          </reference>
        </references>
      </pivotArea>
    </format>
    <format dxfId="7610">
      <pivotArea dataOnly="0" labelOnly="1" outline="0" fieldPosition="0">
        <references count="2">
          <reference field="0" count="1" selected="0">
            <x v="342"/>
          </reference>
          <reference field="1" count="1">
            <x v="60"/>
          </reference>
        </references>
      </pivotArea>
    </format>
    <format dxfId="7609">
      <pivotArea dataOnly="0" labelOnly="1" outline="0" fieldPosition="0">
        <references count="2">
          <reference field="0" count="1" selected="0">
            <x v="343"/>
          </reference>
          <reference field="1" count="1">
            <x v="61"/>
          </reference>
        </references>
      </pivotArea>
    </format>
    <format dxfId="7608">
      <pivotArea dataOnly="0" labelOnly="1" outline="0" fieldPosition="0">
        <references count="2">
          <reference field="0" count="1" selected="0">
            <x v="344"/>
          </reference>
          <reference field="1" count="1">
            <x v="65"/>
          </reference>
        </references>
      </pivotArea>
    </format>
    <format dxfId="7607">
      <pivotArea dataOnly="0" labelOnly="1" outline="0" fieldPosition="0">
        <references count="2">
          <reference field="0" count="1" selected="0">
            <x v="345"/>
          </reference>
          <reference field="1" count="1">
            <x v="68"/>
          </reference>
        </references>
      </pivotArea>
    </format>
    <format dxfId="7606">
      <pivotArea dataOnly="0" labelOnly="1" outline="0" fieldPosition="0">
        <references count="2">
          <reference field="0" count="1" selected="0">
            <x v="346"/>
          </reference>
          <reference field="1" count="1">
            <x v="70"/>
          </reference>
        </references>
      </pivotArea>
    </format>
    <format dxfId="7605">
      <pivotArea dataOnly="0" labelOnly="1" outline="0" fieldPosition="0">
        <references count="2">
          <reference field="0" count="1" selected="0">
            <x v="347"/>
          </reference>
          <reference field="1" count="1">
            <x v="74"/>
          </reference>
        </references>
      </pivotArea>
    </format>
    <format dxfId="7604">
      <pivotArea dataOnly="0" labelOnly="1" outline="0" fieldPosition="0">
        <references count="2">
          <reference field="0" count="1" selected="0">
            <x v="348"/>
          </reference>
          <reference field="1" count="1">
            <x v="76"/>
          </reference>
        </references>
      </pivotArea>
    </format>
    <format dxfId="7603">
      <pivotArea dataOnly="0" labelOnly="1" outline="0" fieldPosition="0">
        <references count="2">
          <reference field="0" count="1" selected="0">
            <x v="349"/>
          </reference>
          <reference field="1" count="1">
            <x v="79"/>
          </reference>
        </references>
      </pivotArea>
    </format>
    <format dxfId="7602">
      <pivotArea dataOnly="0" labelOnly="1" outline="0" fieldPosition="0">
        <references count="2">
          <reference field="0" count="1" selected="0">
            <x v="350"/>
          </reference>
          <reference field="1" count="1">
            <x v="81"/>
          </reference>
        </references>
      </pivotArea>
    </format>
    <format dxfId="7601">
      <pivotArea dataOnly="0" labelOnly="1" outline="0" fieldPosition="0">
        <references count="2">
          <reference field="0" count="1" selected="0">
            <x v="351"/>
          </reference>
          <reference field="1" count="1">
            <x v="83"/>
          </reference>
        </references>
      </pivotArea>
    </format>
    <format dxfId="7600">
      <pivotArea dataOnly="0" labelOnly="1" outline="0" fieldPosition="0">
        <references count="2">
          <reference field="0" count="1" selected="0">
            <x v="352"/>
          </reference>
          <reference field="1" count="1">
            <x v="85"/>
          </reference>
        </references>
      </pivotArea>
    </format>
    <format dxfId="7599">
      <pivotArea dataOnly="0" labelOnly="1" outline="0" fieldPosition="0">
        <references count="2">
          <reference field="0" count="1" selected="0">
            <x v="353"/>
          </reference>
          <reference field="1" count="1">
            <x v="86"/>
          </reference>
        </references>
      </pivotArea>
    </format>
    <format dxfId="7598">
      <pivotArea dataOnly="0" labelOnly="1" outline="0" fieldPosition="0">
        <references count="2">
          <reference field="0" count="1" selected="0">
            <x v="354"/>
          </reference>
          <reference field="1" count="1">
            <x v="87"/>
          </reference>
        </references>
      </pivotArea>
    </format>
    <format dxfId="7597">
      <pivotArea dataOnly="0" labelOnly="1" outline="0" fieldPosition="0">
        <references count="2">
          <reference field="0" count="1" selected="0">
            <x v="355"/>
          </reference>
          <reference field="1" count="1">
            <x v="88"/>
          </reference>
        </references>
      </pivotArea>
    </format>
    <format dxfId="7596">
      <pivotArea dataOnly="0" labelOnly="1" outline="0" fieldPosition="0">
        <references count="2">
          <reference field="0" count="1" selected="0">
            <x v="356"/>
          </reference>
          <reference field="1" count="1">
            <x v="89"/>
          </reference>
        </references>
      </pivotArea>
    </format>
    <format dxfId="7595">
      <pivotArea dataOnly="0" labelOnly="1" outline="0" fieldPosition="0">
        <references count="2">
          <reference field="0" count="1" selected="0">
            <x v="357"/>
          </reference>
          <reference field="1" count="1">
            <x v="91"/>
          </reference>
        </references>
      </pivotArea>
    </format>
    <format dxfId="7594">
      <pivotArea dataOnly="0" labelOnly="1" outline="0" fieldPosition="0">
        <references count="2">
          <reference field="0" count="1" selected="0">
            <x v="358"/>
          </reference>
          <reference field="1" count="1">
            <x v="112"/>
          </reference>
        </references>
      </pivotArea>
    </format>
    <format dxfId="7593">
      <pivotArea dataOnly="0" labelOnly="1" outline="0" fieldPosition="0">
        <references count="2">
          <reference field="0" count="1" selected="0">
            <x v="359"/>
          </reference>
          <reference field="1" count="1">
            <x v="114"/>
          </reference>
        </references>
      </pivotArea>
    </format>
    <format dxfId="7592">
      <pivotArea dataOnly="0" labelOnly="1" outline="0" fieldPosition="0">
        <references count="2">
          <reference field="0" count="1" selected="0">
            <x v="360"/>
          </reference>
          <reference field="1" count="1">
            <x v="120"/>
          </reference>
        </references>
      </pivotArea>
    </format>
    <format dxfId="7591">
      <pivotArea dataOnly="0" labelOnly="1" outline="0" fieldPosition="0">
        <references count="2">
          <reference field="0" count="1" selected="0">
            <x v="361"/>
          </reference>
          <reference field="1" count="1">
            <x v="124"/>
          </reference>
        </references>
      </pivotArea>
    </format>
    <format dxfId="7590">
      <pivotArea dataOnly="0" labelOnly="1" outline="0" fieldPosition="0">
        <references count="2">
          <reference field="0" count="1" selected="0">
            <x v="362"/>
          </reference>
          <reference field="1" count="1">
            <x v="129"/>
          </reference>
        </references>
      </pivotArea>
    </format>
    <format dxfId="7589">
      <pivotArea dataOnly="0" labelOnly="1" outline="0" fieldPosition="0">
        <references count="2">
          <reference field="0" count="1" selected="0">
            <x v="363"/>
          </reference>
          <reference field="1" count="1">
            <x v="134"/>
          </reference>
        </references>
      </pivotArea>
    </format>
    <format dxfId="7588">
      <pivotArea dataOnly="0" labelOnly="1" outline="0" fieldPosition="0">
        <references count="2">
          <reference field="0" count="1" selected="0">
            <x v="364"/>
          </reference>
          <reference field="1" count="1">
            <x v="137"/>
          </reference>
        </references>
      </pivotArea>
    </format>
    <format dxfId="7587">
      <pivotArea dataOnly="0" labelOnly="1" outline="0" fieldPosition="0">
        <references count="2">
          <reference field="0" count="1" selected="0">
            <x v="365"/>
          </reference>
          <reference field="1" count="1">
            <x v="138"/>
          </reference>
        </references>
      </pivotArea>
    </format>
    <format dxfId="7586">
      <pivotArea dataOnly="0" labelOnly="1" outline="0" fieldPosition="0">
        <references count="2">
          <reference field="0" count="1" selected="0">
            <x v="366"/>
          </reference>
          <reference field="1" count="1">
            <x v="147"/>
          </reference>
        </references>
      </pivotArea>
    </format>
    <format dxfId="7585">
      <pivotArea dataOnly="0" labelOnly="1" outline="0" fieldPosition="0">
        <references count="2">
          <reference field="0" count="1" selected="0">
            <x v="367"/>
          </reference>
          <reference field="1" count="1">
            <x v="151"/>
          </reference>
        </references>
      </pivotArea>
    </format>
    <format dxfId="7584">
      <pivotArea dataOnly="0" labelOnly="1" outline="0" fieldPosition="0">
        <references count="2">
          <reference field="0" count="1" selected="0">
            <x v="368"/>
          </reference>
          <reference field="1" count="1">
            <x v="152"/>
          </reference>
        </references>
      </pivotArea>
    </format>
    <format dxfId="7583">
      <pivotArea dataOnly="0" labelOnly="1" outline="0" fieldPosition="0">
        <references count="2">
          <reference field="0" count="1" selected="0">
            <x v="369"/>
          </reference>
          <reference field="1" count="1">
            <x v="154"/>
          </reference>
        </references>
      </pivotArea>
    </format>
    <format dxfId="7582">
      <pivotArea dataOnly="0" labelOnly="1" outline="0" fieldPosition="0">
        <references count="2">
          <reference field="0" count="1" selected="0">
            <x v="370"/>
          </reference>
          <reference field="1" count="1">
            <x v="159"/>
          </reference>
        </references>
      </pivotArea>
    </format>
    <format dxfId="7581">
      <pivotArea dataOnly="0" labelOnly="1" outline="0" fieldPosition="0">
        <references count="2">
          <reference field="0" count="1" selected="0">
            <x v="371"/>
          </reference>
          <reference field="1" count="1">
            <x v="160"/>
          </reference>
        </references>
      </pivotArea>
    </format>
    <format dxfId="7580">
      <pivotArea dataOnly="0" labelOnly="1" outline="0" fieldPosition="0">
        <references count="2">
          <reference field="0" count="1" selected="0">
            <x v="372"/>
          </reference>
          <reference field="1" count="1">
            <x v="163"/>
          </reference>
        </references>
      </pivotArea>
    </format>
    <format dxfId="7579">
      <pivotArea dataOnly="0" labelOnly="1" outline="0" fieldPosition="0">
        <references count="2">
          <reference field="0" count="1" selected="0">
            <x v="373"/>
          </reference>
          <reference field="1" count="1">
            <x v="168"/>
          </reference>
        </references>
      </pivotArea>
    </format>
    <format dxfId="7578">
      <pivotArea dataOnly="0" labelOnly="1" outline="0" fieldPosition="0">
        <references count="2">
          <reference field="0" count="1" selected="0">
            <x v="374"/>
          </reference>
          <reference field="1" count="1">
            <x v="171"/>
          </reference>
        </references>
      </pivotArea>
    </format>
    <format dxfId="7577">
      <pivotArea dataOnly="0" labelOnly="1" outline="0" fieldPosition="0">
        <references count="2">
          <reference field="0" count="1" selected="0">
            <x v="375"/>
          </reference>
          <reference field="1" count="1">
            <x v="172"/>
          </reference>
        </references>
      </pivotArea>
    </format>
    <format dxfId="7576">
      <pivotArea dataOnly="0" labelOnly="1" outline="0" fieldPosition="0">
        <references count="2">
          <reference field="0" count="1" selected="0">
            <x v="376"/>
          </reference>
          <reference field="1" count="1">
            <x v="174"/>
          </reference>
        </references>
      </pivotArea>
    </format>
    <format dxfId="7575">
      <pivotArea dataOnly="0" labelOnly="1" outline="0" fieldPosition="0">
        <references count="2">
          <reference field="0" count="1" selected="0">
            <x v="377"/>
          </reference>
          <reference field="1" count="1">
            <x v="179"/>
          </reference>
        </references>
      </pivotArea>
    </format>
    <format dxfId="7574">
      <pivotArea dataOnly="0" labelOnly="1" outline="0" fieldPosition="0">
        <references count="2">
          <reference field="0" count="1" selected="0">
            <x v="378"/>
          </reference>
          <reference field="1" count="1">
            <x v="180"/>
          </reference>
        </references>
      </pivotArea>
    </format>
    <format dxfId="7573">
      <pivotArea dataOnly="0" labelOnly="1" outline="0" fieldPosition="0">
        <references count="2">
          <reference field="0" count="1" selected="0">
            <x v="379"/>
          </reference>
          <reference field="1" count="1">
            <x v="184"/>
          </reference>
        </references>
      </pivotArea>
    </format>
    <format dxfId="7572">
      <pivotArea dataOnly="0" labelOnly="1" outline="0" fieldPosition="0">
        <references count="2">
          <reference field="0" count="1" selected="0">
            <x v="380"/>
          </reference>
          <reference field="1" count="1">
            <x v="185"/>
          </reference>
        </references>
      </pivotArea>
    </format>
    <format dxfId="7571">
      <pivotArea dataOnly="0" labelOnly="1" outline="0" fieldPosition="0">
        <references count="2">
          <reference field="0" count="1" selected="0">
            <x v="381"/>
          </reference>
          <reference field="1" count="1">
            <x v="186"/>
          </reference>
        </references>
      </pivotArea>
    </format>
    <format dxfId="7570">
      <pivotArea dataOnly="0" labelOnly="1" outline="0" fieldPosition="0">
        <references count="2">
          <reference field="0" count="1" selected="0">
            <x v="382"/>
          </reference>
          <reference field="1" count="1">
            <x v="187"/>
          </reference>
        </references>
      </pivotArea>
    </format>
    <format dxfId="7569">
      <pivotArea dataOnly="0" labelOnly="1" outline="0" fieldPosition="0">
        <references count="2">
          <reference field="0" count="1" selected="0">
            <x v="383"/>
          </reference>
          <reference field="1" count="1">
            <x v="191"/>
          </reference>
        </references>
      </pivotArea>
    </format>
    <format dxfId="7568">
      <pivotArea dataOnly="0" labelOnly="1" outline="0" fieldPosition="0">
        <references count="2">
          <reference field="0" count="1" selected="0">
            <x v="384"/>
          </reference>
          <reference field="1" count="1">
            <x v="192"/>
          </reference>
        </references>
      </pivotArea>
    </format>
    <format dxfId="7567">
      <pivotArea dataOnly="0" labelOnly="1" outline="0" fieldPosition="0">
        <references count="2">
          <reference field="0" count="1" selected="0">
            <x v="385"/>
          </reference>
          <reference field="1" count="1">
            <x v="193"/>
          </reference>
        </references>
      </pivotArea>
    </format>
    <format dxfId="7566">
      <pivotArea dataOnly="0" labelOnly="1" outline="0" fieldPosition="0">
        <references count="2">
          <reference field="0" count="1" selected="0">
            <x v="386"/>
          </reference>
          <reference field="1" count="1">
            <x v="194"/>
          </reference>
        </references>
      </pivotArea>
    </format>
    <format dxfId="7565">
      <pivotArea dataOnly="0" labelOnly="1" outline="0" fieldPosition="0">
        <references count="2">
          <reference field="0" count="1" selected="0">
            <x v="387"/>
          </reference>
          <reference field="1" count="1">
            <x v="196"/>
          </reference>
        </references>
      </pivotArea>
    </format>
    <format dxfId="7564">
      <pivotArea dataOnly="0" labelOnly="1" outline="0" fieldPosition="0">
        <references count="2">
          <reference field="0" count="1" selected="0">
            <x v="388"/>
          </reference>
          <reference field="1" count="1">
            <x v="203"/>
          </reference>
        </references>
      </pivotArea>
    </format>
    <format dxfId="7563">
      <pivotArea dataOnly="0" labelOnly="1" outline="0" fieldPosition="0">
        <references count="2">
          <reference field="0" count="1" selected="0">
            <x v="389"/>
          </reference>
          <reference field="1" count="1">
            <x v="206"/>
          </reference>
        </references>
      </pivotArea>
    </format>
    <format dxfId="7562">
      <pivotArea dataOnly="0" labelOnly="1" outline="0" fieldPosition="0">
        <references count="2">
          <reference field="0" count="1" selected="0">
            <x v="390"/>
          </reference>
          <reference field="1" count="1">
            <x v="208"/>
          </reference>
        </references>
      </pivotArea>
    </format>
    <format dxfId="7561">
      <pivotArea dataOnly="0" labelOnly="1" outline="0" fieldPosition="0">
        <references count="2">
          <reference field="0" count="1" selected="0">
            <x v="391"/>
          </reference>
          <reference field="1" count="1">
            <x v="211"/>
          </reference>
        </references>
      </pivotArea>
    </format>
    <format dxfId="7560">
      <pivotArea dataOnly="0" labelOnly="1" outline="0" fieldPosition="0">
        <references count="2">
          <reference field="0" count="1" selected="0">
            <x v="392"/>
          </reference>
          <reference field="1" count="1">
            <x v="214"/>
          </reference>
        </references>
      </pivotArea>
    </format>
    <format dxfId="7559">
      <pivotArea dataOnly="0" labelOnly="1" outline="0" fieldPosition="0">
        <references count="2">
          <reference field="0" count="1" selected="0">
            <x v="393"/>
          </reference>
          <reference field="1" count="1">
            <x v="220"/>
          </reference>
        </references>
      </pivotArea>
    </format>
    <format dxfId="7558">
      <pivotArea dataOnly="0" labelOnly="1" outline="0" fieldPosition="0">
        <references count="2">
          <reference field="0" count="1" selected="0">
            <x v="394"/>
          </reference>
          <reference field="1" count="1">
            <x v="222"/>
          </reference>
        </references>
      </pivotArea>
    </format>
    <format dxfId="7557">
      <pivotArea dataOnly="0" labelOnly="1" outline="0" fieldPosition="0">
        <references count="2">
          <reference field="0" count="1" selected="0">
            <x v="395"/>
          </reference>
          <reference field="1" count="1">
            <x v="358"/>
          </reference>
        </references>
      </pivotArea>
    </format>
    <format dxfId="7556">
      <pivotArea dataOnly="0" labelOnly="1" outline="0" fieldPosition="0">
        <references count="2">
          <reference field="0" count="1" selected="0">
            <x v="396"/>
          </reference>
          <reference field="1" count="1">
            <x v="359"/>
          </reference>
        </references>
      </pivotArea>
    </format>
    <format dxfId="7555">
      <pivotArea dataOnly="0" labelOnly="1" outline="0" fieldPosition="0">
        <references count="2">
          <reference field="0" count="1" selected="0">
            <x v="397"/>
          </reference>
          <reference field="1" count="1">
            <x v="362"/>
          </reference>
        </references>
      </pivotArea>
    </format>
    <format dxfId="7554">
      <pivotArea dataOnly="0" labelOnly="1" outline="0" fieldPosition="0">
        <references count="2">
          <reference field="0" count="1" selected="0">
            <x v="398"/>
          </reference>
          <reference field="1" count="1">
            <x v="363"/>
          </reference>
        </references>
      </pivotArea>
    </format>
    <format dxfId="7553">
      <pivotArea dataOnly="0" labelOnly="1" outline="0" fieldPosition="0">
        <references count="2">
          <reference field="0" count="1" selected="0">
            <x v="399"/>
          </reference>
          <reference field="1" count="1">
            <x v="365"/>
          </reference>
        </references>
      </pivotArea>
    </format>
    <format dxfId="7552">
      <pivotArea dataOnly="0" labelOnly="1" outline="0" fieldPosition="0">
        <references count="2">
          <reference field="0" count="1" selected="0">
            <x v="400"/>
          </reference>
          <reference field="1" count="1">
            <x v="366"/>
          </reference>
        </references>
      </pivotArea>
    </format>
    <format dxfId="7551">
      <pivotArea dataOnly="0" labelOnly="1" outline="0" fieldPosition="0">
        <references count="2">
          <reference field="0" count="1" selected="0">
            <x v="401"/>
          </reference>
          <reference field="1" count="1">
            <x v="368"/>
          </reference>
        </references>
      </pivotArea>
    </format>
    <format dxfId="7550">
      <pivotArea dataOnly="0" labelOnly="1" outline="0" fieldPosition="0">
        <references count="2">
          <reference field="0" count="1" selected="0">
            <x v="402"/>
          </reference>
          <reference field="1" count="1">
            <x v="369"/>
          </reference>
        </references>
      </pivotArea>
    </format>
    <format dxfId="7549">
      <pivotArea dataOnly="0" labelOnly="1" outline="0" fieldPosition="0">
        <references count="2">
          <reference field="0" count="1" selected="0">
            <x v="403"/>
          </reference>
          <reference field="1" count="1">
            <x v="378"/>
          </reference>
        </references>
      </pivotArea>
    </format>
    <format dxfId="7548">
      <pivotArea dataOnly="0" labelOnly="1" outline="0" fieldPosition="0">
        <references count="2">
          <reference field="0" count="1" selected="0">
            <x v="404"/>
          </reference>
          <reference field="1" count="1">
            <x v="379"/>
          </reference>
        </references>
      </pivotArea>
    </format>
    <format dxfId="7547">
      <pivotArea dataOnly="0" labelOnly="1" outline="0" fieldPosition="0">
        <references count="2">
          <reference field="0" count="1" selected="0">
            <x v="405"/>
          </reference>
          <reference field="1" count="1">
            <x v="380"/>
          </reference>
        </references>
      </pivotArea>
    </format>
    <format dxfId="7546">
      <pivotArea dataOnly="0" labelOnly="1" outline="0" fieldPosition="0">
        <references count="2">
          <reference field="0" count="1" selected="0">
            <x v="406"/>
          </reference>
          <reference field="1" count="1">
            <x v="384"/>
          </reference>
        </references>
      </pivotArea>
    </format>
    <format dxfId="7545">
      <pivotArea dataOnly="0" labelOnly="1" outline="0" fieldPosition="0">
        <references count="2">
          <reference field="0" count="1" selected="0">
            <x v="407"/>
          </reference>
          <reference field="1" count="1">
            <x v="385"/>
          </reference>
        </references>
      </pivotArea>
    </format>
    <format dxfId="7544">
      <pivotArea dataOnly="0" labelOnly="1" outline="0" fieldPosition="0">
        <references count="2">
          <reference field="0" count="1" selected="0">
            <x v="408"/>
          </reference>
          <reference field="1" count="1">
            <x v="389"/>
          </reference>
        </references>
      </pivotArea>
    </format>
    <format dxfId="7543">
      <pivotArea dataOnly="0" labelOnly="1" outline="0" fieldPosition="0">
        <references count="2">
          <reference field="0" count="1" selected="0">
            <x v="409"/>
          </reference>
          <reference field="1" count="1">
            <x v="394"/>
          </reference>
        </references>
      </pivotArea>
    </format>
    <format dxfId="7542">
      <pivotArea dataOnly="0" labelOnly="1" outline="0" fieldPosition="0">
        <references count="2">
          <reference field="0" count="1" selected="0">
            <x v="410"/>
          </reference>
          <reference field="1" count="1">
            <x v="396"/>
          </reference>
        </references>
      </pivotArea>
    </format>
    <format dxfId="7541">
      <pivotArea dataOnly="0" labelOnly="1" outline="0" fieldPosition="0">
        <references count="2">
          <reference field="0" count="1" selected="0">
            <x v="411"/>
          </reference>
          <reference field="1" count="1">
            <x v="397"/>
          </reference>
        </references>
      </pivotArea>
    </format>
    <format dxfId="7540">
      <pivotArea dataOnly="0" labelOnly="1" outline="0" fieldPosition="0">
        <references count="2">
          <reference field="0" count="1" selected="0">
            <x v="412"/>
          </reference>
          <reference field="1" count="1">
            <x v="400"/>
          </reference>
        </references>
      </pivotArea>
    </format>
    <format dxfId="7539">
      <pivotArea dataOnly="0" labelOnly="1" outline="0" fieldPosition="0">
        <references count="2">
          <reference field="0" count="1" selected="0">
            <x v="413"/>
          </reference>
          <reference field="1" count="1">
            <x v="402"/>
          </reference>
        </references>
      </pivotArea>
    </format>
    <format dxfId="7538">
      <pivotArea dataOnly="0" labelOnly="1" outline="0" fieldPosition="0">
        <references count="2">
          <reference field="0" count="1" selected="0">
            <x v="414"/>
          </reference>
          <reference field="1" count="1">
            <x v="403"/>
          </reference>
        </references>
      </pivotArea>
    </format>
    <format dxfId="7537">
      <pivotArea dataOnly="0" labelOnly="1" outline="0" fieldPosition="0">
        <references count="2">
          <reference field="0" count="1" selected="0">
            <x v="415"/>
          </reference>
          <reference field="1" count="1">
            <x v="405"/>
          </reference>
        </references>
      </pivotArea>
    </format>
    <format dxfId="7536">
      <pivotArea dataOnly="0" labelOnly="1" outline="0" fieldPosition="0">
        <references count="2">
          <reference field="0" count="1" selected="0">
            <x v="416"/>
          </reference>
          <reference field="1" count="1">
            <x v="408"/>
          </reference>
        </references>
      </pivotArea>
    </format>
    <format dxfId="7535">
      <pivotArea dataOnly="0" labelOnly="1" outline="0" fieldPosition="0">
        <references count="2">
          <reference field="0" count="1" selected="0">
            <x v="417"/>
          </reference>
          <reference field="1" count="1">
            <x v="416"/>
          </reference>
        </references>
      </pivotArea>
    </format>
    <format dxfId="7534">
      <pivotArea dataOnly="0" labelOnly="1" outline="0" fieldPosition="0">
        <references count="2">
          <reference field="0" count="1" selected="0">
            <x v="418"/>
          </reference>
          <reference field="1" count="1">
            <x v="417"/>
          </reference>
        </references>
      </pivotArea>
    </format>
    <format dxfId="7533">
      <pivotArea dataOnly="0" labelOnly="1" outline="0" fieldPosition="0">
        <references count="2">
          <reference field="0" count="1" selected="0">
            <x v="419"/>
          </reference>
          <reference field="1" count="1">
            <x v="39"/>
          </reference>
        </references>
      </pivotArea>
    </format>
    <format dxfId="7532">
      <pivotArea dataOnly="0" labelOnly="1" outline="0" fieldPosition="0">
        <references count="2">
          <reference field="0" count="1" selected="0">
            <x v="420"/>
          </reference>
          <reference field="1" count="1">
            <x v="374"/>
          </reference>
        </references>
      </pivotArea>
    </format>
    <format dxfId="7531">
      <pivotArea dataOnly="0" labelOnly="1" outline="0" fieldPosition="0">
        <references count="2">
          <reference field="0" count="1" selected="0">
            <x v="421"/>
          </reference>
          <reference field="1" count="2">
            <x v="381"/>
            <x v="419"/>
          </reference>
        </references>
      </pivotArea>
    </format>
    <format dxfId="7530">
      <pivotArea dataOnly="0" labelOnly="1" outline="0" fieldPosition="0">
        <references count="3">
          <reference field="0" count="1" selected="0">
            <x v="3"/>
          </reference>
          <reference field="1" count="1" selected="0">
            <x v="4"/>
          </reference>
          <reference field="2" count="1">
            <x v="1"/>
          </reference>
        </references>
      </pivotArea>
    </format>
    <format dxfId="7529">
      <pivotArea dataOnly="0" labelOnly="1" outline="0" fieldPosition="0">
        <references count="3">
          <reference field="0" count="1" selected="0">
            <x v="4"/>
          </reference>
          <reference field="1" count="1" selected="0">
            <x v="26"/>
          </reference>
          <reference field="2" count="1">
            <x v="2"/>
          </reference>
        </references>
      </pivotArea>
    </format>
    <format dxfId="7528">
      <pivotArea dataOnly="0" labelOnly="1" outline="0" fieldPosition="0">
        <references count="3">
          <reference field="0" count="1" selected="0">
            <x v="5"/>
          </reference>
          <reference field="1" count="1" selected="0">
            <x v="27"/>
          </reference>
          <reference field="2" count="1">
            <x v="3"/>
          </reference>
        </references>
      </pivotArea>
    </format>
    <format dxfId="7527">
      <pivotArea dataOnly="0" labelOnly="1" outline="0" fieldPosition="0">
        <references count="3">
          <reference field="0" count="1" selected="0">
            <x v="6"/>
          </reference>
          <reference field="1" count="1" selected="0">
            <x v="32"/>
          </reference>
          <reference field="2" count="1">
            <x v="0"/>
          </reference>
        </references>
      </pivotArea>
    </format>
    <format dxfId="7526">
      <pivotArea dataOnly="0" labelOnly="1" outline="0" fieldPosition="0">
        <references count="3">
          <reference field="0" count="1" selected="0">
            <x v="7"/>
          </reference>
          <reference field="1" count="1" selected="0">
            <x v="35"/>
          </reference>
          <reference field="2" count="1">
            <x v="1"/>
          </reference>
        </references>
      </pivotArea>
    </format>
    <format dxfId="7525">
      <pivotArea dataOnly="0" labelOnly="1" outline="0" fieldPosition="0">
        <references count="3">
          <reference field="0" count="1" selected="0">
            <x v="8"/>
          </reference>
          <reference field="1" count="1" selected="0">
            <x v="43"/>
          </reference>
          <reference field="2" count="1">
            <x v="2"/>
          </reference>
        </references>
      </pivotArea>
    </format>
    <format dxfId="7524">
      <pivotArea dataOnly="0" labelOnly="1" outline="0" fieldPosition="0">
        <references count="3">
          <reference field="0" count="1" selected="0">
            <x v="9"/>
          </reference>
          <reference field="1" count="1" selected="0">
            <x v="52"/>
          </reference>
          <reference field="2" count="1">
            <x v="3"/>
          </reference>
        </references>
      </pivotArea>
    </format>
    <format dxfId="7523">
      <pivotArea dataOnly="0" labelOnly="1" outline="0" fieldPosition="0">
        <references count="3">
          <reference field="0" count="1" selected="0">
            <x v="10"/>
          </reference>
          <reference field="1" count="1" selected="0">
            <x v="58"/>
          </reference>
          <reference field="2" count="1">
            <x v="0"/>
          </reference>
        </references>
      </pivotArea>
    </format>
    <format dxfId="7522">
      <pivotArea dataOnly="0" labelOnly="1" outline="0" fieldPosition="0">
        <references count="3">
          <reference field="0" count="1" selected="0">
            <x v="11"/>
          </reference>
          <reference field="1" count="1" selected="0">
            <x v="63"/>
          </reference>
          <reference field="2" count="1">
            <x v="1"/>
          </reference>
        </references>
      </pivotArea>
    </format>
    <format dxfId="7521">
      <pivotArea dataOnly="0" labelOnly="1" outline="0" fieldPosition="0">
        <references count="3">
          <reference field="0" count="1" selected="0">
            <x v="12"/>
          </reference>
          <reference field="1" count="1" selected="0">
            <x v="69"/>
          </reference>
          <reference field="2" count="1">
            <x v="2"/>
          </reference>
        </references>
      </pivotArea>
    </format>
    <format dxfId="7520">
      <pivotArea dataOnly="0" labelOnly="1" outline="0" fieldPosition="0">
        <references count="3">
          <reference field="0" count="1" selected="0">
            <x v="13"/>
          </reference>
          <reference field="1" count="1" selected="0">
            <x v="71"/>
          </reference>
          <reference field="2" count="1">
            <x v="3"/>
          </reference>
        </references>
      </pivotArea>
    </format>
    <format dxfId="7519">
      <pivotArea dataOnly="0" labelOnly="1" outline="0" fieldPosition="0">
        <references count="3">
          <reference field="0" count="1" selected="0">
            <x v="14"/>
          </reference>
          <reference field="1" count="1" selected="0">
            <x v="75"/>
          </reference>
          <reference field="2" count="1">
            <x v="0"/>
          </reference>
        </references>
      </pivotArea>
    </format>
    <format dxfId="7518">
      <pivotArea dataOnly="0" labelOnly="1" outline="0" fieldPosition="0">
        <references count="3">
          <reference field="0" count="1" selected="0">
            <x v="15"/>
          </reference>
          <reference field="1" count="1" selected="0">
            <x v="77"/>
          </reference>
          <reference field="2" count="1">
            <x v="1"/>
          </reference>
        </references>
      </pivotArea>
    </format>
    <format dxfId="7517">
      <pivotArea dataOnly="0" labelOnly="1" outline="0" fieldPosition="0">
        <references count="3">
          <reference field="0" count="1" selected="0">
            <x v="16"/>
          </reference>
          <reference field="1" count="1" selected="0">
            <x v="78"/>
          </reference>
          <reference field="2" count="1">
            <x v="2"/>
          </reference>
        </references>
      </pivotArea>
    </format>
    <format dxfId="7516">
      <pivotArea dataOnly="0" labelOnly="1" outline="0" fieldPosition="0">
        <references count="3">
          <reference field="0" count="1" selected="0">
            <x v="17"/>
          </reference>
          <reference field="1" count="1" selected="0">
            <x v="82"/>
          </reference>
          <reference field="2" count="1">
            <x v="3"/>
          </reference>
        </references>
      </pivotArea>
    </format>
    <format dxfId="7515">
      <pivotArea dataOnly="0" labelOnly="1" outline="0" fieldPosition="0">
        <references count="3">
          <reference field="0" count="1" selected="0">
            <x v="18"/>
          </reference>
          <reference field="1" count="1" selected="0">
            <x v="92"/>
          </reference>
          <reference field="2" count="1">
            <x v="0"/>
          </reference>
        </references>
      </pivotArea>
    </format>
    <format dxfId="7514">
      <pivotArea dataOnly="0" labelOnly="1" outline="0" fieldPosition="0">
        <references count="3">
          <reference field="0" count="1" selected="0">
            <x v="19"/>
          </reference>
          <reference field="1" count="1" selected="0">
            <x v="106"/>
          </reference>
          <reference field="2" count="1">
            <x v="1"/>
          </reference>
        </references>
      </pivotArea>
    </format>
    <format dxfId="7513">
      <pivotArea dataOnly="0" labelOnly="1" outline="0" fieldPosition="0">
        <references count="3">
          <reference field="0" count="1" selected="0">
            <x v="20"/>
          </reference>
          <reference field="1" count="1" selected="0">
            <x v="110"/>
          </reference>
          <reference field="2" count="1">
            <x v="2"/>
          </reference>
        </references>
      </pivotArea>
    </format>
    <format dxfId="7512">
      <pivotArea dataOnly="0" labelOnly="1" outline="0" fieldPosition="0">
        <references count="3">
          <reference field="0" count="1" selected="0">
            <x v="21"/>
          </reference>
          <reference field="1" count="1" selected="0">
            <x v="113"/>
          </reference>
          <reference field="2" count="1">
            <x v="3"/>
          </reference>
        </references>
      </pivotArea>
    </format>
    <format dxfId="7511">
      <pivotArea dataOnly="0" labelOnly="1" outline="0" fieldPosition="0">
        <references count="3">
          <reference field="0" count="1" selected="0">
            <x v="22"/>
          </reference>
          <reference field="1" count="1" selected="0">
            <x v="117"/>
          </reference>
          <reference field="2" count="1">
            <x v="0"/>
          </reference>
        </references>
      </pivotArea>
    </format>
    <format dxfId="7510">
      <pivotArea dataOnly="0" labelOnly="1" outline="0" fieldPosition="0">
        <references count="3">
          <reference field="0" count="1" selected="0">
            <x v="23"/>
          </reference>
          <reference field="1" count="1" selected="0">
            <x v="128"/>
          </reference>
          <reference field="2" count="1">
            <x v="1"/>
          </reference>
        </references>
      </pivotArea>
    </format>
    <format dxfId="7509">
      <pivotArea dataOnly="0" labelOnly="1" outline="0" fieldPosition="0">
        <references count="3">
          <reference field="0" count="1" selected="0">
            <x v="24"/>
          </reference>
          <reference field="1" count="1" selected="0">
            <x v="146"/>
          </reference>
          <reference field="2" count="1">
            <x v="2"/>
          </reference>
        </references>
      </pivotArea>
    </format>
    <format dxfId="7508">
      <pivotArea dataOnly="0" labelOnly="1" outline="0" fieldPosition="0">
        <references count="3">
          <reference field="0" count="1" selected="0">
            <x v="25"/>
          </reference>
          <reference field="1" count="1" selected="0">
            <x v="148"/>
          </reference>
          <reference field="2" count="1">
            <x v="3"/>
          </reference>
        </references>
      </pivotArea>
    </format>
    <format dxfId="7507">
      <pivotArea dataOnly="0" labelOnly="1" outline="0" fieldPosition="0">
        <references count="3">
          <reference field="0" count="1" selected="0">
            <x v="26"/>
          </reference>
          <reference field="1" count="1" selected="0">
            <x v="149"/>
          </reference>
          <reference field="2" count="1">
            <x v="0"/>
          </reference>
        </references>
      </pivotArea>
    </format>
    <format dxfId="7506">
      <pivotArea dataOnly="0" labelOnly="1" outline="0" fieldPosition="0">
        <references count="3">
          <reference field="0" count="1" selected="0">
            <x v="27"/>
          </reference>
          <reference field="1" count="1" selected="0">
            <x v="150"/>
          </reference>
          <reference field="2" count="1">
            <x v="1"/>
          </reference>
        </references>
      </pivotArea>
    </format>
    <format dxfId="7505">
      <pivotArea dataOnly="0" labelOnly="1" outline="0" fieldPosition="0">
        <references count="3">
          <reference field="0" count="1" selected="0">
            <x v="28"/>
          </reference>
          <reference field="1" count="1" selected="0">
            <x v="153"/>
          </reference>
          <reference field="2" count="1">
            <x v="2"/>
          </reference>
        </references>
      </pivotArea>
    </format>
    <format dxfId="7504">
      <pivotArea dataOnly="0" labelOnly="1" outline="0" fieldPosition="0">
        <references count="3">
          <reference field="0" count="1" selected="0">
            <x v="29"/>
          </reference>
          <reference field="1" count="1" selected="0">
            <x v="155"/>
          </reference>
          <reference field="2" count="1">
            <x v="3"/>
          </reference>
        </references>
      </pivotArea>
    </format>
    <format dxfId="7503">
      <pivotArea dataOnly="0" labelOnly="1" outline="0" fieldPosition="0">
        <references count="3">
          <reference field="0" count="1" selected="0">
            <x v="30"/>
          </reference>
          <reference field="1" count="1" selected="0">
            <x v="156"/>
          </reference>
          <reference field="2" count="1">
            <x v="0"/>
          </reference>
        </references>
      </pivotArea>
    </format>
    <format dxfId="7502">
      <pivotArea dataOnly="0" labelOnly="1" outline="0" fieldPosition="0">
        <references count="3">
          <reference field="0" count="1" selected="0">
            <x v="31"/>
          </reference>
          <reference field="1" count="1" selected="0">
            <x v="162"/>
          </reference>
          <reference field="2" count="1">
            <x v="1"/>
          </reference>
        </references>
      </pivotArea>
    </format>
    <format dxfId="7501">
      <pivotArea dataOnly="0" labelOnly="1" outline="0" fieldPosition="0">
        <references count="3">
          <reference field="0" count="1" selected="0">
            <x v="32"/>
          </reference>
          <reference field="1" count="1" selected="0">
            <x v="164"/>
          </reference>
          <reference field="2" count="1">
            <x v="2"/>
          </reference>
        </references>
      </pivotArea>
    </format>
    <format dxfId="7500">
      <pivotArea dataOnly="0" labelOnly="1" outline="0" fieldPosition="0">
        <references count="3">
          <reference field="0" count="1" selected="0">
            <x v="33"/>
          </reference>
          <reference field="1" count="1" selected="0">
            <x v="169"/>
          </reference>
          <reference field="2" count="1">
            <x v="3"/>
          </reference>
        </references>
      </pivotArea>
    </format>
    <format dxfId="7499">
      <pivotArea dataOnly="0" labelOnly="1" outline="0" fieldPosition="0">
        <references count="3">
          <reference field="0" count="1" selected="0">
            <x v="34"/>
          </reference>
          <reference field="1" count="1" selected="0">
            <x v="170"/>
          </reference>
          <reference field="2" count="1">
            <x v="0"/>
          </reference>
        </references>
      </pivotArea>
    </format>
    <format dxfId="7498">
      <pivotArea dataOnly="0" labelOnly="1" outline="0" fieldPosition="0">
        <references count="3">
          <reference field="0" count="1" selected="0">
            <x v="35"/>
          </reference>
          <reference field="1" count="1" selected="0">
            <x v="173"/>
          </reference>
          <reference field="2" count="1">
            <x v="1"/>
          </reference>
        </references>
      </pivotArea>
    </format>
    <format dxfId="7497">
      <pivotArea dataOnly="0" labelOnly="1" outline="0" fieldPosition="0">
        <references count="3">
          <reference field="0" count="1" selected="0">
            <x v="36"/>
          </reference>
          <reference field="1" count="1" selected="0">
            <x v="175"/>
          </reference>
          <reference field="2" count="1">
            <x v="2"/>
          </reference>
        </references>
      </pivotArea>
    </format>
    <format dxfId="7496">
      <pivotArea dataOnly="0" labelOnly="1" outline="0" fieldPosition="0">
        <references count="3">
          <reference field="0" count="1" selected="0">
            <x v="37"/>
          </reference>
          <reference field="1" count="1" selected="0">
            <x v="177"/>
          </reference>
          <reference field="2" count="1">
            <x v="3"/>
          </reference>
        </references>
      </pivotArea>
    </format>
    <format dxfId="7495">
      <pivotArea dataOnly="0" labelOnly="1" outline="0" fieldPosition="0">
        <references count="3">
          <reference field="0" count="1" selected="0">
            <x v="38"/>
          </reference>
          <reference field="1" count="1" selected="0">
            <x v="189"/>
          </reference>
          <reference field="2" count="1">
            <x v="0"/>
          </reference>
        </references>
      </pivotArea>
    </format>
    <format dxfId="7494">
      <pivotArea dataOnly="0" labelOnly="1" outline="0" fieldPosition="0">
        <references count="3">
          <reference field="0" count="1" selected="0">
            <x v="39"/>
          </reference>
          <reference field="1" count="1" selected="0">
            <x v="197"/>
          </reference>
          <reference field="2" count="1">
            <x v="1"/>
          </reference>
        </references>
      </pivotArea>
    </format>
    <format dxfId="7493">
      <pivotArea dataOnly="0" labelOnly="1" outline="0" fieldPosition="0">
        <references count="3">
          <reference field="0" count="1" selected="0">
            <x v="40"/>
          </reference>
          <reference field="1" count="1" selected="0">
            <x v="198"/>
          </reference>
          <reference field="2" count="1">
            <x v="2"/>
          </reference>
        </references>
      </pivotArea>
    </format>
    <format dxfId="7492">
      <pivotArea dataOnly="0" labelOnly="1" outline="0" fieldPosition="0">
        <references count="3">
          <reference field="0" count="1" selected="0">
            <x v="41"/>
          </reference>
          <reference field="1" count="1" selected="0">
            <x v="199"/>
          </reference>
          <reference field="2" count="1">
            <x v="3"/>
          </reference>
        </references>
      </pivotArea>
    </format>
    <format dxfId="7491">
      <pivotArea dataOnly="0" labelOnly="1" outline="0" fieldPosition="0">
        <references count="3">
          <reference field="0" count="1" selected="0">
            <x v="42"/>
          </reference>
          <reference field="1" count="1" selected="0">
            <x v="201"/>
          </reference>
          <reference field="2" count="1">
            <x v="0"/>
          </reference>
        </references>
      </pivotArea>
    </format>
    <format dxfId="7490">
      <pivotArea dataOnly="0" labelOnly="1" outline="0" fieldPosition="0">
        <references count="3">
          <reference field="0" count="1" selected="0">
            <x v="43"/>
          </reference>
          <reference field="1" count="1" selected="0">
            <x v="210"/>
          </reference>
          <reference field="2" count="1">
            <x v="1"/>
          </reference>
        </references>
      </pivotArea>
    </format>
    <format dxfId="7489">
      <pivotArea dataOnly="0" labelOnly="1" outline="0" fieldPosition="0">
        <references count="3">
          <reference field="0" count="1" selected="0">
            <x v="44"/>
          </reference>
          <reference field="1" count="1" selected="0">
            <x v="221"/>
          </reference>
          <reference field="2" count="1">
            <x v="2"/>
          </reference>
        </references>
      </pivotArea>
    </format>
    <format dxfId="7488">
      <pivotArea dataOnly="0" labelOnly="1" outline="0" fieldPosition="0">
        <references count="3">
          <reference field="0" count="1" selected="0">
            <x v="45"/>
          </reference>
          <reference field="1" count="1" selected="0">
            <x v="223"/>
          </reference>
          <reference field="2" count="1">
            <x v="3"/>
          </reference>
        </references>
      </pivotArea>
    </format>
    <format dxfId="7487">
      <pivotArea dataOnly="0" labelOnly="1" outline="0" fieldPosition="0">
        <references count="3">
          <reference field="0" count="1" selected="0">
            <x v="46"/>
          </reference>
          <reference field="1" count="1" selected="0">
            <x v="224"/>
          </reference>
          <reference field="2" count="1">
            <x v="0"/>
          </reference>
        </references>
      </pivotArea>
    </format>
    <format dxfId="7486">
      <pivotArea dataOnly="0" labelOnly="1" outline="0" fieldPosition="0">
        <references count="3">
          <reference field="0" count="1" selected="0">
            <x v="47"/>
          </reference>
          <reference field="1" count="1" selected="0">
            <x v="225"/>
          </reference>
          <reference field="2" count="1">
            <x v="1"/>
          </reference>
        </references>
      </pivotArea>
    </format>
    <format dxfId="7485">
      <pivotArea dataOnly="0" labelOnly="1" outline="0" fieldPosition="0">
        <references count="3">
          <reference field="0" count="1" selected="0">
            <x v="48"/>
          </reference>
          <reference field="1" count="1" selected="0">
            <x v="226"/>
          </reference>
          <reference field="2" count="1">
            <x v="2"/>
          </reference>
        </references>
      </pivotArea>
    </format>
    <format dxfId="7484">
      <pivotArea dataOnly="0" labelOnly="1" outline="0" fieldPosition="0">
        <references count="3">
          <reference field="0" count="1" selected="0">
            <x v="49"/>
          </reference>
          <reference field="1" count="1" selected="0">
            <x v="229"/>
          </reference>
          <reference field="2" count="1">
            <x v="3"/>
          </reference>
        </references>
      </pivotArea>
    </format>
    <format dxfId="7483">
      <pivotArea dataOnly="0" labelOnly="1" outline="0" fieldPosition="0">
        <references count="3">
          <reference field="0" count="1" selected="0">
            <x v="50"/>
          </reference>
          <reference field="1" count="1" selected="0">
            <x v="232"/>
          </reference>
          <reference field="2" count="1">
            <x v="0"/>
          </reference>
        </references>
      </pivotArea>
    </format>
    <format dxfId="7482">
      <pivotArea dataOnly="0" labelOnly="1" outline="0" fieldPosition="0">
        <references count="3">
          <reference field="0" count="1" selected="0">
            <x v="51"/>
          </reference>
          <reference field="1" count="1" selected="0">
            <x v="233"/>
          </reference>
          <reference field="2" count="1">
            <x v="4"/>
          </reference>
        </references>
      </pivotArea>
    </format>
    <format dxfId="7481">
      <pivotArea dataOnly="0" labelOnly="1" outline="0" fieldPosition="0">
        <references count="3">
          <reference field="0" count="1" selected="0">
            <x v="56"/>
          </reference>
          <reference field="1" count="1" selected="0">
            <x v="240"/>
          </reference>
          <reference field="2" count="1">
            <x v="2"/>
          </reference>
        </references>
      </pivotArea>
    </format>
    <format dxfId="7480">
      <pivotArea dataOnly="0" labelOnly="1" outline="0" fieldPosition="0">
        <references count="3">
          <reference field="0" count="1" selected="0">
            <x v="57"/>
          </reference>
          <reference field="1" count="1" selected="0">
            <x v="241"/>
          </reference>
          <reference field="2" count="1">
            <x v="3"/>
          </reference>
        </references>
      </pivotArea>
    </format>
    <format dxfId="7479">
      <pivotArea dataOnly="0" labelOnly="1" outline="0" fieldPosition="0">
        <references count="3">
          <reference field="0" count="1" selected="0">
            <x v="58"/>
          </reference>
          <reference field="1" count="1" selected="0">
            <x v="242"/>
          </reference>
          <reference field="2" count="1">
            <x v="0"/>
          </reference>
        </references>
      </pivotArea>
    </format>
    <format dxfId="7478">
      <pivotArea dataOnly="0" labelOnly="1" outline="0" fieldPosition="0">
        <references count="3">
          <reference field="0" count="1" selected="0">
            <x v="59"/>
          </reference>
          <reference field="1" count="1" selected="0">
            <x v="243"/>
          </reference>
          <reference field="2" count="1">
            <x v="1"/>
          </reference>
        </references>
      </pivotArea>
    </format>
    <format dxfId="7477">
      <pivotArea dataOnly="0" labelOnly="1" outline="0" fieldPosition="0">
        <references count="3">
          <reference field="0" count="1" selected="0">
            <x v="60"/>
          </reference>
          <reference field="1" count="1" selected="0">
            <x v="244"/>
          </reference>
          <reference field="2" count="1">
            <x v="2"/>
          </reference>
        </references>
      </pivotArea>
    </format>
    <format dxfId="7476">
      <pivotArea dataOnly="0" labelOnly="1" outline="0" fieldPosition="0">
        <references count="3">
          <reference field="0" count="1" selected="0">
            <x v="61"/>
          </reference>
          <reference field="1" count="1" selected="0">
            <x v="245"/>
          </reference>
          <reference field="2" count="1">
            <x v="3"/>
          </reference>
        </references>
      </pivotArea>
    </format>
    <format dxfId="7475">
      <pivotArea dataOnly="0" labelOnly="1" outline="0" fieldPosition="0">
        <references count="3">
          <reference field="0" count="1" selected="0">
            <x v="62"/>
          </reference>
          <reference field="1" count="1" selected="0">
            <x v="246"/>
          </reference>
          <reference field="2" count="1">
            <x v="0"/>
          </reference>
        </references>
      </pivotArea>
    </format>
    <format dxfId="7474">
      <pivotArea dataOnly="0" labelOnly="1" outline="0" fieldPosition="0">
        <references count="3">
          <reference field="0" count="1" selected="0">
            <x v="63"/>
          </reference>
          <reference field="1" count="1" selected="0">
            <x v="247"/>
          </reference>
          <reference field="2" count="1">
            <x v="1"/>
          </reference>
        </references>
      </pivotArea>
    </format>
    <format dxfId="7473">
      <pivotArea dataOnly="0" labelOnly="1" outline="0" fieldPosition="0">
        <references count="3">
          <reference field="0" count="1" selected="0">
            <x v="64"/>
          </reference>
          <reference field="1" count="1" selected="0">
            <x v="248"/>
          </reference>
          <reference field="2" count="1">
            <x v="2"/>
          </reference>
        </references>
      </pivotArea>
    </format>
    <format dxfId="7472">
      <pivotArea dataOnly="0" labelOnly="1" outline="0" fieldPosition="0">
        <references count="3">
          <reference field="0" count="1" selected="0">
            <x v="65"/>
          </reference>
          <reference field="1" count="1" selected="0">
            <x v="249"/>
          </reference>
          <reference field="2" count="1">
            <x v="3"/>
          </reference>
        </references>
      </pivotArea>
    </format>
    <format dxfId="7471">
      <pivotArea dataOnly="0" labelOnly="1" outline="0" fieldPosition="0">
        <references count="3">
          <reference field="0" count="1" selected="0">
            <x v="66"/>
          </reference>
          <reference field="1" count="1" selected="0">
            <x v="251"/>
          </reference>
          <reference field="2" count="1">
            <x v="0"/>
          </reference>
        </references>
      </pivotArea>
    </format>
    <format dxfId="7470">
      <pivotArea dataOnly="0" labelOnly="1" outline="0" fieldPosition="0">
        <references count="3">
          <reference field="0" count="1" selected="0">
            <x v="67"/>
          </reference>
          <reference field="1" count="1" selected="0">
            <x v="252"/>
          </reference>
          <reference field="2" count="1">
            <x v="1"/>
          </reference>
        </references>
      </pivotArea>
    </format>
    <format dxfId="7469">
      <pivotArea dataOnly="0" labelOnly="1" outline="0" fieldPosition="0">
        <references count="3">
          <reference field="0" count="1" selected="0">
            <x v="68"/>
          </reference>
          <reference field="1" count="1" selected="0">
            <x v="253"/>
          </reference>
          <reference field="2" count="1">
            <x v="2"/>
          </reference>
        </references>
      </pivotArea>
    </format>
    <format dxfId="7468">
      <pivotArea dataOnly="0" labelOnly="1" outline="0" fieldPosition="0">
        <references count="3">
          <reference field="0" count="1" selected="0">
            <x v="69"/>
          </reference>
          <reference field="1" count="1" selected="0">
            <x v="254"/>
          </reference>
          <reference field="2" count="1">
            <x v="3"/>
          </reference>
        </references>
      </pivotArea>
    </format>
    <format dxfId="7467">
      <pivotArea dataOnly="0" labelOnly="1" outline="0" fieldPosition="0">
        <references count="3">
          <reference field="0" count="1" selected="0">
            <x v="70"/>
          </reference>
          <reference field="1" count="1" selected="0">
            <x v="255"/>
          </reference>
          <reference field="2" count="1">
            <x v="0"/>
          </reference>
        </references>
      </pivotArea>
    </format>
    <format dxfId="7466">
      <pivotArea dataOnly="0" labelOnly="1" outline="0" fieldPosition="0">
        <references count="3">
          <reference field="0" count="1" selected="0">
            <x v="71"/>
          </reference>
          <reference field="1" count="1" selected="0">
            <x v="257"/>
          </reference>
          <reference field="2" count="1">
            <x v="1"/>
          </reference>
        </references>
      </pivotArea>
    </format>
    <format dxfId="7465">
      <pivotArea dataOnly="0" labelOnly="1" outline="0" fieldPosition="0">
        <references count="3">
          <reference field="0" count="1" selected="0">
            <x v="72"/>
          </reference>
          <reference field="1" count="1" selected="0">
            <x v="259"/>
          </reference>
          <reference field="2" count="1">
            <x v="2"/>
          </reference>
        </references>
      </pivotArea>
    </format>
    <format dxfId="7464">
      <pivotArea dataOnly="0" labelOnly="1" outline="0" fieldPosition="0">
        <references count="3">
          <reference field="0" count="1" selected="0">
            <x v="73"/>
          </reference>
          <reference field="1" count="1" selected="0">
            <x v="260"/>
          </reference>
          <reference field="2" count="1">
            <x v="3"/>
          </reference>
        </references>
      </pivotArea>
    </format>
    <format dxfId="7463">
      <pivotArea dataOnly="0" labelOnly="1" outline="0" fieldPosition="0">
        <references count="3">
          <reference field="0" count="1" selected="0">
            <x v="74"/>
          </reference>
          <reference field="1" count="1" selected="0">
            <x v="263"/>
          </reference>
          <reference field="2" count="1">
            <x v="0"/>
          </reference>
        </references>
      </pivotArea>
    </format>
    <format dxfId="7462">
      <pivotArea dataOnly="0" labelOnly="1" outline="0" fieldPosition="0">
        <references count="3">
          <reference field="0" count="1" selected="0">
            <x v="75"/>
          </reference>
          <reference field="1" count="1" selected="0">
            <x v="266"/>
          </reference>
          <reference field="2" count="1">
            <x v="1"/>
          </reference>
        </references>
      </pivotArea>
    </format>
    <format dxfId="7461">
      <pivotArea dataOnly="0" labelOnly="1" outline="0" fieldPosition="0">
        <references count="3">
          <reference field="0" count="1" selected="0">
            <x v="76"/>
          </reference>
          <reference field="1" count="1" selected="0">
            <x v="267"/>
          </reference>
          <reference field="2" count="1">
            <x v="2"/>
          </reference>
        </references>
      </pivotArea>
    </format>
    <format dxfId="7460">
      <pivotArea dataOnly="0" labelOnly="1" outline="0" fieldPosition="0">
        <references count="3">
          <reference field="0" count="1" selected="0">
            <x v="77"/>
          </reference>
          <reference field="1" count="1" selected="0">
            <x v="269"/>
          </reference>
          <reference field="2" count="1">
            <x v="3"/>
          </reference>
        </references>
      </pivotArea>
    </format>
    <format dxfId="7459">
      <pivotArea dataOnly="0" labelOnly="1" outline="0" fieldPosition="0">
        <references count="3">
          <reference field="0" count="1" selected="0">
            <x v="78"/>
          </reference>
          <reference field="1" count="1" selected="0">
            <x v="271"/>
          </reference>
          <reference field="2" count="1">
            <x v="0"/>
          </reference>
        </references>
      </pivotArea>
    </format>
    <format dxfId="7458">
      <pivotArea dataOnly="0" labelOnly="1" outline="0" fieldPosition="0">
        <references count="3">
          <reference field="0" count="1" selected="0">
            <x v="79"/>
          </reference>
          <reference field="1" count="1" selected="0">
            <x v="272"/>
          </reference>
          <reference field="2" count="1">
            <x v="1"/>
          </reference>
        </references>
      </pivotArea>
    </format>
    <format dxfId="7457">
      <pivotArea dataOnly="0" labelOnly="1" outline="0" fieldPosition="0">
        <references count="3">
          <reference field="0" count="1" selected="0">
            <x v="80"/>
          </reference>
          <reference field="1" count="1" selected="0">
            <x v="273"/>
          </reference>
          <reference field="2" count="1">
            <x v="2"/>
          </reference>
        </references>
      </pivotArea>
    </format>
    <format dxfId="7456">
      <pivotArea dataOnly="0" labelOnly="1" outline="0" fieldPosition="0">
        <references count="3">
          <reference field="0" count="1" selected="0">
            <x v="81"/>
          </reference>
          <reference field="1" count="1" selected="0">
            <x v="274"/>
          </reference>
          <reference field="2" count="1">
            <x v="3"/>
          </reference>
        </references>
      </pivotArea>
    </format>
    <format dxfId="7455">
      <pivotArea dataOnly="0" labelOnly="1" outline="0" fieldPosition="0">
        <references count="3">
          <reference field="0" count="1" selected="0">
            <x v="82"/>
          </reference>
          <reference field="1" count="1" selected="0">
            <x v="275"/>
          </reference>
          <reference field="2" count="1">
            <x v="0"/>
          </reference>
        </references>
      </pivotArea>
    </format>
    <format dxfId="7454">
      <pivotArea dataOnly="0" labelOnly="1" outline="0" fieldPosition="0">
        <references count="3">
          <reference field="0" count="1" selected="0">
            <x v="83"/>
          </reference>
          <reference field="1" count="1" selected="0">
            <x v="276"/>
          </reference>
          <reference field="2" count="1">
            <x v="1"/>
          </reference>
        </references>
      </pivotArea>
    </format>
    <format dxfId="7453">
      <pivotArea dataOnly="0" labelOnly="1" outline="0" fieldPosition="0">
        <references count="3">
          <reference field="0" count="1" selected="0">
            <x v="84"/>
          </reference>
          <reference field="1" count="1" selected="0">
            <x v="277"/>
          </reference>
          <reference field="2" count="1">
            <x v="2"/>
          </reference>
        </references>
      </pivotArea>
    </format>
    <format dxfId="7452">
      <pivotArea dataOnly="0" labelOnly="1" outline="0" fieldPosition="0">
        <references count="3">
          <reference field="0" count="1" selected="0">
            <x v="85"/>
          </reference>
          <reference field="1" count="1" selected="0">
            <x v="279"/>
          </reference>
          <reference field="2" count="1">
            <x v="3"/>
          </reference>
        </references>
      </pivotArea>
    </format>
    <format dxfId="7451">
      <pivotArea dataOnly="0" labelOnly="1" outline="0" fieldPosition="0">
        <references count="3">
          <reference field="0" count="1" selected="0">
            <x v="86"/>
          </reference>
          <reference field="1" count="1" selected="0">
            <x v="280"/>
          </reference>
          <reference field="2" count="1">
            <x v="0"/>
          </reference>
        </references>
      </pivotArea>
    </format>
    <format dxfId="7450">
      <pivotArea dataOnly="0" labelOnly="1" outline="0" fieldPosition="0">
        <references count="3">
          <reference field="0" count="1" selected="0">
            <x v="87"/>
          </reference>
          <reference field="1" count="1" selected="0">
            <x v="281"/>
          </reference>
          <reference field="2" count="1">
            <x v="1"/>
          </reference>
        </references>
      </pivotArea>
    </format>
    <format dxfId="7449">
      <pivotArea dataOnly="0" labelOnly="1" outline="0" fieldPosition="0">
        <references count="3">
          <reference field="0" count="1" selected="0">
            <x v="88"/>
          </reference>
          <reference field="1" count="1" selected="0">
            <x v="282"/>
          </reference>
          <reference field="2" count="1">
            <x v="2"/>
          </reference>
        </references>
      </pivotArea>
    </format>
    <format dxfId="7448">
      <pivotArea dataOnly="0" labelOnly="1" outline="0" fieldPosition="0">
        <references count="3">
          <reference field="0" count="1" selected="0">
            <x v="89"/>
          </reference>
          <reference field="1" count="1" selected="0">
            <x v="283"/>
          </reference>
          <reference field="2" count="1">
            <x v="3"/>
          </reference>
        </references>
      </pivotArea>
    </format>
    <format dxfId="7447">
      <pivotArea dataOnly="0" labelOnly="1" outline="0" fieldPosition="0">
        <references count="3">
          <reference field="0" count="1" selected="0">
            <x v="90"/>
          </reference>
          <reference field="1" count="1" selected="0">
            <x v="284"/>
          </reference>
          <reference field="2" count="1">
            <x v="0"/>
          </reference>
        </references>
      </pivotArea>
    </format>
    <format dxfId="7446">
      <pivotArea dataOnly="0" labelOnly="1" outline="0" fieldPosition="0">
        <references count="3">
          <reference field="0" count="1" selected="0">
            <x v="91"/>
          </reference>
          <reference field="1" count="1" selected="0">
            <x v="287"/>
          </reference>
          <reference field="2" count="1">
            <x v="1"/>
          </reference>
        </references>
      </pivotArea>
    </format>
    <format dxfId="7445">
      <pivotArea dataOnly="0" labelOnly="1" outline="0" fieldPosition="0">
        <references count="3">
          <reference field="0" count="1" selected="0">
            <x v="92"/>
          </reference>
          <reference field="1" count="1" selected="0">
            <x v="288"/>
          </reference>
          <reference field="2" count="1">
            <x v="2"/>
          </reference>
        </references>
      </pivotArea>
    </format>
    <format dxfId="7444">
      <pivotArea dataOnly="0" labelOnly="1" outline="0" fieldPosition="0">
        <references count="3">
          <reference field="0" count="1" selected="0">
            <x v="93"/>
          </reference>
          <reference field="1" count="1" selected="0">
            <x v="289"/>
          </reference>
          <reference field="2" count="1">
            <x v="3"/>
          </reference>
        </references>
      </pivotArea>
    </format>
    <format dxfId="7443">
      <pivotArea dataOnly="0" labelOnly="1" outline="0" fieldPosition="0">
        <references count="3">
          <reference field="0" count="1" selected="0">
            <x v="94"/>
          </reference>
          <reference field="1" count="1" selected="0">
            <x v="290"/>
          </reference>
          <reference field="2" count="1">
            <x v="0"/>
          </reference>
        </references>
      </pivotArea>
    </format>
    <format dxfId="7442">
      <pivotArea dataOnly="0" labelOnly="1" outline="0" fieldPosition="0">
        <references count="3">
          <reference field="0" count="1" selected="0">
            <x v="95"/>
          </reference>
          <reference field="1" count="1" selected="0">
            <x v="292"/>
          </reference>
          <reference field="2" count="1">
            <x v="1"/>
          </reference>
        </references>
      </pivotArea>
    </format>
    <format dxfId="7441">
      <pivotArea dataOnly="0" labelOnly="1" outline="0" fieldPosition="0">
        <references count="3">
          <reference field="0" count="1" selected="0">
            <x v="96"/>
          </reference>
          <reference field="1" count="1" selected="0">
            <x v="293"/>
          </reference>
          <reference field="2" count="1">
            <x v="2"/>
          </reference>
        </references>
      </pivotArea>
    </format>
    <format dxfId="7440">
      <pivotArea dataOnly="0" labelOnly="1" outline="0" fieldPosition="0">
        <references count="3">
          <reference field="0" count="1" selected="0">
            <x v="97"/>
          </reference>
          <reference field="1" count="1" selected="0">
            <x v="294"/>
          </reference>
          <reference field="2" count="1">
            <x v="3"/>
          </reference>
        </references>
      </pivotArea>
    </format>
    <format dxfId="7439">
      <pivotArea dataOnly="0" labelOnly="1" outline="0" fieldPosition="0">
        <references count="3">
          <reference field="0" count="1" selected="0">
            <x v="98"/>
          </reference>
          <reference field="1" count="1" selected="0">
            <x v="295"/>
          </reference>
          <reference field="2" count="1">
            <x v="0"/>
          </reference>
        </references>
      </pivotArea>
    </format>
    <format dxfId="7438">
      <pivotArea dataOnly="0" labelOnly="1" outline="0" fieldPosition="0">
        <references count="3">
          <reference field="0" count="1" selected="0">
            <x v="99"/>
          </reference>
          <reference field="1" count="1" selected="0">
            <x v="297"/>
          </reference>
          <reference field="2" count="1">
            <x v="1"/>
          </reference>
        </references>
      </pivotArea>
    </format>
    <format dxfId="7437">
      <pivotArea dataOnly="0" labelOnly="1" outline="0" fieldPosition="0">
        <references count="3">
          <reference field="0" count="1" selected="0">
            <x v="100"/>
          </reference>
          <reference field="1" count="1" selected="0">
            <x v="298"/>
          </reference>
          <reference field="2" count="1">
            <x v="2"/>
          </reference>
        </references>
      </pivotArea>
    </format>
    <format dxfId="7436">
      <pivotArea dataOnly="0" labelOnly="1" outline="0" fieldPosition="0">
        <references count="3">
          <reference field="0" count="1" selected="0">
            <x v="101"/>
          </reference>
          <reference field="1" count="1" selected="0">
            <x v="301"/>
          </reference>
          <reference field="2" count="1">
            <x v="3"/>
          </reference>
        </references>
      </pivotArea>
    </format>
    <format dxfId="7435">
      <pivotArea dataOnly="0" labelOnly="1" outline="0" fieldPosition="0">
        <references count="3">
          <reference field="0" count="1" selected="0">
            <x v="102"/>
          </reference>
          <reference field="1" count="1" selected="0">
            <x v="302"/>
          </reference>
          <reference field="2" count="1">
            <x v="0"/>
          </reference>
        </references>
      </pivotArea>
    </format>
    <format dxfId="7434">
      <pivotArea dataOnly="0" labelOnly="1" outline="0" fieldPosition="0">
        <references count="3">
          <reference field="0" count="1" selected="0">
            <x v="103"/>
          </reference>
          <reference field="1" count="1" selected="0">
            <x v="303"/>
          </reference>
          <reference field="2" count="1">
            <x v="1"/>
          </reference>
        </references>
      </pivotArea>
    </format>
    <format dxfId="7433">
      <pivotArea dataOnly="0" labelOnly="1" outline="0" fieldPosition="0">
        <references count="3">
          <reference field="0" count="1" selected="0">
            <x v="104"/>
          </reference>
          <reference field="1" count="1" selected="0">
            <x v="304"/>
          </reference>
          <reference field="2" count="1">
            <x v="2"/>
          </reference>
        </references>
      </pivotArea>
    </format>
    <format dxfId="7432">
      <pivotArea dataOnly="0" labelOnly="1" outline="0" fieldPosition="0">
        <references count="3">
          <reference field="0" count="1" selected="0">
            <x v="105"/>
          </reference>
          <reference field="1" count="1" selected="0">
            <x v="306"/>
          </reference>
          <reference field="2" count="1">
            <x v="3"/>
          </reference>
        </references>
      </pivotArea>
    </format>
    <format dxfId="7431">
      <pivotArea dataOnly="0" labelOnly="1" outline="0" fieldPosition="0">
        <references count="3">
          <reference field="0" count="1" selected="0">
            <x v="106"/>
          </reference>
          <reference field="1" count="1" selected="0">
            <x v="307"/>
          </reference>
          <reference field="2" count="1">
            <x v="0"/>
          </reference>
        </references>
      </pivotArea>
    </format>
    <format dxfId="7430">
      <pivotArea dataOnly="0" labelOnly="1" outline="0" fieldPosition="0">
        <references count="3">
          <reference field="0" count="1" selected="0">
            <x v="107"/>
          </reference>
          <reference field="1" count="1" selected="0">
            <x v="308"/>
          </reference>
          <reference field="2" count="1">
            <x v="1"/>
          </reference>
        </references>
      </pivotArea>
    </format>
    <format dxfId="7429">
      <pivotArea dataOnly="0" labelOnly="1" outline="0" fieldPosition="0">
        <references count="3">
          <reference field="0" count="1" selected="0">
            <x v="108"/>
          </reference>
          <reference field="1" count="1" selected="0">
            <x v="309"/>
          </reference>
          <reference field="2" count="1">
            <x v="2"/>
          </reference>
        </references>
      </pivotArea>
    </format>
    <format dxfId="7428">
      <pivotArea dataOnly="0" labelOnly="1" outline="0" fieldPosition="0">
        <references count="3">
          <reference field="0" count="1" selected="0">
            <x v="109"/>
          </reference>
          <reference field="1" count="1" selected="0">
            <x v="310"/>
          </reference>
          <reference field="2" count="1">
            <x v="3"/>
          </reference>
        </references>
      </pivotArea>
    </format>
    <format dxfId="7427">
      <pivotArea dataOnly="0" labelOnly="1" outline="0" fieldPosition="0">
        <references count="3">
          <reference field="0" count="1" selected="0">
            <x v="110"/>
          </reference>
          <reference field="1" count="1" selected="0">
            <x v="312"/>
          </reference>
          <reference field="2" count="1">
            <x v="0"/>
          </reference>
        </references>
      </pivotArea>
    </format>
    <format dxfId="7426">
      <pivotArea dataOnly="0" labelOnly="1" outline="0" fieldPosition="0">
        <references count="3">
          <reference field="0" count="1" selected="0">
            <x v="111"/>
          </reference>
          <reference field="1" count="1" selected="0">
            <x v="313"/>
          </reference>
          <reference field="2" count="1">
            <x v="1"/>
          </reference>
        </references>
      </pivotArea>
    </format>
    <format dxfId="7425">
      <pivotArea dataOnly="0" labelOnly="1" outline="0" fieldPosition="0">
        <references count="3">
          <reference field="0" count="1" selected="0">
            <x v="112"/>
          </reference>
          <reference field="1" count="1" selected="0">
            <x v="315"/>
          </reference>
          <reference field="2" count="1">
            <x v="2"/>
          </reference>
        </references>
      </pivotArea>
    </format>
    <format dxfId="7424">
      <pivotArea dataOnly="0" labelOnly="1" outline="0" fieldPosition="0">
        <references count="3">
          <reference field="0" count="1" selected="0">
            <x v="113"/>
          </reference>
          <reference field="1" count="1" selected="0">
            <x v="316"/>
          </reference>
          <reference field="2" count="1">
            <x v="3"/>
          </reference>
        </references>
      </pivotArea>
    </format>
    <format dxfId="7423">
      <pivotArea dataOnly="0" labelOnly="1" outline="0" fieldPosition="0">
        <references count="3">
          <reference field="0" count="1" selected="0">
            <x v="114"/>
          </reference>
          <reference field="1" count="1" selected="0">
            <x v="317"/>
          </reference>
          <reference field="2" count="1">
            <x v="0"/>
          </reference>
        </references>
      </pivotArea>
    </format>
    <format dxfId="7422">
      <pivotArea dataOnly="0" labelOnly="1" outline="0" fieldPosition="0">
        <references count="3">
          <reference field="0" count="1" selected="0">
            <x v="115"/>
          </reference>
          <reference field="1" count="1" selected="0">
            <x v="318"/>
          </reference>
          <reference field="2" count="1">
            <x v="1"/>
          </reference>
        </references>
      </pivotArea>
    </format>
    <format dxfId="7421">
      <pivotArea dataOnly="0" labelOnly="1" outline="0" fieldPosition="0">
        <references count="3">
          <reference field="0" count="1" selected="0">
            <x v="116"/>
          </reference>
          <reference field="1" count="1" selected="0">
            <x v="319"/>
          </reference>
          <reference field="2" count="1">
            <x v="2"/>
          </reference>
        </references>
      </pivotArea>
    </format>
    <format dxfId="7420">
      <pivotArea dataOnly="0" labelOnly="1" outline="0" fieldPosition="0">
        <references count="3">
          <reference field="0" count="1" selected="0">
            <x v="117"/>
          </reference>
          <reference field="1" count="1" selected="0">
            <x v="320"/>
          </reference>
          <reference field="2" count="1">
            <x v="3"/>
          </reference>
        </references>
      </pivotArea>
    </format>
    <format dxfId="7419">
      <pivotArea dataOnly="0" labelOnly="1" outline="0" fieldPosition="0">
        <references count="3">
          <reference field="0" count="1" selected="0">
            <x v="118"/>
          </reference>
          <reference field="1" count="1" selected="0">
            <x v="321"/>
          </reference>
          <reference field="2" count="1">
            <x v="0"/>
          </reference>
        </references>
      </pivotArea>
    </format>
    <format dxfId="7418">
      <pivotArea dataOnly="0" labelOnly="1" outline="0" fieldPosition="0">
        <references count="3">
          <reference field="0" count="1" selected="0">
            <x v="119"/>
          </reference>
          <reference field="1" count="1" selected="0">
            <x v="322"/>
          </reference>
          <reference field="2" count="1">
            <x v="1"/>
          </reference>
        </references>
      </pivotArea>
    </format>
    <format dxfId="7417">
      <pivotArea dataOnly="0" labelOnly="1" outline="0" fieldPosition="0">
        <references count="3">
          <reference field="0" count="1" selected="0">
            <x v="120"/>
          </reference>
          <reference field="1" count="1" selected="0">
            <x v="323"/>
          </reference>
          <reference field="2" count="1">
            <x v="2"/>
          </reference>
        </references>
      </pivotArea>
    </format>
    <format dxfId="7416">
      <pivotArea dataOnly="0" labelOnly="1" outline="0" fieldPosition="0">
        <references count="3">
          <reference field="0" count="1" selected="0">
            <x v="121"/>
          </reference>
          <reference field="1" count="1" selected="0">
            <x v="324"/>
          </reference>
          <reference field="2" count="1">
            <x v="3"/>
          </reference>
        </references>
      </pivotArea>
    </format>
    <format dxfId="7415">
      <pivotArea dataOnly="0" labelOnly="1" outline="0" fieldPosition="0">
        <references count="3">
          <reference field="0" count="1" selected="0">
            <x v="122"/>
          </reference>
          <reference field="1" count="1" selected="0">
            <x v="325"/>
          </reference>
          <reference field="2" count="1">
            <x v="0"/>
          </reference>
        </references>
      </pivotArea>
    </format>
    <format dxfId="7414">
      <pivotArea dataOnly="0" labelOnly="1" outline="0" fieldPosition="0">
        <references count="3">
          <reference field="0" count="1" selected="0">
            <x v="123"/>
          </reference>
          <reference field="1" count="1" selected="0">
            <x v="326"/>
          </reference>
          <reference field="2" count="1">
            <x v="1"/>
          </reference>
        </references>
      </pivotArea>
    </format>
    <format dxfId="7413">
      <pivotArea dataOnly="0" labelOnly="1" outline="0" fieldPosition="0">
        <references count="3">
          <reference field="0" count="1" selected="0">
            <x v="124"/>
          </reference>
          <reference field="1" count="1" selected="0">
            <x v="327"/>
          </reference>
          <reference field="2" count="1">
            <x v="2"/>
          </reference>
        </references>
      </pivotArea>
    </format>
    <format dxfId="7412">
      <pivotArea dataOnly="0" labelOnly="1" outline="0" fieldPosition="0">
        <references count="3">
          <reference field="0" count="1" selected="0">
            <x v="125"/>
          </reference>
          <reference field="1" count="1" selected="0">
            <x v="330"/>
          </reference>
          <reference field="2" count="1">
            <x v="3"/>
          </reference>
        </references>
      </pivotArea>
    </format>
    <format dxfId="7411">
      <pivotArea dataOnly="0" labelOnly="1" outline="0" fieldPosition="0">
        <references count="3">
          <reference field="0" count="1" selected="0">
            <x v="126"/>
          </reference>
          <reference field="1" count="1" selected="0">
            <x v="331"/>
          </reference>
          <reference field="2" count="1">
            <x v="0"/>
          </reference>
        </references>
      </pivotArea>
    </format>
    <format dxfId="7410">
      <pivotArea dataOnly="0" labelOnly="1" outline="0" fieldPosition="0">
        <references count="3">
          <reference field="0" count="1" selected="0">
            <x v="127"/>
          </reference>
          <reference field="1" count="1" selected="0">
            <x v="332"/>
          </reference>
          <reference field="2" count="1">
            <x v="1"/>
          </reference>
        </references>
      </pivotArea>
    </format>
    <format dxfId="7409">
      <pivotArea dataOnly="0" labelOnly="1" outline="0" fieldPosition="0">
        <references count="3">
          <reference field="0" count="1" selected="0">
            <x v="128"/>
          </reference>
          <reference field="1" count="1" selected="0">
            <x v="335"/>
          </reference>
          <reference field="2" count="1">
            <x v="2"/>
          </reference>
        </references>
      </pivotArea>
    </format>
    <format dxfId="7408">
      <pivotArea dataOnly="0" labelOnly="1" outline="0" fieldPosition="0">
        <references count="3">
          <reference field="0" count="1" selected="0">
            <x v="129"/>
          </reference>
          <reference field="1" count="1" selected="0">
            <x v="336"/>
          </reference>
          <reference field="2" count="1">
            <x v="3"/>
          </reference>
        </references>
      </pivotArea>
    </format>
    <format dxfId="7407">
      <pivotArea dataOnly="0" labelOnly="1" outline="0" fieldPosition="0">
        <references count="3">
          <reference field="0" count="1" selected="0">
            <x v="130"/>
          </reference>
          <reference field="1" count="1" selected="0">
            <x v="337"/>
          </reference>
          <reference field="2" count="1">
            <x v="0"/>
          </reference>
        </references>
      </pivotArea>
    </format>
    <format dxfId="7406">
      <pivotArea dataOnly="0" labelOnly="1" outline="0" fieldPosition="0">
        <references count="3">
          <reference field="0" count="1" selected="0">
            <x v="131"/>
          </reference>
          <reference field="1" count="1" selected="0">
            <x v="338"/>
          </reference>
          <reference field="2" count="1">
            <x v="1"/>
          </reference>
        </references>
      </pivotArea>
    </format>
    <format dxfId="7405">
      <pivotArea dataOnly="0" labelOnly="1" outline="0" fieldPosition="0">
        <references count="3">
          <reference field="0" count="1" selected="0">
            <x v="132"/>
          </reference>
          <reference field="1" count="1" selected="0">
            <x v="339"/>
          </reference>
          <reference field="2" count="1">
            <x v="2"/>
          </reference>
        </references>
      </pivotArea>
    </format>
    <format dxfId="7404">
      <pivotArea dataOnly="0" labelOnly="1" outline="0" fieldPosition="0">
        <references count="3">
          <reference field="0" count="1" selected="0">
            <x v="133"/>
          </reference>
          <reference field="1" count="1" selected="0">
            <x v="340"/>
          </reference>
          <reference field="2" count="1">
            <x v="3"/>
          </reference>
        </references>
      </pivotArea>
    </format>
    <format dxfId="7403">
      <pivotArea dataOnly="0" labelOnly="1" outline="0" fieldPosition="0">
        <references count="3">
          <reference field="0" count="1" selected="0">
            <x v="134"/>
          </reference>
          <reference field="1" count="1" selected="0">
            <x v="341"/>
          </reference>
          <reference field="2" count="1">
            <x v="0"/>
          </reference>
        </references>
      </pivotArea>
    </format>
    <format dxfId="7402">
      <pivotArea dataOnly="0" labelOnly="1" outline="0" fieldPosition="0">
        <references count="3">
          <reference field="0" count="1" selected="0">
            <x v="135"/>
          </reference>
          <reference field="1" count="1" selected="0">
            <x v="342"/>
          </reference>
          <reference field="2" count="1">
            <x v="1"/>
          </reference>
        </references>
      </pivotArea>
    </format>
    <format dxfId="7401">
      <pivotArea dataOnly="0" labelOnly="1" outline="0" fieldPosition="0">
        <references count="3">
          <reference field="0" count="1" selected="0">
            <x v="136"/>
          </reference>
          <reference field="1" count="1" selected="0">
            <x v="343"/>
          </reference>
          <reference field="2" count="1">
            <x v="2"/>
          </reference>
        </references>
      </pivotArea>
    </format>
    <format dxfId="7400">
      <pivotArea dataOnly="0" labelOnly="1" outline="0" fieldPosition="0">
        <references count="3">
          <reference field="0" count="1" selected="0">
            <x v="137"/>
          </reference>
          <reference field="1" count="1" selected="0">
            <x v="344"/>
          </reference>
          <reference field="2" count="1">
            <x v="3"/>
          </reference>
        </references>
      </pivotArea>
    </format>
    <format dxfId="7399">
      <pivotArea dataOnly="0" labelOnly="1" outline="0" fieldPosition="0">
        <references count="3">
          <reference field="0" count="1" selected="0">
            <x v="138"/>
          </reference>
          <reference field="1" count="1" selected="0">
            <x v="345"/>
          </reference>
          <reference field="2" count="1">
            <x v="0"/>
          </reference>
        </references>
      </pivotArea>
    </format>
    <format dxfId="7398">
      <pivotArea dataOnly="0" labelOnly="1" outline="0" fieldPosition="0">
        <references count="3">
          <reference field="0" count="1" selected="0">
            <x v="139"/>
          </reference>
          <reference field="1" count="1" selected="0">
            <x v="346"/>
          </reference>
          <reference field="2" count="1">
            <x v="1"/>
          </reference>
        </references>
      </pivotArea>
    </format>
    <format dxfId="7397">
      <pivotArea dataOnly="0" labelOnly="1" outline="0" fieldPosition="0">
        <references count="3">
          <reference field="0" count="1" selected="0">
            <x v="140"/>
          </reference>
          <reference field="1" count="1" selected="0">
            <x v="347"/>
          </reference>
          <reference field="2" count="1">
            <x v="2"/>
          </reference>
        </references>
      </pivotArea>
    </format>
    <format dxfId="7396">
      <pivotArea dataOnly="0" labelOnly="1" outline="0" fieldPosition="0">
        <references count="3">
          <reference field="0" count="1" selected="0">
            <x v="141"/>
          </reference>
          <reference field="1" count="1" selected="0">
            <x v="348"/>
          </reference>
          <reference field="2" count="1">
            <x v="3"/>
          </reference>
        </references>
      </pivotArea>
    </format>
    <format dxfId="7395">
      <pivotArea dataOnly="0" labelOnly="1" outline="0" fieldPosition="0">
        <references count="3">
          <reference field="0" count="1" selected="0">
            <x v="142"/>
          </reference>
          <reference field="1" count="1" selected="0">
            <x v="349"/>
          </reference>
          <reference field="2" count="1">
            <x v="0"/>
          </reference>
        </references>
      </pivotArea>
    </format>
    <format dxfId="7394">
      <pivotArea dataOnly="0" labelOnly="1" outline="0" fieldPosition="0">
        <references count="3">
          <reference field="0" count="1" selected="0">
            <x v="143"/>
          </reference>
          <reference field="1" count="1" selected="0">
            <x v="350"/>
          </reference>
          <reference field="2" count="1">
            <x v="1"/>
          </reference>
        </references>
      </pivotArea>
    </format>
    <format dxfId="7393">
      <pivotArea dataOnly="0" labelOnly="1" outline="0" fieldPosition="0">
        <references count="3">
          <reference field="0" count="1" selected="0">
            <x v="144"/>
          </reference>
          <reference field="1" count="1" selected="0">
            <x v="351"/>
          </reference>
          <reference field="2" count="1">
            <x v="2"/>
          </reference>
        </references>
      </pivotArea>
    </format>
    <format dxfId="7392">
      <pivotArea dataOnly="0" labelOnly="1" outline="0" fieldPosition="0">
        <references count="3">
          <reference field="0" count="1" selected="0">
            <x v="145"/>
          </reference>
          <reference field="1" count="1" selected="0">
            <x v="352"/>
          </reference>
          <reference field="2" count="1">
            <x v="3"/>
          </reference>
        </references>
      </pivotArea>
    </format>
    <format dxfId="7391">
      <pivotArea dataOnly="0" labelOnly="1" outline="0" fieldPosition="0">
        <references count="3">
          <reference field="0" count="1" selected="0">
            <x v="146"/>
          </reference>
          <reference field="1" count="1" selected="0">
            <x v="353"/>
          </reference>
          <reference field="2" count="1">
            <x v="0"/>
          </reference>
        </references>
      </pivotArea>
    </format>
    <format dxfId="7390">
      <pivotArea dataOnly="0" labelOnly="1" outline="0" fieldPosition="0">
        <references count="3">
          <reference field="0" count="1" selected="0">
            <x v="147"/>
          </reference>
          <reference field="1" count="1" selected="0">
            <x v="364"/>
          </reference>
          <reference field="2" count="1">
            <x v="1"/>
          </reference>
        </references>
      </pivotArea>
    </format>
    <format dxfId="7389">
      <pivotArea dataOnly="0" labelOnly="1" outline="0" fieldPosition="0">
        <references count="3">
          <reference field="0" count="1" selected="0">
            <x v="148"/>
          </reference>
          <reference field="1" count="1" selected="0">
            <x v="367"/>
          </reference>
          <reference field="2" count="1">
            <x v="2"/>
          </reference>
        </references>
      </pivotArea>
    </format>
    <format dxfId="7388">
      <pivotArea dataOnly="0" labelOnly="1" outline="0" fieldPosition="0">
        <references count="3">
          <reference field="0" count="1" selected="0">
            <x v="149"/>
          </reference>
          <reference field="1" count="1" selected="0">
            <x v="370"/>
          </reference>
          <reference field="2" count="1">
            <x v="3"/>
          </reference>
        </references>
      </pivotArea>
    </format>
    <format dxfId="7387">
      <pivotArea dataOnly="0" labelOnly="1" outline="0" fieldPosition="0">
        <references count="3">
          <reference field="0" count="1" selected="0">
            <x v="150"/>
          </reference>
          <reference field="1" count="1" selected="0">
            <x v="382"/>
          </reference>
          <reference field="2" count="1">
            <x v="0"/>
          </reference>
        </references>
      </pivotArea>
    </format>
    <format dxfId="7386">
      <pivotArea dataOnly="0" labelOnly="1" outline="0" fieldPosition="0">
        <references count="3">
          <reference field="0" count="1" selected="0">
            <x v="151"/>
          </reference>
          <reference field="1" count="1" selected="0">
            <x v="383"/>
          </reference>
          <reference field="2" count="1">
            <x v="1"/>
          </reference>
        </references>
      </pivotArea>
    </format>
    <format dxfId="7385">
      <pivotArea dataOnly="0" labelOnly="1" outline="0" fieldPosition="0">
        <references count="3">
          <reference field="0" count="1" selected="0">
            <x v="152"/>
          </reference>
          <reference field="1" count="1" selected="0">
            <x v="409"/>
          </reference>
          <reference field="2" count="1">
            <x v="2"/>
          </reference>
        </references>
      </pivotArea>
    </format>
    <format dxfId="7384">
      <pivotArea dataOnly="0" labelOnly="1" outline="0" fieldPosition="0">
        <references count="3">
          <reference field="0" count="1" selected="0">
            <x v="153"/>
          </reference>
          <reference field="1" count="1" selected="0">
            <x v="412"/>
          </reference>
          <reference field="2" count="1">
            <x v="3"/>
          </reference>
        </references>
      </pivotArea>
    </format>
    <format dxfId="7383">
      <pivotArea dataOnly="0" labelOnly="1" outline="0" fieldPosition="0">
        <references count="3">
          <reference field="0" count="1" selected="0">
            <x v="154"/>
          </reference>
          <reference field="1" count="1" selected="0">
            <x v="413"/>
          </reference>
          <reference field="2" count="1">
            <x v="0"/>
          </reference>
        </references>
      </pivotArea>
    </format>
    <format dxfId="7382">
      <pivotArea dataOnly="0" labelOnly="1" outline="0" fieldPosition="0">
        <references count="3">
          <reference field="0" count="1" selected="0">
            <x v="155"/>
          </reference>
          <reference field="1" count="1" selected="0">
            <x v="30"/>
          </reference>
          <reference field="2" count="1">
            <x v="1"/>
          </reference>
        </references>
      </pivotArea>
    </format>
    <format dxfId="7381">
      <pivotArea dataOnly="0" labelOnly="1" outline="0" fieldPosition="0">
        <references count="3">
          <reference field="0" count="1" selected="0">
            <x v="156"/>
          </reference>
          <reference field="1" count="1" selected="0">
            <x v="55"/>
          </reference>
          <reference field="2" count="1">
            <x v="2"/>
          </reference>
        </references>
      </pivotArea>
    </format>
    <format dxfId="7380">
      <pivotArea dataOnly="0" labelOnly="1" outline="0" fieldPosition="0">
        <references count="3">
          <reference field="0" count="1" selected="0">
            <x v="157"/>
          </reference>
          <reference field="1" count="1" selected="0">
            <x v="67"/>
          </reference>
          <reference field="2" count="1">
            <x v="3"/>
          </reference>
        </references>
      </pivotArea>
    </format>
    <format dxfId="7379">
      <pivotArea dataOnly="0" labelOnly="1" outline="0" fieldPosition="0">
        <references count="3">
          <reference field="0" count="1" selected="0">
            <x v="158"/>
          </reference>
          <reference field="1" count="1" selected="0">
            <x v="144"/>
          </reference>
          <reference field="2" count="1">
            <x v="0"/>
          </reference>
        </references>
      </pivotArea>
    </format>
    <format dxfId="7378">
      <pivotArea dataOnly="0" labelOnly="1" outline="0" fieldPosition="0">
        <references count="3">
          <reference field="0" count="1" selected="0">
            <x v="159"/>
          </reference>
          <reference field="1" count="1" selected="0">
            <x v="145"/>
          </reference>
          <reference field="2" count="1">
            <x v="1"/>
          </reference>
        </references>
      </pivotArea>
    </format>
    <format dxfId="7377">
      <pivotArea dataOnly="0" labelOnly="1" outline="0" fieldPosition="0">
        <references count="3">
          <reference field="0" count="1" selected="0">
            <x v="160"/>
          </reference>
          <reference field="1" count="1" selected="0">
            <x v="165"/>
          </reference>
          <reference field="2" count="1">
            <x v="2"/>
          </reference>
        </references>
      </pivotArea>
    </format>
    <format dxfId="7376">
      <pivotArea dataOnly="0" labelOnly="1" outline="0" fieldPosition="0">
        <references count="3">
          <reference field="0" count="1" selected="0">
            <x v="161"/>
          </reference>
          <reference field="1" count="1" selected="0">
            <x v="166"/>
          </reference>
          <reference field="2" count="1">
            <x v="3"/>
          </reference>
        </references>
      </pivotArea>
    </format>
    <format dxfId="7375">
      <pivotArea dataOnly="0" labelOnly="1" outline="0" fieldPosition="0">
        <references count="3">
          <reference field="0" count="1" selected="0">
            <x v="162"/>
          </reference>
          <reference field="1" count="1" selected="0">
            <x v="176"/>
          </reference>
          <reference field="2" count="1">
            <x v="0"/>
          </reference>
        </references>
      </pivotArea>
    </format>
    <format dxfId="7374">
      <pivotArea dataOnly="0" labelOnly="1" outline="0" fieldPosition="0">
        <references count="3">
          <reference field="0" count="1" selected="0">
            <x v="163"/>
          </reference>
          <reference field="1" count="1" selected="0">
            <x v="182"/>
          </reference>
          <reference field="2" count="1">
            <x v="1"/>
          </reference>
        </references>
      </pivotArea>
    </format>
    <format dxfId="7373">
      <pivotArea dataOnly="0" labelOnly="1" outline="0" fieldPosition="0">
        <references count="3">
          <reference field="0" count="1" selected="0">
            <x v="164"/>
          </reference>
          <reference field="1" count="1" selected="0">
            <x v="204"/>
          </reference>
          <reference field="2" count="1">
            <x v="2"/>
          </reference>
        </references>
      </pivotArea>
    </format>
    <format dxfId="7372">
      <pivotArea dataOnly="0" labelOnly="1" outline="0" fieldPosition="0">
        <references count="3">
          <reference field="0" count="1" selected="0">
            <x v="165"/>
          </reference>
          <reference field="1" count="1" selected="0">
            <x v="205"/>
          </reference>
          <reference field="2" count="1">
            <x v="3"/>
          </reference>
        </references>
      </pivotArea>
    </format>
    <format dxfId="7371">
      <pivotArea dataOnly="0" labelOnly="1" outline="0" fieldPosition="0">
        <references count="3">
          <reference field="0" count="1" selected="0">
            <x v="166"/>
          </reference>
          <reference field="1" count="1" selected="0">
            <x v="209"/>
          </reference>
          <reference field="2" count="1">
            <x v="0"/>
          </reference>
        </references>
      </pivotArea>
    </format>
    <format dxfId="7370">
      <pivotArea dataOnly="0" labelOnly="1" outline="0" fieldPosition="0">
        <references count="3">
          <reference field="0" count="1" selected="0">
            <x v="167"/>
          </reference>
          <reference field="1" count="1" selected="0">
            <x v="212"/>
          </reference>
          <reference field="2" count="1">
            <x v="1"/>
          </reference>
        </references>
      </pivotArea>
    </format>
    <format dxfId="7369">
      <pivotArea dataOnly="0" labelOnly="1" outline="0" fieldPosition="0">
        <references count="3">
          <reference field="0" count="1" selected="0">
            <x v="168"/>
          </reference>
          <reference field="1" count="1" selected="0">
            <x v="227"/>
          </reference>
          <reference field="2" count="1">
            <x v="2"/>
          </reference>
        </references>
      </pivotArea>
    </format>
    <format dxfId="7368">
      <pivotArea dataOnly="0" labelOnly="1" outline="0" fieldPosition="0">
        <references count="3">
          <reference field="0" count="1" selected="0">
            <x v="169"/>
          </reference>
          <reference field="1" count="1" selected="0">
            <x v="228"/>
          </reference>
          <reference field="2" count="1">
            <x v="3"/>
          </reference>
        </references>
      </pivotArea>
    </format>
    <format dxfId="7367">
      <pivotArea dataOnly="0" labelOnly="1" outline="0" fieldPosition="0">
        <references count="3">
          <reference field="0" count="1" selected="0">
            <x v="170"/>
          </reference>
          <reference field="1" count="1" selected="0">
            <x v="256"/>
          </reference>
          <reference field="2" count="1">
            <x v="0"/>
          </reference>
        </references>
      </pivotArea>
    </format>
    <format dxfId="7366">
      <pivotArea dataOnly="0" labelOnly="1" outline="0" fieldPosition="0">
        <references count="3">
          <reference field="0" count="1" selected="0">
            <x v="171"/>
          </reference>
          <reference field="1" count="1" selected="0">
            <x v="258"/>
          </reference>
          <reference field="2" count="1">
            <x v="1"/>
          </reference>
        </references>
      </pivotArea>
    </format>
    <format dxfId="7365">
      <pivotArea dataOnly="0" labelOnly="1" outline="0" fieldPosition="0">
        <references count="3">
          <reference field="0" count="1" selected="0">
            <x v="172"/>
          </reference>
          <reference field="1" count="1" selected="0">
            <x v="300"/>
          </reference>
          <reference field="2" count="1">
            <x v="2"/>
          </reference>
        </references>
      </pivotArea>
    </format>
    <format dxfId="7364">
      <pivotArea dataOnly="0" labelOnly="1" outline="0" fieldPosition="0">
        <references count="3">
          <reference field="0" count="1" selected="0">
            <x v="173"/>
          </reference>
          <reference field="1" count="1" selected="0">
            <x v="388"/>
          </reference>
          <reference field="2" count="1">
            <x v="3"/>
          </reference>
        </references>
      </pivotArea>
    </format>
    <format dxfId="7363">
      <pivotArea dataOnly="0" labelOnly="1" outline="0" fieldPosition="0">
        <references count="3">
          <reference field="0" count="1" selected="0">
            <x v="174"/>
          </reference>
          <reference field="1" count="1" selected="0">
            <x v="72"/>
          </reference>
          <reference field="2" count="1">
            <x v="0"/>
          </reference>
        </references>
      </pivotArea>
    </format>
    <format dxfId="7362">
      <pivotArea dataOnly="0" labelOnly="1" outline="0" fieldPosition="0">
        <references count="3">
          <reference field="0" count="1" selected="0">
            <x v="175"/>
          </reference>
          <reference field="1" count="1" selected="0">
            <x v="0"/>
          </reference>
          <reference field="2" count="1">
            <x v="1"/>
          </reference>
        </references>
      </pivotArea>
    </format>
    <format dxfId="7361">
      <pivotArea dataOnly="0" labelOnly="1" outline="0" fieldPosition="0">
        <references count="3">
          <reference field="0" count="1" selected="0">
            <x v="176"/>
          </reference>
          <reference field="1" count="1" selected="0">
            <x v="5"/>
          </reference>
          <reference field="2" count="1">
            <x v="2"/>
          </reference>
        </references>
      </pivotArea>
    </format>
    <format dxfId="7360">
      <pivotArea dataOnly="0" labelOnly="1" outline="0" fieldPosition="0">
        <references count="3">
          <reference field="0" count="1" selected="0">
            <x v="177"/>
          </reference>
          <reference field="1" count="1" selected="0">
            <x v="6"/>
          </reference>
          <reference field="2" count="1">
            <x v="3"/>
          </reference>
        </references>
      </pivotArea>
    </format>
    <format dxfId="7359">
      <pivotArea dataOnly="0" labelOnly="1" outline="0" fieldPosition="0">
        <references count="3">
          <reference field="0" count="1" selected="0">
            <x v="178"/>
          </reference>
          <reference field="1" count="1" selected="0">
            <x v="9"/>
          </reference>
          <reference field="2" count="1">
            <x v="0"/>
          </reference>
        </references>
      </pivotArea>
    </format>
    <format dxfId="7358">
      <pivotArea dataOnly="0" labelOnly="1" outline="0" fieldPosition="0">
        <references count="3">
          <reference field="0" count="1" selected="0">
            <x v="179"/>
          </reference>
          <reference field="1" count="1" selected="0">
            <x v="10"/>
          </reference>
          <reference field="2" count="1">
            <x v="1"/>
          </reference>
        </references>
      </pivotArea>
    </format>
    <format dxfId="7357">
      <pivotArea dataOnly="0" labelOnly="1" outline="0" fieldPosition="0">
        <references count="3">
          <reference field="0" count="1" selected="0">
            <x v="180"/>
          </reference>
          <reference field="1" count="1" selected="0">
            <x v="11"/>
          </reference>
          <reference field="2" count="1">
            <x v="2"/>
          </reference>
        </references>
      </pivotArea>
    </format>
    <format dxfId="7356">
      <pivotArea dataOnly="0" labelOnly="1" outline="0" fieldPosition="0">
        <references count="3">
          <reference field="0" count="1" selected="0">
            <x v="181"/>
          </reference>
          <reference field="1" count="1" selected="0">
            <x v="12"/>
          </reference>
          <reference field="2" count="1">
            <x v="3"/>
          </reference>
        </references>
      </pivotArea>
    </format>
    <format dxfId="7355">
      <pivotArea dataOnly="0" labelOnly="1" outline="0" fieldPosition="0">
        <references count="3">
          <reference field="0" count="1" selected="0">
            <x v="182"/>
          </reference>
          <reference field="1" count="1" selected="0">
            <x v="13"/>
          </reference>
          <reference field="2" count="1">
            <x v="0"/>
          </reference>
        </references>
      </pivotArea>
    </format>
    <format dxfId="7354">
      <pivotArea dataOnly="0" labelOnly="1" outline="0" fieldPosition="0">
        <references count="3">
          <reference field="0" count="1" selected="0">
            <x v="183"/>
          </reference>
          <reference field="1" count="1" selected="0">
            <x v="14"/>
          </reference>
          <reference field="2" count="1">
            <x v="1"/>
          </reference>
        </references>
      </pivotArea>
    </format>
    <format dxfId="7353">
      <pivotArea dataOnly="0" labelOnly="1" outline="0" fieldPosition="0">
        <references count="3">
          <reference field="0" count="1" selected="0">
            <x v="184"/>
          </reference>
          <reference field="1" count="1" selected="0">
            <x v="15"/>
          </reference>
          <reference field="2" count="1">
            <x v="2"/>
          </reference>
        </references>
      </pivotArea>
    </format>
    <format dxfId="7352">
      <pivotArea dataOnly="0" labelOnly="1" outline="0" fieldPosition="0">
        <references count="3">
          <reference field="0" count="1" selected="0">
            <x v="185"/>
          </reference>
          <reference field="1" count="1" selected="0">
            <x v="16"/>
          </reference>
          <reference field="2" count="1">
            <x v="3"/>
          </reference>
        </references>
      </pivotArea>
    </format>
    <format dxfId="7351">
      <pivotArea dataOnly="0" labelOnly="1" outline="0" fieldPosition="0">
        <references count="3">
          <reference field="0" count="1" selected="0">
            <x v="186"/>
          </reference>
          <reference field="1" count="1" selected="0">
            <x v="18"/>
          </reference>
          <reference field="2" count="1">
            <x v="0"/>
          </reference>
        </references>
      </pivotArea>
    </format>
    <format dxfId="7350">
      <pivotArea dataOnly="0" labelOnly="1" outline="0" fieldPosition="0">
        <references count="3">
          <reference field="0" count="1" selected="0">
            <x v="187"/>
          </reference>
          <reference field="1" count="1" selected="0">
            <x v="20"/>
          </reference>
          <reference field="2" count="1">
            <x v="1"/>
          </reference>
        </references>
      </pivotArea>
    </format>
    <format dxfId="7349">
      <pivotArea dataOnly="0" labelOnly="1" outline="0" fieldPosition="0">
        <references count="3">
          <reference field="0" count="1" selected="0">
            <x v="188"/>
          </reference>
          <reference field="1" count="1" selected="0">
            <x v="22"/>
          </reference>
          <reference field="2" count="1">
            <x v="2"/>
          </reference>
        </references>
      </pivotArea>
    </format>
    <format dxfId="7348">
      <pivotArea dataOnly="0" labelOnly="1" outline="0" fieldPosition="0">
        <references count="3">
          <reference field="0" count="1" selected="0">
            <x v="189"/>
          </reference>
          <reference field="1" count="1" selected="0">
            <x v="33"/>
          </reference>
          <reference field="2" count="1">
            <x v="3"/>
          </reference>
        </references>
      </pivotArea>
    </format>
    <format dxfId="7347">
      <pivotArea dataOnly="0" labelOnly="1" outline="0" fieldPosition="0">
        <references count="3">
          <reference field="0" count="1" selected="0">
            <x v="190"/>
          </reference>
          <reference field="1" count="1" selected="0">
            <x v="41"/>
          </reference>
          <reference field="2" count="1">
            <x v="0"/>
          </reference>
        </references>
      </pivotArea>
    </format>
    <format dxfId="7346">
      <pivotArea dataOnly="0" labelOnly="1" outline="0" fieldPosition="0">
        <references count="3">
          <reference field="0" count="1" selected="0">
            <x v="191"/>
          </reference>
          <reference field="1" count="1" selected="0">
            <x v="42"/>
          </reference>
          <reference field="2" count="1">
            <x v="1"/>
          </reference>
        </references>
      </pivotArea>
    </format>
    <format dxfId="7345">
      <pivotArea dataOnly="0" labelOnly="1" outline="0" fieldPosition="0">
        <references count="3">
          <reference field="0" count="1" selected="0">
            <x v="192"/>
          </reference>
          <reference field="1" count="1" selected="0">
            <x v="44"/>
          </reference>
          <reference field="2" count="1">
            <x v="2"/>
          </reference>
        </references>
      </pivotArea>
    </format>
    <format dxfId="7344">
      <pivotArea dataOnly="0" labelOnly="1" outline="0" fieldPosition="0">
        <references count="3">
          <reference field="0" count="1" selected="0">
            <x v="193"/>
          </reference>
          <reference field="1" count="1" selected="0">
            <x v="47"/>
          </reference>
          <reference field="2" count="1">
            <x v="3"/>
          </reference>
        </references>
      </pivotArea>
    </format>
    <format dxfId="7343">
      <pivotArea dataOnly="0" labelOnly="1" outline="0" fieldPosition="0">
        <references count="3">
          <reference field="0" count="1" selected="0">
            <x v="194"/>
          </reference>
          <reference field="1" count="1" selected="0">
            <x v="48"/>
          </reference>
          <reference field="2" count="1">
            <x v="0"/>
          </reference>
        </references>
      </pivotArea>
    </format>
    <format dxfId="7342">
      <pivotArea dataOnly="0" labelOnly="1" outline="0" fieldPosition="0">
        <references count="3">
          <reference field="0" count="1" selected="0">
            <x v="195"/>
          </reference>
          <reference field="1" count="1" selected="0">
            <x v="51"/>
          </reference>
          <reference field="2" count="1">
            <x v="1"/>
          </reference>
        </references>
      </pivotArea>
    </format>
    <format dxfId="7341">
      <pivotArea dataOnly="0" labelOnly="1" outline="0" fieldPosition="0">
        <references count="3">
          <reference field="0" count="1" selected="0">
            <x v="196"/>
          </reference>
          <reference field="1" count="1" selected="0">
            <x v="53"/>
          </reference>
          <reference field="2" count="1">
            <x v="2"/>
          </reference>
        </references>
      </pivotArea>
    </format>
    <format dxfId="7340">
      <pivotArea dataOnly="0" labelOnly="1" outline="0" fieldPosition="0">
        <references count="3">
          <reference field="0" count="1" selected="0">
            <x v="197"/>
          </reference>
          <reference field="1" count="1" selected="0">
            <x v="56"/>
          </reference>
          <reference field="2" count="1">
            <x v="3"/>
          </reference>
        </references>
      </pivotArea>
    </format>
    <format dxfId="7339">
      <pivotArea dataOnly="0" labelOnly="1" outline="0" fieldPosition="0">
        <references count="3">
          <reference field="0" count="1" selected="0">
            <x v="198"/>
          </reference>
          <reference field="1" count="1" selected="0">
            <x v="59"/>
          </reference>
          <reference field="2" count="1">
            <x v="0"/>
          </reference>
        </references>
      </pivotArea>
    </format>
    <format dxfId="7338">
      <pivotArea dataOnly="0" labelOnly="1" outline="0" fieldPosition="0">
        <references count="3">
          <reference field="0" count="1" selected="0">
            <x v="199"/>
          </reference>
          <reference field="1" count="1" selected="0">
            <x v="62"/>
          </reference>
          <reference field="2" count="1">
            <x v="1"/>
          </reference>
        </references>
      </pivotArea>
    </format>
    <format dxfId="7337">
      <pivotArea dataOnly="0" labelOnly="1" outline="0" fieldPosition="0">
        <references count="3">
          <reference field="0" count="1" selected="0">
            <x v="200"/>
          </reference>
          <reference field="1" count="1" selected="0">
            <x v="94"/>
          </reference>
          <reference field="2" count="1">
            <x v="2"/>
          </reference>
        </references>
      </pivotArea>
    </format>
    <format dxfId="7336">
      <pivotArea dataOnly="0" labelOnly="1" outline="0" fieldPosition="0">
        <references count="3">
          <reference field="0" count="1" selected="0">
            <x v="201"/>
          </reference>
          <reference field="1" count="1" selected="0">
            <x v="95"/>
          </reference>
          <reference field="2" count="1">
            <x v="3"/>
          </reference>
        </references>
      </pivotArea>
    </format>
    <format dxfId="7335">
      <pivotArea dataOnly="0" labelOnly="1" outline="0" fieldPosition="0">
        <references count="3">
          <reference field="0" count="1" selected="0">
            <x v="202"/>
          </reference>
          <reference field="1" count="1" selected="0">
            <x v="96"/>
          </reference>
          <reference field="2" count="1">
            <x v="0"/>
          </reference>
        </references>
      </pivotArea>
    </format>
    <format dxfId="7334">
      <pivotArea dataOnly="0" labelOnly="1" outline="0" fieldPosition="0">
        <references count="3">
          <reference field="0" count="1" selected="0">
            <x v="203"/>
          </reference>
          <reference field="1" count="1" selected="0">
            <x v="97"/>
          </reference>
          <reference field="2" count="1">
            <x v="1"/>
          </reference>
        </references>
      </pivotArea>
    </format>
    <format dxfId="7333">
      <pivotArea dataOnly="0" labelOnly="1" outline="0" fieldPosition="0">
        <references count="3">
          <reference field="0" count="1" selected="0">
            <x v="204"/>
          </reference>
          <reference field="1" count="1" selected="0">
            <x v="98"/>
          </reference>
          <reference field="2" count="1">
            <x v="2"/>
          </reference>
        </references>
      </pivotArea>
    </format>
    <format dxfId="7332">
      <pivotArea dataOnly="0" labelOnly="1" outline="0" fieldPosition="0">
        <references count="3">
          <reference field="0" count="1" selected="0">
            <x v="205"/>
          </reference>
          <reference field="1" count="1" selected="0">
            <x v="99"/>
          </reference>
          <reference field="2" count="1">
            <x v="3"/>
          </reference>
        </references>
      </pivotArea>
    </format>
    <format dxfId="7331">
      <pivotArea dataOnly="0" labelOnly="1" outline="0" fieldPosition="0">
        <references count="3">
          <reference field="0" count="1" selected="0">
            <x v="206"/>
          </reference>
          <reference field="1" count="1" selected="0">
            <x v="100"/>
          </reference>
          <reference field="2" count="1">
            <x v="0"/>
          </reference>
        </references>
      </pivotArea>
    </format>
    <format dxfId="7330">
      <pivotArea dataOnly="0" labelOnly="1" outline="0" fieldPosition="0">
        <references count="3">
          <reference field="0" count="1" selected="0">
            <x v="207"/>
          </reference>
          <reference field="1" count="1" selected="0">
            <x v="101"/>
          </reference>
          <reference field="2" count="1">
            <x v="1"/>
          </reference>
        </references>
      </pivotArea>
    </format>
    <format dxfId="7329">
      <pivotArea dataOnly="0" labelOnly="1" outline="0" fieldPosition="0">
        <references count="3">
          <reference field="0" count="1" selected="0">
            <x v="208"/>
          </reference>
          <reference field="1" count="1" selected="0">
            <x v="104"/>
          </reference>
          <reference field="2" count="1">
            <x v="2"/>
          </reference>
        </references>
      </pivotArea>
    </format>
    <format dxfId="7328">
      <pivotArea dataOnly="0" labelOnly="1" outline="0" fieldPosition="0">
        <references count="3">
          <reference field="0" count="1" selected="0">
            <x v="209"/>
          </reference>
          <reference field="1" count="1" selected="0">
            <x v="105"/>
          </reference>
          <reference field="2" count="1">
            <x v="3"/>
          </reference>
        </references>
      </pivotArea>
    </format>
    <format dxfId="7327">
      <pivotArea dataOnly="0" labelOnly="1" outline="0" fieldPosition="0">
        <references count="3">
          <reference field="0" count="1" selected="0">
            <x v="210"/>
          </reference>
          <reference field="1" count="1" selected="0">
            <x v="107"/>
          </reference>
          <reference field="2" count="1">
            <x v="0"/>
          </reference>
        </references>
      </pivotArea>
    </format>
    <format dxfId="7326">
      <pivotArea dataOnly="0" labelOnly="1" outline="0" fieldPosition="0">
        <references count="3">
          <reference field="0" count="1" selected="0">
            <x v="211"/>
          </reference>
          <reference field="1" count="1" selected="0">
            <x v="108"/>
          </reference>
          <reference field="2" count="1">
            <x v="1"/>
          </reference>
        </references>
      </pivotArea>
    </format>
    <format dxfId="7325">
      <pivotArea dataOnly="0" labelOnly="1" outline="0" fieldPosition="0">
        <references count="3">
          <reference field="0" count="1" selected="0">
            <x v="212"/>
          </reference>
          <reference field="1" count="1" selected="0">
            <x v="111"/>
          </reference>
          <reference field="2" count="1">
            <x v="2"/>
          </reference>
        </references>
      </pivotArea>
    </format>
    <format dxfId="7324">
      <pivotArea dataOnly="0" labelOnly="1" outline="0" fieldPosition="0">
        <references count="3">
          <reference field="0" count="1" selected="0">
            <x v="213"/>
          </reference>
          <reference field="1" count="1" selected="0">
            <x v="115"/>
          </reference>
          <reference field="2" count="1">
            <x v="3"/>
          </reference>
        </references>
      </pivotArea>
    </format>
    <format dxfId="7323">
      <pivotArea dataOnly="0" labelOnly="1" outline="0" fieldPosition="0">
        <references count="3">
          <reference field="0" count="1" selected="0">
            <x v="214"/>
          </reference>
          <reference field="1" count="1" selected="0">
            <x v="116"/>
          </reference>
          <reference field="2" count="1">
            <x v="0"/>
          </reference>
        </references>
      </pivotArea>
    </format>
    <format dxfId="7322">
      <pivotArea dataOnly="0" labelOnly="1" outline="0" fieldPosition="0">
        <references count="3">
          <reference field="0" count="1" selected="0">
            <x v="215"/>
          </reference>
          <reference field="1" count="1" selected="0">
            <x v="118"/>
          </reference>
          <reference field="2" count="1">
            <x v="1"/>
          </reference>
        </references>
      </pivotArea>
    </format>
    <format dxfId="7321">
      <pivotArea dataOnly="0" labelOnly="1" outline="0" fieldPosition="0">
        <references count="3">
          <reference field="0" count="1" selected="0">
            <x v="216"/>
          </reference>
          <reference field="1" count="1" selected="0">
            <x v="119"/>
          </reference>
          <reference field="2" count="1">
            <x v="2"/>
          </reference>
        </references>
      </pivotArea>
    </format>
    <format dxfId="7320">
      <pivotArea dataOnly="0" labelOnly="1" outline="0" fieldPosition="0">
        <references count="3">
          <reference field="0" count="1" selected="0">
            <x v="217"/>
          </reference>
          <reference field="1" count="1" selected="0">
            <x v="122"/>
          </reference>
          <reference field="2" count="1">
            <x v="3"/>
          </reference>
        </references>
      </pivotArea>
    </format>
    <format dxfId="7319">
      <pivotArea dataOnly="0" labelOnly="1" outline="0" fieldPosition="0">
        <references count="3">
          <reference field="0" count="1" selected="0">
            <x v="218"/>
          </reference>
          <reference field="1" count="1" selected="0">
            <x v="123"/>
          </reference>
          <reference field="2" count="1">
            <x v="0"/>
          </reference>
        </references>
      </pivotArea>
    </format>
    <format dxfId="7318">
      <pivotArea dataOnly="0" labelOnly="1" outline="0" fieldPosition="0">
        <references count="3">
          <reference field="0" count="1" selected="0">
            <x v="219"/>
          </reference>
          <reference field="1" count="1" selected="0">
            <x v="125"/>
          </reference>
          <reference field="2" count="1">
            <x v="1"/>
          </reference>
        </references>
      </pivotArea>
    </format>
    <format dxfId="7317">
      <pivotArea dataOnly="0" labelOnly="1" outline="0" fieldPosition="0">
        <references count="3">
          <reference field="0" count="1" selected="0">
            <x v="220"/>
          </reference>
          <reference field="1" count="1" selected="0">
            <x v="126"/>
          </reference>
          <reference field="2" count="1">
            <x v="2"/>
          </reference>
        </references>
      </pivotArea>
    </format>
    <format dxfId="7316">
      <pivotArea dataOnly="0" labelOnly="1" outline="0" fieldPosition="0">
        <references count="3">
          <reference field="0" count="1" selected="0">
            <x v="221"/>
          </reference>
          <reference field="1" count="1" selected="0">
            <x v="127"/>
          </reference>
          <reference field="2" count="1">
            <x v="3"/>
          </reference>
        </references>
      </pivotArea>
    </format>
    <format dxfId="7315">
      <pivotArea dataOnly="0" labelOnly="1" outline="0" fieldPosition="0">
        <references count="3">
          <reference field="0" count="1" selected="0">
            <x v="222"/>
          </reference>
          <reference field="1" count="1" selected="0">
            <x v="130"/>
          </reference>
          <reference field="2" count="1">
            <x v="0"/>
          </reference>
        </references>
      </pivotArea>
    </format>
    <format dxfId="7314">
      <pivotArea dataOnly="0" labelOnly="1" outline="0" fieldPosition="0">
        <references count="3">
          <reference field="0" count="1" selected="0">
            <x v="223"/>
          </reference>
          <reference field="1" count="1" selected="0">
            <x v="131"/>
          </reference>
          <reference field="2" count="1">
            <x v="1"/>
          </reference>
        </references>
      </pivotArea>
    </format>
    <format dxfId="7313">
      <pivotArea dataOnly="0" labelOnly="1" outline="0" fieldPosition="0">
        <references count="3">
          <reference field="0" count="1" selected="0">
            <x v="224"/>
          </reference>
          <reference field="1" count="1" selected="0">
            <x v="132"/>
          </reference>
          <reference field="2" count="1">
            <x v="2"/>
          </reference>
        </references>
      </pivotArea>
    </format>
    <format dxfId="7312">
      <pivotArea dataOnly="0" labelOnly="1" outline="0" fieldPosition="0">
        <references count="3">
          <reference field="0" count="1" selected="0">
            <x v="225"/>
          </reference>
          <reference field="1" count="1" selected="0">
            <x v="133"/>
          </reference>
          <reference field="2" count="1">
            <x v="3"/>
          </reference>
        </references>
      </pivotArea>
    </format>
    <format dxfId="7311">
      <pivotArea dataOnly="0" labelOnly="1" outline="0" fieldPosition="0">
        <references count="3">
          <reference field="0" count="1" selected="0">
            <x v="226"/>
          </reference>
          <reference field="1" count="1" selected="0">
            <x v="135"/>
          </reference>
          <reference field="2" count="1">
            <x v="0"/>
          </reference>
        </references>
      </pivotArea>
    </format>
    <format dxfId="7310">
      <pivotArea dataOnly="0" labelOnly="1" outline="0" fieldPosition="0">
        <references count="3">
          <reference field="0" count="1" selected="0">
            <x v="227"/>
          </reference>
          <reference field="1" count="1" selected="0">
            <x v="136"/>
          </reference>
          <reference field="2" count="1">
            <x v="1"/>
          </reference>
        </references>
      </pivotArea>
    </format>
    <format dxfId="7309">
      <pivotArea dataOnly="0" labelOnly="1" outline="0" fieldPosition="0">
        <references count="3">
          <reference field="0" count="1" selected="0">
            <x v="228"/>
          </reference>
          <reference field="1" count="1" selected="0">
            <x v="139"/>
          </reference>
          <reference field="2" count="1">
            <x v="2"/>
          </reference>
        </references>
      </pivotArea>
    </format>
    <format dxfId="7308">
      <pivotArea dataOnly="0" labelOnly="1" outline="0" fieldPosition="0">
        <references count="3">
          <reference field="0" count="1" selected="0">
            <x v="229"/>
          </reference>
          <reference field="1" count="1" selected="0">
            <x v="140"/>
          </reference>
          <reference field="2" count="1">
            <x v="3"/>
          </reference>
        </references>
      </pivotArea>
    </format>
    <format dxfId="7307">
      <pivotArea dataOnly="0" labelOnly="1" outline="0" fieldPosition="0">
        <references count="3">
          <reference field="0" count="1" selected="0">
            <x v="230"/>
          </reference>
          <reference field="1" count="1" selected="0">
            <x v="157"/>
          </reference>
          <reference field="2" count="1">
            <x v="0"/>
          </reference>
        </references>
      </pivotArea>
    </format>
    <format dxfId="7306">
      <pivotArea dataOnly="0" labelOnly="1" outline="0" fieldPosition="0">
        <references count="3">
          <reference field="0" count="1" selected="0">
            <x v="231"/>
          </reference>
          <reference field="1" count="1" selected="0">
            <x v="371"/>
          </reference>
          <reference field="2" count="1">
            <x v="1"/>
          </reference>
        </references>
      </pivotArea>
    </format>
    <format dxfId="7305">
      <pivotArea dataOnly="0" labelOnly="1" outline="0" fieldPosition="0">
        <references count="3">
          <reference field="0" count="1" selected="0">
            <x v="232"/>
          </reference>
          <reference field="1" count="1" selected="0">
            <x v="372"/>
          </reference>
          <reference field="2" count="1">
            <x v="2"/>
          </reference>
        </references>
      </pivotArea>
    </format>
    <format dxfId="7304">
      <pivotArea dataOnly="0" labelOnly="1" outline="0" fieldPosition="0">
        <references count="3">
          <reference field="0" count="1" selected="0">
            <x v="233"/>
          </reference>
          <reference field="1" count="1" selected="0">
            <x v="373"/>
          </reference>
          <reference field="2" count="1">
            <x v="3"/>
          </reference>
        </references>
      </pivotArea>
    </format>
    <format dxfId="7303">
      <pivotArea dataOnly="0" labelOnly="1" outline="0" fieldPosition="0">
        <references count="3">
          <reference field="0" count="1" selected="0">
            <x v="234"/>
          </reference>
          <reference field="1" count="1" selected="0">
            <x v="376"/>
          </reference>
          <reference field="2" count="1">
            <x v="0"/>
          </reference>
        </references>
      </pivotArea>
    </format>
    <format dxfId="7302">
      <pivotArea dataOnly="0" labelOnly="1" outline="0" fieldPosition="0">
        <references count="3">
          <reference field="0" count="1" selected="0">
            <x v="235"/>
          </reference>
          <reference field="1" count="1" selected="0">
            <x v="34"/>
          </reference>
          <reference field="2" count="1">
            <x v="1"/>
          </reference>
        </references>
      </pivotArea>
    </format>
    <format dxfId="7301">
      <pivotArea dataOnly="0" labelOnly="1" outline="0" fieldPosition="0">
        <references count="3">
          <reference field="0" count="1" selected="0">
            <x v="236"/>
          </reference>
          <reference field="1" count="1" selected="0">
            <x v="73"/>
          </reference>
          <reference field="2" count="1">
            <x v="2"/>
          </reference>
        </references>
      </pivotArea>
    </format>
    <format dxfId="7300">
      <pivotArea dataOnly="0" labelOnly="1" outline="0" fieldPosition="0">
        <references count="3">
          <reference field="0" count="1" selected="0">
            <x v="237"/>
          </reference>
          <reference field="1" count="1" selected="0">
            <x v="80"/>
          </reference>
          <reference field="2" count="1">
            <x v="3"/>
          </reference>
        </references>
      </pivotArea>
    </format>
    <format dxfId="7299">
      <pivotArea dataOnly="0" labelOnly="1" outline="0" fieldPosition="0">
        <references count="3">
          <reference field="0" count="1" selected="0">
            <x v="238"/>
          </reference>
          <reference field="1" count="1" selected="0">
            <x v="84"/>
          </reference>
          <reference field="2" count="1">
            <x v="0"/>
          </reference>
        </references>
      </pivotArea>
    </format>
    <format dxfId="7298">
      <pivotArea dataOnly="0" labelOnly="1" outline="0" fieldPosition="0">
        <references count="3">
          <reference field="0" count="1" selected="0">
            <x v="239"/>
          </reference>
          <reference field="1" count="1" selected="0">
            <x v="90"/>
          </reference>
          <reference field="2" count="1">
            <x v="1"/>
          </reference>
        </references>
      </pivotArea>
    </format>
    <format dxfId="7297">
      <pivotArea dataOnly="0" labelOnly="1" outline="0" fieldPosition="0">
        <references count="3">
          <reference field="0" count="1" selected="0">
            <x v="240"/>
          </reference>
          <reference field="1" count="1" selected="0">
            <x v="183"/>
          </reference>
          <reference field="2" count="1">
            <x v="2"/>
          </reference>
        </references>
      </pivotArea>
    </format>
    <format dxfId="7296">
      <pivotArea dataOnly="0" labelOnly="1" outline="0" fieldPosition="0">
        <references count="3">
          <reference field="0" count="1" selected="0">
            <x v="241"/>
          </reference>
          <reference field="1" count="1" selected="0">
            <x v="218"/>
          </reference>
          <reference field="2" count="1">
            <x v="3"/>
          </reference>
        </references>
      </pivotArea>
    </format>
    <format dxfId="7295">
      <pivotArea dataOnly="0" labelOnly="1" outline="0" fieldPosition="0">
        <references count="3">
          <reference field="0" count="1" selected="0">
            <x v="242"/>
          </reference>
          <reference field="1" count="1" selected="0">
            <x v="219"/>
          </reference>
          <reference field="2" count="1">
            <x v="0"/>
          </reference>
        </references>
      </pivotArea>
    </format>
    <format dxfId="7294">
      <pivotArea dataOnly="0" labelOnly="1" outline="0" fieldPosition="0">
        <references count="3">
          <reference field="0" count="1" selected="0">
            <x v="243"/>
          </reference>
          <reference field="1" count="1" selected="0">
            <x v="231"/>
          </reference>
          <reference field="2" count="1">
            <x v="1"/>
          </reference>
        </references>
      </pivotArea>
    </format>
    <format dxfId="7293">
      <pivotArea dataOnly="0" labelOnly="1" outline="0" fieldPosition="0">
        <references count="3">
          <reference field="0" count="1" selected="0">
            <x v="244"/>
          </reference>
          <reference field="1" count="1" selected="0">
            <x v="235"/>
          </reference>
          <reference field="2" count="1">
            <x v="2"/>
          </reference>
        </references>
      </pivotArea>
    </format>
    <format dxfId="7292">
      <pivotArea dataOnly="0" labelOnly="1" outline="0" fieldPosition="0">
        <references count="3">
          <reference field="0" count="1" selected="0">
            <x v="245"/>
          </reference>
          <reference field="1" count="1" selected="0">
            <x v="250"/>
          </reference>
          <reference field="2" count="1">
            <x v="3"/>
          </reference>
        </references>
      </pivotArea>
    </format>
    <format dxfId="7291">
      <pivotArea dataOnly="0" labelOnly="1" outline="0" fieldPosition="0">
        <references count="3">
          <reference field="0" count="1" selected="0">
            <x v="246"/>
          </reference>
          <reference field="1" count="1" selected="0">
            <x v="270"/>
          </reference>
          <reference field="2" count="1">
            <x v="0"/>
          </reference>
        </references>
      </pivotArea>
    </format>
    <format dxfId="7290">
      <pivotArea dataOnly="0" labelOnly="1" outline="0" fieldPosition="0">
        <references count="3">
          <reference field="0" count="1" selected="0">
            <x v="247"/>
          </reference>
          <reference field="1" count="1" selected="0">
            <x v="391"/>
          </reference>
          <reference field="2" count="1">
            <x v="1"/>
          </reference>
        </references>
      </pivotArea>
    </format>
    <format dxfId="7289">
      <pivotArea dataOnly="0" labelOnly="1" outline="0" fieldPosition="0">
        <references count="3">
          <reference field="0" count="1" selected="0">
            <x v="248"/>
          </reference>
          <reference field="1" count="1" selected="0">
            <x v="411"/>
          </reference>
          <reference field="2" count="1">
            <x v="2"/>
          </reference>
        </references>
      </pivotArea>
    </format>
    <format dxfId="7288">
      <pivotArea dataOnly="0" labelOnly="1" outline="0" fieldPosition="0">
        <references count="3">
          <reference field="0" count="1" selected="0">
            <x v="249"/>
          </reference>
          <reference field="1" count="1" selected="0">
            <x v="418"/>
          </reference>
          <reference field="2" count="1">
            <x v="3"/>
          </reference>
        </references>
      </pivotArea>
    </format>
    <format dxfId="7287">
      <pivotArea dataOnly="0" labelOnly="1" outline="0" fieldPosition="0">
        <references count="3">
          <reference field="0" count="1" selected="0">
            <x v="250"/>
          </reference>
          <reference field="1" count="1" selected="0">
            <x v="109"/>
          </reference>
          <reference field="2" count="1">
            <x v="0"/>
          </reference>
        </references>
      </pivotArea>
    </format>
    <format dxfId="7286">
      <pivotArea dataOnly="0" labelOnly="1" outline="0" fieldPosition="0">
        <references count="3">
          <reference field="0" count="1" selected="0">
            <x v="251"/>
          </reference>
          <reference field="1" count="1" selected="0">
            <x v="230"/>
          </reference>
          <reference field="2" count="1">
            <x v="1"/>
          </reference>
        </references>
      </pivotArea>
    </format>
    <format dxfId="7285">
      <pivotArea dataOnly="0" labelOnly="1" outline="0" fieldPosition="0">
        <references count="3">
          <reference field="0" count="1" selected="0">
            <x v="252"/>
          </reference>
          <reference field="1" count="1" selected="0">
            <x v="236"/>
          </reference>
          <reference field="2" count="1">
            <x v="2"/>
          </reference>
        </references>
      </pivotArea>
    </format>
    <format dxfId="7284">
      <pivotArea dataOnly="0" labelOnly="1" outline="0" fieldPosition="0">
        <references count="3">
          <reference field="0" count="1" selected="0">
            <x v="253"/>
          </reference>
          <reference field="1" count="1" selected="0">
            <x v="261"/>
          </reference>
          <reference field="2" count="1">
            <x v="3"/>
          </reference>
        </references>
      </pivotArea>
    </format>
    <format dxfId="7283">
      <pivotArea dataOnly="0" labelOnly="1" outline="0" fieldPosition="0">
        <references count="3">
          <reference field="0" count="1" selected="0">
            <x v="254"/>
          </reference>
          <reference field="1" count="1" selected="0">
            <x v="278"/>
          </reference>
          <reference field="2" count="1">
            <x v="0"/>
          </reference>
        </references>
      </pivotArea>
    </format>
    <format dxfId="7282">
      <pivotArea dataOnly="0" labelOnly="1" outline="0" fieldPosition="0">
        <references count="3">
          <reference field="0" count="1" selected="0">
            <x v="255"/>
          </reference>
          <reference field="1" count="1" selected="0">
            <x v="296"/>
          </reference>
          <reference field="2" count="1">
            <x v="1"/>
          </reference>
        </references>
      </pivotArea>
    </format>
    <format dxfId="7281">
      <pivotArea dataOnly="0" labelOnly="1" outline="0" fieldPosition="0">
        <references count="3">
          <reference field="0" count="1" selected="0">
            <x v="256"/>
          </reference>
          <reference field="1" count="1" selected="0">
            <x v="299"/>
          </reference>
          <reference field="2" count="1">
            <x v="2"/>
          </reference>
        </references>
      </pivotArea>
    </format>
    <format dxfId="7280">
      <pivotArea dataOnly="0" labelOnly="1" outline="0" fieldPosition="0">
        <references count="3">
          <reference field="0" count="1" selected="0">
            <x v="257"/>
          </reference>
          <reference field="1" count="1" selected="0">
            <x v="305"/>
          </reference>
          <reference field="2" count="1">
            <x v="3"/>
          </reference>
        </references>
      </pivotArea>
    </format>
    <format dxfId="7279">
      <pivotArea dataOnly="0" labelOnly="1" outline="0" fieldPosition="0">
        <references count="3">
          <reference field="0" count="1" selected="0">
            <x v="258"/>
          </reference>
          <reference field="1" count="1" selected="0">
            <x v="333"/>
          </reference>
          <reference field="2" count="1">
            <x v="8"/>
          </reference>
        </references>
      </pivotArea>
    </format>
    <format dxfId="7278">
      <pivotArea dataOnly="0" labelOnly="1" outline="0" fieldPosition="0">
        <references count="3">
          <reference field="0" count="1" selected="0">
            <x v="262"/>
          </reference>
          <reference field="1" count="1" selected="0">
            <x v="102"/>
          </reference>
          <reference field="2" count="1">
            <x v="0"/>
          </reference>
        </references>
      </pivotArea>
    </format>
    <format dxfId="7277">
      <pivotArea dataOnly="0" labelOnly="1" outline="0" fieldPosition="0">
        <references count="3">
          <reference field="0" count="1" selected="0">
            <x v="263"/>
          </reference>
          <reference field="1" count="1" selected="0">
            <x v="103"/>
          </reference>
          <reference field="2" count="1">
            <x v="1"/>
          </reference>
        </references>
      </pivotArea>
    </format>
    <format dxfId="7276">
      <pivotArea dataOnly="0" labelOnly="1" outline="0" fieldPosition="0">
        <references count="3">
          <reference field="0" count="1" selected="0">
            <x v="264"/>
          </reference>
          <reference field="1" count="1" selected="0">
            <x v="121"/>
          </reference>
          <reference field="2" count="1">
            <x v="2"/>
          </reference>
        </references>
      </pivotArea>
    </format>
    <format dxfId="7275">
      <pivotArea dataOnly="0" labelOnly="1" outline="0" fieldPosition="0">
        <references count="3">
          <reference field="0" count="1" selected="0">
            <x v="265"/>
          </reference>
          <reference field="1" count="1" selected="0">
            <x v="141"/>
          </reference>
          <reference field="2" count="1">
            <x v="3"/>
          </reference>
        </references>
      </pivotArea>
    </format>
    <format dxfId="7274">
      <pivotArea dataOnly="0" labelOnly="1" outline="0" fieldPosition="0">
        <references count="3">
          <reference field="0" count="1" selected="0">
            <x v="266"/>
          </reference>
          <reference field="1" count="1" selected="0">
            <x v="158"/>
          </reference>
          <reference field="2" count="1">
            <x v="0"/>
          </reference>
        </references>
      </pivotArea>
    </format>
    <format dxfId="7273">
      <pivotArea dataOnly="0" labelOnly="1" outline="0" fieldPosition="0">
        <references count="3">
          <reference field="0" count="1" selected="0">
            <x v="267"/>
          </reference>
          <reference field="1" count="1" selected="0">
            <x v="161"/>
          </reference>
          <reference field="2" count="1">
            <x v="1"/>
          </reference>
        </references>
      </pivotArea>
    </format>
    <format dxfId="7272">
      <pivotArea dataOnly="0" labelOnly="1" outline="0" fieldPosition="0">
        <references count="3">
          <reference field="0" count="1" selected="0">
            <x v="268"/>
          </reference>
          <reference field="1" count="1" selected="0">
            <x v="167"/>
          </reference>
          <reference field="2" count="1">
            <x v="2"/>
          </reference>
        </references>
      </pivotArea>
    </format>
    <format dxfId="7271">
      <pivotArea dataOnly="0" labelOnly="1" outline="0" fieldPosition="0">
        <references count="3">
          <reference field="0" count="1" selected="0">
            <x v="269"/>
          </reference>
          <reference field="1" count="1" selected="0">
            <x v="178"/>
          </reference>
          <reference field="2" count="1">
            <x v="3"/>
          </reference>
        </references>
      </pivotArea>
    </format>
    <format dxfId="7270">
      <pivotArea dataOnly="0" labelOnly="1" outline="0" fieldPosition="0">
        <references count="3">
          <reference field="0" count="1" selected="0">
            <x v="270"/>
          </reference>
          <reference field="1" count="1" selected="0">
            <x v="181"/>
          </reference>
          <reference field="2" count="1">
            <x v="0"/>
          </reference>
        </references>
      </pivotArea>
    </format>
    <format dxfId="7269">
      <pivotArea dataOnly="0" labelOnly="1" outline="0" fieldPosition="0">
        <references count="3">
          <reference field="0" count="1" selected="0">
            <x v="271"/>
          </reference>
          <reference field="1" count="1" selected="0">
            <x v="190"/>
          </reference>
          <reference field="2" count="1">
            <x v="1"/>
          </reference>
        </references>
      </pivotArea>
    </format>
    <format dxfId="7268">
      <pivotArea dataOnly="0" labelOnly="1" outline="0" fieldPosition="0">
        <references count="3">
          <reference field="0" count="1" selected="0">
            <x v="272"/>
          </reference>
          <reference field="1" count="1" selected="0">
            <x v="195"/>
          </reference>
          <reference field="2" count="1">
            <x v="2"/>
          </reference>
        </references>
      </pivotArea>
    </format>
    <format dxfId="7267">
      <pivotArea dataOnly="0" labelOnly="1" outline="0" fieldPosition="0">
        <references count="3">
          <reference field="0" count="1" selected="0">
            <x v="273"/>
          </reference>
          <reference field="1" count="1" selected="0">
            <x v="213"/>
          </reference>
          <reference field="2" count="1">
            <x v="3"/>
          </reference>
        </references>
      </pivotArea>
    </format>
    <format dxfId="7266">
      <pivotArea dataOnly="0" labelOnly="1" outline="0" fieldPosition="0">
        <references count="3">
          <reference field="0" count="1" selected="0">
            <x v="274"/>
          </reference>
          <reference field="1" count="1" selected="0">
            <x v="217"/>
          </reference>
          <reference field="2" count="1">
            <x v="0"/>
          </reference>
        </references>
      </pivotArea>
    </format>
    <format dxfId="7265">
      <pivotArea dataOnly="0" labelOnly="1" outline="0" fieldPosition="0">
        <references count="3">
          <reference field="0" count="1" selected="0">
            <x v="275"/>
          </reference>
          <reference field="1" count="1" selected="0">
            <x v="262"/>
          </reference>
          <reference field="2" count="1">
            <x v="1"/>
          </reference>
        </references>
      </pivotArea>
    </format>
    <format dxfId="7264">
      <pivotArea dataOnly="0" labelOnly="1" outline="0" fieldPosition="0">
        <references count="3">
          <reference field="0" count="1" selected="0">
            <x v="276"/>
          </reference>
          <reference field="1" count="1" selected="0">
            <x v="265"/>
          </reference>
          <reference field="2" count="1">
            <x v="2"/>
          </reference>
        </references>
      </pivotArea>
    </format>
    <format dxfId="7263">
      <pivotArea dataOnly="0" labelOnly="1" outline="0" fieldPosition="0">
        <references count="3">
          <reference field="0" count="1" selected="0">
            <x v="277"/>
          </reference>
          <reference field="1" count="1" selected="0">
            <x v="285"/>
          </reference>
          <reference field="2" count="1">
            <x v="3"/>
          </reference>
        </references>
      </pivotArea>
    </format>
    <format dxfId="7262">
      <pivotArea dataOnly="0" labelOnly="1" outline="0" fieldPosition="0">
        <references count="3">
          <reference field="0" count="1" selected="0">
            <x v="278"/>
          </reference>
          <reference field="1" count="1" selected="0">
            <x v="286"/>
          </reference>
          <reference field="2" count="1">
            <x v="0"/>
          </reference>
        </references>
      </pivotArea>
    </format>
    <format dxfId="7261">
      <pivotArea dataOnly="0" labelOnly="1" outline="0" fieldPosition="0">
        <references count="3">
          <reference field="0" count="1" selected="0">
            <x v="279"/>
          </reference>
          <reference field="1" count="1" selected="0">
            <x v="291"/>
          </reference>
          <reference field="2" count="1">
            <x v="1"/>
          </reference>
        </references>
      </pivotArea>
    </format>
    <format dxfId="7260">
      <pivotArea dataOnly="0" labelOnly="1" outline="0" fieldPosition="0">
        <references count="3">
          <reference field="0" count="1" selected="0">
            <x v="280"/>
          </reference>
          <reference field="1" count="1" selected="0">
            <x v="311"/>
          </reference>
          <reference field="2" count="1">
            <x v="2"/>
          </reference>
        </references>
      </pivotArea>
    </format>
    <format dxfId="7259">
      <pivotArea dataOnly="0" labelOnly="1" outline="0" fieldPosition="0">
        <references count="3">
          <reference field="0" count="1" selected="0">
            <x v="281"/>
          </reference>
          <reference field="1" count="1" selected="0">
            <x v="314"/>
          </reference>
          <reference field="2" count="1">
            <x v="3"/>
          </reference>
        </references>
      </pivotArea>
    </format>
    <format dxfId="7258">
      <pivotArea dataOnly="0" labelOnly="1" outline="0" fieldPosition="0">
        <references count="3">
          <reference field="0" count="1" selected="0">
            <x v="282"/>
          </reference>
          <reference field="1" count="1" selected="0">
            <x v="328"/>
          </reference>
          <reference field="2" count="1">
            <x v="0"/>
          </reference>
        </references>
      </pivotArea>
    </format>
    <format dxfId="7257">
      <pivotArea dataOnly="0" labelOnly="1" outline="0" fieldPosition="0">
        <references count="3">
          <reference field="0" count="1" selected="0">
            <x v="283"/>
          </reference>
          <reference field="1" count="1" selected="0">
            <x v="329"/>
          </reference>
          <reference field="2" count="1">
            <x v="1"/>
          </reference>
        </references>
      </pivotArea>
    </format>
    <format dxfId="7256">
      <pivotArea dataOnly="0" labelOnly="1" outline="0" fieldPosition="0">
        <references count="3">
          <reference field="0" count="1" selected="0">
            <x v="284"/>
          </reference>
          <reference field="1" count="1" selected="0">
            <x v="377"/>
          </reference>
          <reference field="2" count="1">
            <x v="2"/>
          </reference>
        </references>
      </pivotArea>
    </format>
    <format dxfId="7255">
      <pivotArea dataOnly="0" labelOnly="1" outline="0" fieldPosition="0">
        <references count="3">
          <reference field="0" count="1" selected="0">
            <x v="285"/>
          </reference>
          <reference field="1" count="1" selected="0">
            <x v="392"/>
          </reference>
          <reference field="2" count="1">
            <x v="3"/>
          </reference>
        </references>
      </pivotArea>
    </format>
    <format dxfId="7254">
      <pivotArea dataOnly="0" labelOnly="1" outline="0" fieldPosition="0">
        <references count="3">
          <reference field="0" count="1" selected="0">
            <x v="286"/>
          </reference>
          <reference field="1" count="1" selected="0">
            <x v="395"/>
          </reference>
          <reference field="2" count="1">
            <x v="10"/>
          </reference>
        </references>
      </pivotArea>
    </format>
    <format dxfId="7253">
      <pivotArea dataOnly="0" labelOnly="1" outline="0" fieldPosition="0">
        <references count="3">
          <reference field="0" count="1" selected="0">
            <x v="290"/>
          </reference>
          <reference field="1" count="1" selected="0">
            <x v="8"/>
          </reference>
          <reference field="2" count="1">
            <x v="0"/>
          </reference>
        </references>
      </pivotArea>
    </format>
    <format dxfId="7252">
      <pivotArea dataOnly="0" labelOnly="1" outline="0" fieldPosition="0">
        <references count="3">
          <reference field="0" count="1" selected="0">
            <x v="291"/>
          </reference>
          <reference field="1" count="1" selected="0">
            <x v="21"/>
          </reference>
          <reference field="2" count="1">
            <x v="1"/>
          </reference>
        </references>
      </pivotArea>
    </format>
    <format dxfId="7251">
      <pivotArea dataOnly="0" labelOnly="1" outline="0" fieldPosition="0">
        <references count="3">
          <reference field="0" count="1" selected="0">
            <x v="292"/>
          </reference>
          <reference field="1" count="1" selected="0">
            <x v="23"/>
          </reference>
          <reference field="2" count="1">
            <x v="2"/>
          </reference>
        </references>
      </pivotArea>
    </format>
    <format dxfId="7250">
      <pivotArea dataOnly="0" labelOnly="1" outline="0" fieldPosition="0">
        <references count="3">
          <reference field="0" count="1" selected="0">
            <x v="293"/>
          </reference>
          <reference field="1" count="1" selected="0">
            <x v="24"/>
          </reference>
          <reference field="2" count="1">
            <x v="3"/>
          </reference>
        </references>
      </pivotArea>
    </format>
    <format dxfId="7249">
      <pivotArea dataOnly="0" labelOnly="1" outline="0" fieldPosition="0">
        <references count="3">
          <reference field="0" count="1" selected="0">
            <x v="294"/>
          </reference>
          <reference field="1" count="1" selected="0">
            <x v="40"/>
          </reference>
          <reference field="2" count="1">
            <x v="0"/>
          </reference>
        </references>
      </pivotArea>
    </format>
    <format dxfId="7248">
      <pivotArea dataOnly="0" labelOnly="1" outline="0" fieldPosition="0">
        <references count="3">
          <reference field="0" count="1" selected="0">
            <x v="295"/>
          </reference>
          <reference field="1" count="1" selected="0">
            <x v="49"/>
          </reference>
          <reference field="2" count="1">
            <x v="1"/>
          </reference>
        </references>
      </pivotArea>
    </format>
    <format dxfId="7247">
      <pivotArea dataOnly="0" labelOnly="1" outline="0" fieldPosition="0">
        <references count="3">
          <reference field="0" count="1" selected="0">
            <x v="296"/>
          </reference>
          <reference field="1" count="1" selected="0">
            <x v="54"/>
          </reference>
          <reference field="2" count="1">
            <x v="2"/>
          </reference>
        </references>
      </pivotArea>
    </format>
    <format dxfId="7246">
      <pivotArea dataOnly="0" labelOnly="1" outline="0" fieldPosition="0">
        <references count="3">
          <reference field="0" count="1" selected="0">
            <x v="297"/>
          </reference>
          <reference field="1" count="1" selected="0">
            <x v="93"/>
          </reference>
          <reference field="2" count="1">
            <x v="3"/>
          </reference>
        </references>
      </pivotArea>
    </format>
    <format dxfId="7245">
      <pivotArea dataOnly="0" labelOnly="1" outline="0" fieldPosition="0">
        <references count="3">
          <reference field="0" count="1" selected="0">
            <x v="298"/>
          </reference>
          <reference field="1" count="1" selected="0">
            <x v="142"/>
          </reference>
          <reference field="2" count="1">
            <x v="0"/>
          </reference>
        </references>
      </pivotArea>
    </format>
    <format dxfId="7244">
      <pivotArea dataOnly="0" labelOnly="1" outline="0" fieldPosition="0">
        <references count="3">
          <reference field="0" count="1" selected="0">
            <x v="299"/>
          </reference>
          <reference field="1" count="1" selected="0">
            <x v="143"/>
          </reference>
          <reference field="2" count="1">
            <x v="1"/>
          </reference>
        </references>
      </pivotArea>
    </format>
    <format dxfId="7243">
      <pivotArea dataOnly="0" labelOnly="1" outline="0" fieldPosition="0">
        <references count="3">
          <reference field="0" count="1" selected="0">
            <x v="300"/>
          </reference>
          <reference field="1" count="1" selected="0">
            <x v="188"/>
          </reference>
          <reference field="2" count="1">
            <x v="2"/>
          </reference>
        </references>
      </pivotArea>
    </format>
    <format dxfId="7242">
      <pivotArea dataOnly="0" labelOnly="1" outline="0" fieldPosition="0">
        <references count="3">
          <reference field="0" count="1" selected="0">
            <x v="301"/>
          </reference>
          <reference field="1" count="1" selected="0">
            <x v="200"/>
          </reference>
          <reference field="2" count="1">
            <x v="3"/>
          </reference>
        </references>
      </pivotArea>
    </format>
    <format dxfId="7241">
      <pivotArea dataOnly="0" labelOnly="1" outline="0" fieldPosition="0">
        <references count="3">
          <reference field="0" count="1" selected="0">
            <x v="302"/>
          </reference>
          <reference field="1" count="1" selected="0">
            <x v="202"/>
          </reference>
          <reference field="2" count="1">
            <x v="0"/>
          </reference>
        </references>
      </pivotArea>
    </format>
    <format dxfId="7240">
      <pivotArea dataOnly="0" labelOnly="1" outline="0" fieldPosition="0">
        <references count="3">
          <reference field="0" count="1" selected="0">
            <x v="303"/>
          </reference>
          <reference field="1" count="1" selected="0">
            <x v="207"/>
          </reference>
          <reference field="2" count="1">
            <x v="1"/>
          </reference>
        </references>
      </pivotArea>
    </format>
    <format dxfId="7239">
      <pivotArea dataOnly="0" labelOnly="1" outline="0" fieldPosition="0">
        <references count="3">
          <reference field="0" count="1" selected="0">
            <x v="304"/>
          </reference>
          <reference field="1" count="1" selected="0">
            <x v="215"/>
          </reference>
          <reference field="2" count="1">
            <x v="2"/>
          </reference>
        </references>
      </pivotArea>
    </format>
    <format dxfId="7238">
      <pivotArea dataOnly="0" labelOnly="1" outline="0" fieldPosition="0">
        <references count="3">
          <reference field="0" count="1" selected="0">
            <x v="305"/>
          </reference>
          <reference field="1" count="1" selected="0">
            <x v="216"/>
          </reference>
          <reference field="2" count="1">
            <x v="3"/>
          </reference>
        </references>
      </pivotArea>
    </format>
    <format dxfId="7237">
      <pivotArea dataOnly="0" labelOnly="1" outline="0" fieldPosition="0">
        <references count="3">
          <reference field="0" count="1" selected="0">
            <x v="306"/>
          </reference>
          <reference field="1" count="1" selected="0">
            <x v="264"/>
          </reference>
          <reference field="2" count="1">
            <x v="0"/>
          </reference>
        </references>
      </pivotArea>
    </format>
    <format dxfId="7236">
      <pivotArea dataOnly="0" labelOnly="1" outline="0" fieldPosition="0">
        <references count="3">
          <reference field="0" count="1" selected="0">
            <x v="307"/>
          </reference>
          <reference field="1" count="1" selected="0">
            <x v="268"/>
          </reference>
          <reference field="2" count="1">
            <x v="1"/>
          </reference>
        </references>
      </pivotArea>
    </format>
    <format dxfId="7235">
      <pivotArea dataOnly="0" labelOnly="1" outline="0" fieldPosition="0">
        <references count="3">
          <reference field="0" count="1" selected="0">
            <x v="308"/>
          </reference>
          <reference field="1" count="1" selected="0">
            <x v="354"/>
          </reference>
          <reference field="2" count="1">
            <x v="2"/>
          </reference>
        </references>
      </pivotArea>
    </format>
    <format dxfId="7234">
      <pivotArea dataOnly="0" labelOnly="1" outline="0" fieldPosition="0">
        <references count="3">
          <reference field="0" count="1" selected="0">
            <x v="309"/>
          </reference>
          <reference field="1" count="1" selected="0">
            <x v="355"/>
          </reference>
          <reference field="2" count="1">
            <x v="3"/>
          </reference>
        </references>
      </pivotArea>
    </format>
    <format dxfId="7233">
      <pivotArea dataOnly="0" labelOnly="1" outline="0" fieldPosition="0">
        <references count="3">
          <reference field="0" count="1" selected="0">
            <x v="310"/>
          </reference>
          <reference field="1" count="1" selected="0">
            <x v="356"/>
          </reference>
          <reference field="2" count="1">
            <x v="0"/>
          </reference>
        </references>
      </pivotArea>
    </format>
    <format dxfId="7232">
      <pivotArea dataOnly="0" labelOnly="1" outline="0" fieldPosition="0">
        <references count="3">
          <reference field="0" count="1" selected="0">
            <x v="311"/>
          </reference>
          <reference field="1" count="1" selected="0">
            <x v="357"/>
          </reference>
          <reference field="2" count="1">
            <x v="1"/>
          </reference>
        </references>
      </pivotArea>
    </format>
    <format dxfId="7231">
      <pivotArea dataOnly="0" labelOnly="1" outline="0" fieldPosition="0">
        <references count="3">
          <reference field="0" count="1" selected="0">
            <x v="312"/>
          </reference>
          <reference field="1" count="1" selected="0">
            <x v="360"/>
          </reference>
          <reference field="2" count="1">
            <x v="2"/>
          </reference>
        </references>
      </pivotArea>
    </format>
    <format dxfId="7230">
      <pivotArea dataOnly="0" labelOnly="1" outline="0" fieldPosition="0">
        <references count="3">
          <reference field="0" count="1" selected="0">
            <x v="313"/>
          </reference>
          <reference field="1" count="1" selected="0">
            <x v="361"/>
          </reference>
          <reference field="2" count="1">
            <x v="3"/>
          </reference>
        </references>
      </pivotArea>
    </format>
    <format dxfId="7229">
      <pivotArea dataOnly="0" labelOnly="1" outline="0" fieldPosition="0">
        <references count="3">
          <reference field="0" count="1" selected="0">
            <x v="314"/>
          </reference>
          <reference field="1" count="1" selected="0">
            <x v="375"/>
          </reference>
          <reference field="2" count="1">
            <x v="0"/>
          </reference>
        </references>
      </pivotArea>
    </format>
    <format dxfId="7228">
      <pivotArea dataOnly="0" labelOnly="1" outline="0" fieldPosition="0">
        <references count="3">
          <reference field="0" count="1" selected="0">
            <x v="315"/>
          </reference>
          <reference field="1" count="1" selected="0">
            <x v="386"/>
          </reference>
          <reference field="2" count="1">
            <x v="1"/>
          </reference>
        </references>
      </pivotArea>
    </format>
    <format dxfId="7227">
      <pivotArea dataOnly="0" labelOnly="1" outline="0" fieldPosition="0">
        <references count="3">
          <reference field="0" count="1" selected="0">
            <x v="316"/>
          </reference>
          <reference field="1" count="1" selected="0">
            <x v="390"/>
          </reference>
          <reference field="2" count="1">
            <x v="2"/>
          </reference>
        </references>
      </pivotArea>
    </format>
    <format dxfId="7226">
      <pivotArea dataOnly="0" labelOnly="1" outline="0" fieldPosition="0">
        <references count="3">
          <reference field="0" count="1" selected="0">
            <x v="317"/>
          </reference>
          <reference field="1" count="1" selected="0">
            <x v="393"/>
          </reference>
          <reference field="2" count="1">
            <x v="3"/>
          </reference>
        </references>
      </pivotArea>
    </format>
    <format dxfId="7225">
      <pivotArea dataOnly="0" labelOnly="1" outline="0" fieldPosition="0">
        <references count="3">
          <reference field="0" count="1" selected="0">
            <x v="318"/>
          </reference>
          <reference field="1" count="1" selected="0">
            <x v="398"/>
          </reference>
          <reference field="2" count="1">
            <x v="0"/>
          </reference>
        </references>
      </pivotArea>
    </format>
    <format dxfId="7224">
      <pivotArea dataOnly="0" labelOnly="1" outline="0" fieldPosition="0">
        <references count="3">
          <reference field="0" count="1" selected="0">
            <x v="319"/>
          </reference>
          <reference field="1" count="1" selected="0">
            <x v="399"/>
          </reference>
          <reference field="2" count="1">
            <x v="1"/>
          </reference>
        </references>
      </pivotArea>
    </format>
    <format dxfId="7223">
      <pivotArea dataOnly="0" labelOnly="1" outline="0" fieldPosition="0">
        <references count="3">
          <reference field="0" count="1" selected="0">
            <x v="320"/>
          </reference>
          <reference field="1" count="1" selected="0">
            <x v="401"/>
          </reference>
          <reference field="2" count="1">
            <x v="2"/>
          </reference>
        </references>
      </pivotArea>
    </format>
    <format dxfId="7222">
      <pivotArea dataOnly="0" labelOnly="1" outline="0" fieldPosition="0">
        <references count="3">
          <reference field="0" count="1" selected="0">
            <x v="321"/>
          </reference>
          <reference field="1" count="1" selected="0">
            <x v="404"/>
          </reference>
          <reference field="2" count="1">
            <x v="3"/>
          </reference>
        </references>
      </pivotArea>
    </format>
    <format dxfId="7221">
      <pivotArea dataOnly="0" labelOnly="1" outline="0" fieldPosition="0">
        <references count="3">
          <reference field="0" count="1" selected="0">
            <x v="322"/>
          </reference>
          <reference field="1" count="1" selected="0">
            <x v="406"/>
          </reference>
          <reference field="2" count="1">
            <x v="0"/>
          </reference>
        </references>
      </pivotArea>
    </format>
    <format dxfId="7220">
      <pivotArea dataOnly="0" labelOnly="1" outline="0" fieldPosition="0">
        <references count="3">
          <reference field="0" count="1" selected="0">
            <x v="323"/>
          </reference>
          <reference field="1" count="1" selected="0">
            <x v="410"/>
          </reference>
          <reference field="2" count="1">
            <x v="1"/>
          </reference>
        </references>
      </pivotArea>
    </format>
    <format dxfId="7219">
      <pivotArea dataOnly="0" labelOnly="1" outline="0" fieldPosition="0">
        <references count="3">
          <reference field="0" count="1" selected="0">
            <x v="324"/>
          </reference>
          <reference field="1" count="1" selected="0">
            <x v="414"/>
          </reference>
          <reference field="2" count="1">
            <x v="2"/>
          </reference>
        </references>
      </pivotArea>
    </format>
    <format dxfId="7218">
      <pivotArea dataOnly="0" labelOnly="1" outline="0" fieldPosition="0">
        <references count="3">
          <reference field="0" count="1" selected="0">
            <x v="325"/>
          </reference>
          <reference field="1" count="1" selected="0">
            <x v="415"/>
          </reference>
          <reference field="2" count="1">
            <x v="3"/>
          </reference>
        </references>
      </pivotArea>
    </format>
    <format dxfId="7217">
      <pivotArea dataOnly="0" labelOnly="1" outline="0" fieldPosition="0">
        <references count="3">
          <reference field="0" count="1" selected="0">
            <x v="326"/>
          </reference>
          <reference field="1" count="1" selected="0">
            <x v="1"/>
          </reference>
          <reference field="2" count="1">
            <x v="0"/>
          </reference>
        </references>
      </pivotArea>
    </format>
    <format dxfId="7216">
      <pivotArea dataOnly="0" labelOnly="1" outline="0" fieldPosition="0">
        <references count="3">
          <reference field="0" count="1" selected="0">
            <x v="327"/>
          </reference>
          <reference field="1" count="1" selected="0">
            <x v="2"/>
          </reference>
          <reference field="2" count="1">
            <x v="1"/>
          </reference>
        </references>
      </pivotArea>
    </format>
    <format dxfId="7215">
      <pivotArea dataOnly="0" labelOnly="1" outline="0" fieldPosition="0">
        <references count="3">
          <reference field="0" count="1" selected="0">
            <x v="328"/>
          </reference>
          <reference field="1" count="1" selected="0">
            <x v="3"/>
          </reference>
          <reference field="2" count="1">
            <x v="2"/>
          </reference>
        </references>
      </pivotArea>
    </format>
    <format dxfId="7214">
      <pivotArea dataOnly="0" labelOnly="1" outline="0" fieldPosition="0">
        <references count="3">
          <reference field="0" count="1" selected="0">
            <x v="329"/>
          </reference>
          <reference field="1" count="1" selected="0">
            <x v="7"/>
          </reference>
          <reference field="2" count="1">
            <x v="3"/>
          </reference>
        </references>
      </pivotArea>
    </format>
    <format dxfId="7213">
      <pivotArea dataOnly="0" labelOnly="1" outline="0" fieldPosition="0">
        <references count="3">
          <reference field="0" count="1" selected="0">
            <x v="330"/>
          </reference>
          <reference field="1" count="1" selected="0">
            <x v="17"/>
          </reference>
          <reference field="2" count="1">
            <x v="0"/>
          </reference>
        </references>
      </pivotArea>
    </format>
    <format dxfId="7212">
      <pivotArea dataOnly="0" labelOnly="1" outline="0" fieldPosition="0">
        <references count="3">
          <reference field="0" count="1" selected="0">
            <x v="331"/>
          </reference>
          <reference field="1" count="1" selected="0">
            <x v="25"/>
          </reference>
          <reference field="2" count="1">
            <x v="1"/>
          </reference>
        </references>
      </pivotArea>
    </format>
    <format dxfId="7211">
      <pivotArea dataOnly="0" labelOnly="1" outline="0" fieldPosition="0">
        <references count="3">
          <reference field="0" count="1" selected="0">
            <x v="332"/>
          </reference>
          <reference field="1" count="1" selected="0">
            <x v="28"/>
          </reference>
          <reference field="2" count="1">
            <x v="2"/>
          </reference>
        </references>
      </pivotArea>
    </format>
    <format dxfId="7210">
      <pivotArea dataOnly="0" labelOnly="1" outline="0" fieldPosition="0">
        <references count="3">
          <reference field="0" count="1" selected="0">
            <x v="333"/>
          </reference>
          <reference field="1" count="1" selected="0">
            <x v="29"/>
          </reference>
          <reference field="2" count="1">
            <x v="3"/>
          </reference>
        </references>
      </pivotArea>
    </format>
    <format dxfId="7209">
      <pivotArea dataOnly="0" labelOnly="1" outline="0" fieldPosition="0">
        <references count="3">
          <reference field="0" count="1" selected="0">
            <x v="334"/>
          </reference>
          <reference field="1" count="1" selected="0">
            <x v="31"/>
          </reference>
          <reference field="2" count="1">
            <x v="0"/>
          </reference>
        </references>
      </pivotArea>
    </format>
    <format dxfId="7208">
      <pivotArea dataOnly="0" labelOnly="1" outline="0" fieldPosition="0">
        <references count="3">
          <reference field="0" count="1" selected="0">
            <x v="335"/>
          </reference>
          <reference field="1" count="1" selected="0">
            <x v="36"/>
          </reference>
          <reference field="2" count="1">
            <x v="1"/>
          </reference>
        </references>
      </pivotArea>
    </format>
    <format dxfId="7207">
      <pivotArea dataOnly="0" labelOnly="1" outline="0" fieldPosition="0">
        <references count="3">
          <reference field="0" count="1" selected="0">
            <x v="336"/>
          </reference>
          <reference field="1" count="1" selected="0">
            <x v="37"/>
          </reference>
          <reference field="2" count="1">
            <x v="2"/>
          </reference>
        </references>
      </pivotArea>
    </format>
    <format dxfId="7206">
      <pivotArea dataOnly="0" labelOnly="1" outline="0" fieldPosition="0">
        <references count="3">
          <reference field="0" count="1" selected="0">
            <x v="337"/>
          </reference>
          <reference field="1" count="1" selected="0">
            <x v="38"/>
          </reference>
          <reference field="2" count="1">
            <x v="3"/>
          </reference>
        </references>
      </pivotArea>
    </format>
    <format dxfId="7205">
      <pivotArea dataOnly="0" labelOnly="1" outline="0" fieldPosition="0">
        <references count="3">
          <reference field="0" count="1" selected="0">
            <x v="338"/>
          </reference>
          <reference field="1" count="1" selected="0">
            <x v="45"/>
          </reference>
          <reference field="2" count="1">
            <x v="0"/>
          </reference>
        </references>
      </pivotArea>
    </format>
    <format dxfId="7204">
      <pivotArea dataOnly="0" labelOnly="1" outline="0" fieldPosition="0">
        <references count="3">
          <reference field="0" count="1" selected="0">
            <x v="339"/>
          </reference>
          <reference field="1" count="1" selected="0">
            <x v="46"/>
          </reference>
          <reference field="2" count="1">
            <x v="1"/>
          </reference>
        </references>
      </pivotArea>
    </format>
    <format dxfId="7203">
      <pivotArea dataOnly="0" labelOnly="1" outline="0" fieldPosition="0">
        <references count="3">
          <reference field="0" count="1" selected="0">
            <x v="340"/>
          </reference>
          <reference field="1" count="1" selected="0">
            <x v="50"/>
          </reference>
          <reference field="2" count="1">
            <x v="2"/>
          </reference>
        </references>
      </pivotArea>
    </format>
    <format dxfId="7202">
      <pivotArea dataOnly="0" labelOnly="1" outline="0" fieldPosition="0">
        <references count="3">
          <reference field="0" count="1" selected="0">
            <x v="341"/>
          </reference>
          <reference field="1" count="1" selected="0">
            <x v="57"/>
          </reference>
          <reference field="2" count="1">
            <x v="3"/>
          </reference>
        </references>
      </pivotArea>
    </format>
    <format dxfId="7201">
      <pivotArea dataOnly="0" labelOnly="1" outline="0" fieldPosition="0">
        <references count="3">
          <reference field="0" count="1" selected="0">
            <x v="342"/>
          </reference>
          <reference field="1" count="1" selected="0">
            <x v="60"/>
          </reference>
          <reference field="2" count="1">
            <x v="0"/>
          </reference>
        </references>
      </pivotArea>
    </format>
    <format dxfId="7200">
      <pivotArea dataOnly="0" labelOnly="1" outline="0" fieldPosition="0">
        <references count="3">
          <reference field="0" count="1" selected="0">
            <x v="343"/>
          </reference>
          <reference field="1" count="1" selected="0">
            <x v="61"/>
          </reference>
          <reference field="2" count="1">
            <x v="1"/>
          </reference>
        </references>
      </pivotArea>
    </format>
    <format dxfId="7199">
      <pivotArea dataOnly="0" labelOnly="1" outline="0" fieldPosition="0">
        <references count="3">
          <reference field="0" count="1" selected="0">
            <x v="344"/>
          </reference>
          <reference field="1" count="1" selected="0">
            <x v="65"/>
          </reference>
          <reference field="2" count="1">
            <x v="2"/>
          </reference>
        </references>
      </pivotArea>
    </format>
    <format dxfId="7198">
      <pivotArea dataOnly="0" labelOnly="1" outline="0" fieldPosition="0">
        <references count="3">
          <reference field="0" count="1" selected="0">
            <x v="345"/>
          </reference>
          <reference field="1" count="1" selected="0">
            <x v="68"/>
          </reference>
          <reference field="2" count="1">
            <x v="3"/>
          </reference>
        </references>
      </pivotArea>
    </format>
    <format dxfId="7197">
      <pivotArea dataOnly="0" labelOnly="1" outline="0" fieldPosition="0">
        <references count="3">
          <reference field="0" count="1" selected="0">
            <x v="346"/>
          </reference>
          <reference field="1" count="1" selected="0">
            <x v="70"/>
          </reference>
          <reference field="2" count="1">
            <x v="0"/>
          </reference>
        </references>
      </pivotArea>
    </format>
    <format dxfId="7196">
      <pivotArea dataOnly="0" labelOnly="1" outline="0" fieldPosition="0">
        <references count="3">
          <reference field="0" count="1" selected="0">
            <x v="347"/>
          </reference>
          <reference field="1" count="1" selected="0">
            <x v="74"/>
          </reference>
          <reference field="2" count="1">
            <x v="1"/>
          </reference>
        </references>
      </pivotArea>
    </format>
    <format dxfId="7195">
      <pivotArea dataOnly="0" labelOnly="1" outline="0" fieldPosition="0">
        <references count="3">
          <reference field="0" count="1" selected="0">
            <x v="348"/>
          </reference>
          <reference field="1" count="1" selected="0">
            <x v="76"/>
          </reference>
          <reference field="2" count="1">
            <x v="2"/>
          </reference>
        </references>
      </pivotArea>
    </format>
    <format dxfId="7194">
      <pivotArea dataOnly="0" labelOnly="1" outline="0" fieldPosition="0">
        <references count="3">
          <reference field="0" count="1" selected="0">
            <x v="349"/>
          </reference>
          <reference field="1" count="1" selected="0">
            <x v="79"/>
          </reference>
          <reference field="2" count="1">
            <x v="3"/>
          </reference>
        </references>
      </pivotArea>
    </format>
    <format dxfId="7193">
      <pivotArea dataOnly="0" labelOnly="1" outline="0" fieldPosition="0">
        <references count="3">
          <reference field="0" count="1" selected="0">
            <x v="350"/>
          </reference>
          <reference field="1" count="1" selected="0">
            <x v="81"/>
          </reference>
          <reference field="2" count="1">
            <x v="0"/>
          </reference>
        </references>
      </pivotArea>
    </format>
    <format dxfId="7192">
      <pivotArea dataOnly="0" labelOnly="1" outline="0" fieldPosition="0">
        <references count="3">
          <reference field="0" count="1" selected="0">
            <x v="351"/>
          </reference>
          <reference field="1" count="1" selected="0">
            <x v="83"/>
          </reference>
          <reference field="2" count="1">
            <x v="1"/>
          </reference>
        </references>
      </pivotArea>
    </format>
    <format dxfId="7191">
      <pivotArea dataOnly="0" labelOnly="1" outline="0" fieldPosition="0">
        <references count="3">
          <reference field="0" count="1" selected="0">
            <x v="352"/>
          </reference>
          <reference field="1" count="1" selected="0">
            <x v="85"/>
          </reference>
          <reference field="2" count="1">
            <x v="2"/>
          </reference>
        </references>
      </pivotArea>
    </format>
    <format dxfId="7190">
      <pivotArea dataOnly="0" labelOnly="1" outline="0" fieldPosition="0">
        <references count="3">
          <reference field="0" count="1" selected="0">
            <x v="353"/>
          </reference>
          <reference field="1" count="1" selected="0">
            <x v="86"/>
          </reference>
          <reference field="2" count="1">
            <x v="3"/>
          </reference>
        </references>
      </pivotArea>
    </format>
    <format dxfId="7189">
      <pivotArea dataOnly="0" labelOnly="1" outline="0" fieldPosition="0">
        <references count="3">
          <reference field="0" count="1" selected="0">
            <x v="354"/>
          </reference>
          <reference field="1" count="1" selected="0">
            <x v="87"/>
          </reference>
          <reference field="2" count="1">
            <x v="0"/>
          </reference>
        </references>
      </pivotArea>
    </format>
    <format dxfId="7188">
      <pivotArea dataOnly="0" labelOnly="1" outline="0" fieldPosition="0">
        <references count="3">
          <reference field="0" count="1" selected="0">
            <x v="355"/>
          </reference>
          <reference field="1" count="1" selected="0">
            <x v="88"/>
          </reference>
          <reference field="2" count="1">
            <x v="1"/>
          </reference>
        </references>
      </pivotArea>
    </format>
    <format dxfId="7187">
      <pivotArea dataOnly="0" labelOnly="1" outline="0" fieldPosition="0">
        <references count="3">
          <reference field="0" count="1" selected="0">
            <x v="356"/>
          </reference>
          <reference field="1" count="1" selected="0">
            <x v="89"/>
          </reference>
          <reference field="2" count="1">
            <x v="2"/>
          </reference>
        </references>
      </pivotArea>
    </format>
    <format dxfId="7186">
      <pivotArea dataOnly="0" labelOnly="1" outline="0" fieldPosition="0">
        <references count="3">
          <reference field="0" count="1" selected="0">
            <x v="357"/>
          </reference>
          <reference field="1" count="1" selected="0">
            <x v="91"/>
          </reference>
          <reference field="2" count="1">
            <x v="3"/>
          </reference>
        </references>
      </pivotArea>
    </format>
    <format dxfId="7185">
      <pivotArea dataOnly="0" labelOnly="1" outline="0" fieldPosition="0">
        <references count="3">
          <reference field="0" count="1" selected="0">
            <x v="358"/>
          </reference>
          <reference field="1" count="1" selected="0">
            <x v="112"/>
          </reference>
          <reference field="2" count="1">
            <x v="0"/>
          </reference>
        </references>
      </pivotArea>
    </format>
    <format dxfId="7184">
      <pivotArea dataOnly="0" labelOnly="1" outline="0" fieldPosition="0">
        <references count="3">
          <reference field="0" count="1" selected="0">
            <x v="359"/>
          </reference>
          <reference field="1" count="1" selected="0">
            <x v="114"/>
          </reference>
          <reference field="2" count="1">
            <x v="1"/>
          </reference>
        </references>
      </pivotArea>
    </format>
    <format dxfId="7183">
      <pivotArea dataOnly="0" labelOnly="1" outline="0" fieldPosition="0">
        <references count="3">
          <reference field="0" count="1" selected="0">
            <x v="360"/>
          </reference>
          <reference field="1" count="1" selected="0">
            <x v="120"/>
          </reference>
          <reference field="2" count="1">
            <x v="2"/>
          </reference>
        </references>
      </pivotArea>
    </format>
    <format dxfId="7182">
      <pivotArea dataOnly="0" labelOnly="1" outline="0" fieldPosition="0">
        <references count="3">
          <reference field="0" count="1" selected="0">
            <x v="361"/>
          </reference>
          <reference field="1" count="1" selected="0">
            <x v="124"/>
          </reference>
          <reference field="2" count="1">
            <x v="3"/>
          </reference>
        </references>
      </pivotArea>
    </format>
    <format dxfId="7181">
      <pivotArea dataOnly="0" labelOnly="1" outline="0" fieldPosition="0">
        <references count="3">
          <reference field="0" count="1" selected="0">
            <x v="362"/>
          </reference>
          <reference field="1" count="1" selected="0">
            <x v="129"/>
          </reference>
          <reference field="2" count="1">
            <x v="0"/>
          </reference>
        </references>
      </pivotArea>
    </format>
    <format dxfId="7180">
      <pivotArea dataOnly="0" labelOnly="1" outline="0" fieldPosition="0">
        <references count="3">
          <reference field="0" count="1" selected="0">
            <x v="363"/>
          </reference>
          <reference field="1" count="1" selected="0">
            <x v="134"/>
          </reference>
          <reference field="2" count="1">
            <x v="1"/>
          </reference>
        </references>
      </pivotArea>
    </format>
    <format dxfId="7179">
      <pivotArea dataOnly="0" labelOnly="1" outline="0" fieldPosition="0">
        <references count="3">
          <reference field="0" count="1" selected="0">
            <x v="364"/>
          </reference>
          <reference field="1" count="1" selected="0">
            <x v="137"/>
          </reference>
          <reference field="2" count="1">
            <x v="2"/>
          </reference>
        </references>
      </pivotArea>
    </format>
    <format dxfId="7178">
      <pivotArea dataOnly="0" labelOnly="1" outline="0" fieldPosition="0">
        <references count="3">
          <reference field="0" count="1" selected="0">
            <x v="365"/>
          </reference>
          <reference field="1" count="1" selected="0">
            <x v="138"/>
          </reference>
          <reference field="2" count="1">
            <x v="3"/>
          </reference>
        </references>
      </pivotArea>
    </format>
    <format dxfId="7177">
      <pivotArea dataOnly="0" labelOnly="1" outline="0" fieldPosition="0">
        <references count="3">
          <reference field="0" count="1" selected="0">
            <x v="366"/>
          </reference>
          <reference field="1" count="1" selected="0">
            <x v="147"/>
          </reference>
          <reference field="2" count="1">
            <x v="0"/>
          </reference>
        </references>
      </pivotArea>
    </format>
    <format dxfId="7176">
      <pivotArea dataOnly="0" labelOnly="1" outline="0" fieldPosition="0">
        <references count="3">
          <reference field="0" count="1" selected="0">
            <x v="367"/>
          </reference>
          <reference field="1" count="1" selected="0">
            <x v="151"/>
          </reference>
          <reference field="2" count="1">
            <x v="1"/>
          </reference>
        </references>
      </pivotArea>
    </format>
    <format dxfId="7175">
      <pivotArea dataOnly="0" labelOnly="1" outline="0" fieldPosition="0">
        <references count="3">
          <reference field="0" count="1" selected="0">
            <x v="368"/>
          </reference>
          <reference field="1" count="1" selected="0">
            <x v="152"/>
          </reference>
          <reference field="2" count="1">
            <x v="2"/>
          </reference>
        </references>
      </pivotArea>
    </format>
    <format dxfId="7174">
      <pivotArea dataOnly="0" labelOnly="1" outline="0" fieldPosition="0">
        <references count="3">
          <reference field="0" count="1" selected="0">
            <x v="369"/>
          </reference>
          <reference field="1" count="1" selected="0">
            <x v="154"/>
          </reference>
          <reference field="2" count="1">
            <x v="3"/>
          </reference>
        </references>
      </pivotArea>
    </format>
    <format dxfId="7173">
      <pivotArea dataOnly="0" labelOnly="1" outline="0" fieldPosition="0">
        <references count="3">
          <reference field="0" count="1" selected="0">
            <x v="370"/>
          </reference>
          <reference field="1" count="1" selected="0">
            <x v="159"/>
          </reference>
          <reference field="2" count="1">
            <x v="0"/>
          </reference>
        </references>
      </pivotArea>
    </format>
    <format dxfId="7172">
      <pivotArea dataOnly="0" labelOnly="1" outline="0" fieldPosition="0">
        <references count="3">
          <reference field="0" count="1" selected="0">
            <x v="371"/>
          </reference>
          <reference field="1" count="1" selected="0">
            <x v="160"/>
          </reference>
          <reference field="2" count="1">
            <x v="1"/>
          </reference>
        </references>
      </pivotArea>
    </format>
    <format dxfId="7171">
      <pivotArea dataOnly="0" labelOnly="1" outline="0" fieldPosition="0">
        <references count="3">
          <reference field="0" count="1" selected="0">
            <x v="372"/>
          </reference>
          <reference field="1" count="1" selected="0">
            <x v="163"/>
          </reference>
          <reference field="2" count="1">
            <x v="2"/>
          </reference>
        </references>
      </pivotArea>
    </format>
    <format dxfId="7170">
      <pivotArea dataOnly="0" labelOnly="1" outline="0" fieldPosition="0">
        <references count="3">
          <reference field="0" count="1" selected="0">
            <x v="373"/>
          </reference>
          <reference field="1" count="1" selected="0">
            <x v="168"/>
          </reference>
          <reference field="2" count="1">
            <x v="3"/>
          </reference>
        </references>
      </pivotArea>
    </format>
    <format dxfId="7169">
      <pivotArea dataOnly="0" labelOnly="1" outline="0" fieldPosition="0">
        <references count="3">
          <reference field="0" count="1" selected="0">
            <x v="374"/>
          </reference>
          <reference field="1" count="1" selected="0">
            <x v="171"/>
          </reference>
          <reference field="2" count="1">
            <x v="0"/>
          </reference>
        </references>
      </pivotArea>
    </format>
    <format dxfId="7168">
      <pivotArea dataOnly="0" labelOnly="1" outline="0" fieldPosition="0">
        <references count="3">
          <reference field="0" count="1" selected="0">
            <x v="375"/>
          </reference>
          <reference field="1" count="1" selected="0">
            <x v="172"/>
          </reference>
          <reference field="2" count="1">
            <x v="1"/>
          </reference>
        </references>
      </pivotArea>
    </format>
    <format dxfId="7167">
      <pivotArea dataOnly="0" labelOnly="1" outline="0" fieldPosition="0">
        <references count="3">
          <reference field="0" count="1" selected="0">
            <x v="376"/>
          </reference>
          <reference field="1" count="1" selected="0">
            <x v="174"/>
          </reference>
          <reference field="2" count="1">
            <x v="2"/>
          </reference>
        </references>
      </pivotArea>
    </format>
    <format dxfId="7166">
      <pivotArea dataOnly="0" labelOnly="1" outline="0" fieldPosition="0">
        <references count="3">
          <reference field="0" count="1" selected="0">
            <x v="377"/>
          </reference>
          <reference field="1" count="1" selected="0">
            <x v="179"/>
          </reference>
          <reference field="2" count="1">
            <x v="3"/>
          </reference>
        </references>
      </pivotArea>
    </format>
    <format dxfId="7165">
      <pivotArea dataOnly="0" labelOnly="1" outline="0" fieldPosition="0">
        <references count="3">
          <reference field="0" count="1" selected="0">
            <x v="378"/>
          </reference>
          <reference field="1" count="1" selected="0">
            <x v="180"/>
          </reference>
          <reference field="2" count="1">
            <x v="0"/>
          </reference>
        </references>
      </pivotArea>
    </format>
    <format dxfId="7164">
      <pivotArea dataOnly="0" labelOnly="1" outline="0" fieldPosition="0">
        <references count="3">
          <reference field="0" count="1" selected="0">
            <x v="379"/>
          </reference>
          <reference field="1" count="1" selected="0">
            <x v="184"/>
          </reference>
          <reference field="2" count="1">
            <x v="1"/>
          </reference>
        </references>
      </pivotArea>
    </format>
    <format dxfId="7163">
      <pivotArea dataOnly="0" labelOnly="1" outline="0" fieldPosition="0">
        <references count="3">
          <reference field="0" count="1" selected="0">
            <x v="380"/>
          </reference>
          <reference field="1" count="1" selected="0">
            <x v="185"/>
          </reference>
          <reference field="2" count="1">
            <x v="2"/>
          </reference>
        </references>
      </pivotArea>
    </format>
    <format dxfId="7162">
      <pivotArea dataOnly="0" labelOnly="1" outline="0" fieldPosition="0">
        <references count="3">
          <reference field="0" count="1" selected="0">
            <x v="381"/>
          </reference>
          <reference field="1" count="1" selected="0">
            <x v="186"/>
          </reference>
          <reference field="2" count="1">
            <x v="3"/>
          </reference>
        </references>
      </pivotArea>
    </format>
    <format dxfId="7161">
      <pivotArea dataOnly="0" labelOnly="1" outline="0" fieldPosition="0">
        <references count="3">
          <reference field="0" count="1" selected="0">
            <x v="382"/>
          </reference>
          <reference field="1" count="1" selected="0">
            <x v="187"/>
          </reference>
          <reference field="2" count="1">
            <x v="0"/>
          </reference>
        </references>
      </pivotArea>
    </format>
    <format dxfId="7160">
      <pivotArea dataOnly="0" labelOnly="1" outline="0" fieldPosition="0">
        <references count="3">
          <reference field="0" count="1" selected="0">
            <x v="383"/>
          </reference>
          <reference field="1" count="1" selected="0">
            <x v="191"/>
          </reference>
          <reference field="2" count="1">
            <x v="1"/>
          </reference>
        </references>
      </pivotArea>
    </format>
    <format dxfId="7159">
      <pivotArea dataOnly="0" labelOnly="1" outline="0" fieldPosition="0">
        <references count="3">
          <reference field="0" count="1" selected="0">
            <x v="384"/>
          </reference>
          <reference field="1" count="1" selected="0">
            <x v="192"/>
          </reference>
          <reference field="2" count="1">
            <x v="2"/>
          </reference>
        </references>
      </pivotArea>
    </format>
    <format dxfId="7158">
      <pivotArea dataOnly="0" labelOnly="1" outline="0" fieldPosition="0">
        <references count="3">
          <reference field="0" count="1" selected="0">
            <x v="385"/>
          </reference>
          <reference field="1" count="1" selected="0">
            <x v="193"/>
          </reference>
          <reference field="2" count="1">
            <x v="3"/>
          </reference>
        </references>
      </pivotArea>
    </format>
    <format dxfId="7157">
      <pivotArea dataOnly="0" labelOnly="1" outline="0" fieldPosition="0">
        <references count="3">
          <reference field="0" count="1" selected="0">
            <x v="386"/>
          </reference>
          <reference field="1" count="1" selected="0">
            <x v="194"/>
          </reference>
          <reference field="2" count="1">
            <x v="0"/>
          </reference>
        </references>
      </pivotArea>
    </format>
    <format dxfId="7156">
      <pivotArea dataOnly="0" labelOnly="1" outline="0" fieldPosition="0">
        <references count="3">
          <reference field="0" count="1" selected="0">
            <x v="387"/>
          </reference>
          <reference field="1" count="1" selected="0">
            <x v="196"/>
          </reference>
          <reference field="2" count="1">
            <x v="1"/>
          </reference>
        </references>
      </pivotArea>
    </format>
    <format dxfId="7155">
      <pivotArea dataOnly="0" labelOnly="1" outline="0" fieldPosition="0">
        <references count="3">
          <reference field="0" count="1" selected="0">
            <x v="388"/>
          </reference>
          <reference field="1" count="1" selected="0">
            <x v="203"/>
          </reference>
          <reference field="2" count="1">
            <x v="2"/>
          </reference>
        </references>
      </pivotArea>
    </format>
    <format dxfId="7154">
      <pivotArea dataOnly="0" labelOnly="1" outline="0" fieldPosition="0">
        <references count="3">
          <reference field="0" count="1" selected="0">
            <x v="389"/>
          </reference>
          <reference field="1" count="1" selected="0">
            <x v="206"/>
          </reference>
          <reference field="2" count="1">
            <x v="3"/>
          </reference>
        </references>
      </pivotArea>
    </format>
    <format dxfId="7153">
      <pivotArea dataOnly="0" labelOnly="1" outline="0" fieldPosition="0">
        <references count="3">
          <reference field="0" count="1" selected="0">
            <x v="390"/>
          </reference>
          <reference field="1" count="1" selected="0">
            <x v="208"/>
          </reference>
          <reference field="2" count="1">
            <x v="0"/>
          </reference>
        </references>
      </pivotArea>
    </format>
    <format dxfId="7152">
      <pivotArea dataOnly="0" labelOnly="1" outline="0" fieldPosition="0">
        <references count="3">
          <reference field="0" count="1" selected="0">
            <x v="391"/>
          </reference>
          <reference field="1" count="1" selected="0">
            <x v="211"/>
          </reference>
          <reference field="2" count="1">
            <x v="1"/>
          </reference>
        </references>
      </pivotArea>
    </format>
    <format dxfId="7151">
      <pivotArea dataOnly="0" labelOnly="1" outline="0" fieldPosition="0">
        <references count="3">
          <reference field="0" count="1" selected="0">
            <x v="392"/>
          </reference>
          <reference field="1" count="1" selected="0">
            <x v="214"/>
          </reference>
          <reference field="2" count="1">
            <x v="2"/>
          </reference>
        </references>
      </pivotArea>
    </format>
    <format dxfId="7150">
      <pivotArea dataOnly="0" labelOnly="1" outline="0" fieldPosition="0">
        <references count="3">
          <reference field="0" count="1" selected="0">
            <x v="393"/>
          </reference>
          <reference field="1" count="1" selected="0">
            <x v="220"/>
          </reference>
          <reference field="2" count="1">
            <x v="3"/>
          </reference>
        </references>
      </pivotArea>
    </format>
    <format dxfId="7149">
      <pivotArea dataOnly="0" labelOnly="1" outline="0" fieldPosition="0">
        <references count="3">
          <reference field="0" count="1" selected="0">
            <x v="394"/>
          </reference>
          <reference field="1" count="1" selected="0">
            <x v="222"/>
          </reference>
          <reference field="2" count="1">
            <x v="0"/>
          </reference>
        </references>
      </pivotArea>
    </format>
    <format dxfId="7148">
      <pivotArea dataOnly="0" labelOnly="1" outline="0" fieldPosition="0">
        <references count="3">
          <reference field="0" count="1" selected="0">
            <x v="395"/>
          </reference>
          <reference field="1" count="1" selected="0">
            <x v="358"/>
          </reference>
          <reference field="2" count="1">
            <x v="1"/>
          </reference>
        </references>
      </pivotArea>
    </format>
    <format dxfId="7147">
      <pivotArea dataOnly="0" labelOnly="1" outline="0" fieldPosition="0">
        <references count="3">
          <reference field="0" count="1" selected="0">
            <x v="396"/>
          </reference>
          <reference field="1" count="1" selected="0">
            <x v="359"/>
          </reference>
          <reference field="2" count="1">
            <x v="2"/>
          </reference>
        </references>
      </pivotArea>
    </format>
    <format dxfId="7146">
      <pivotArea dataOnly="0" labelOnly="1" outline="0" fieldPosition="0">
        <references count="3">
          <reference field="0" count="1" selected="0">
            <x v="397"/>
          </reference>
          <reference field="1" count="1" selected="0">
            <x v="362"/>
          </reference>
          <reference field="2" count="1">
            <x v="3"/>
          </reference>
        </references>
      </pivotArea>
    </format>
    <format dxfId="7145">
      <pivotArea dataOnly="0" labelOnly="1" outline="0" fieldPosition="0">
        <references count="3">
          <reference field="0" count="1" selected="0">
            <x v="398"/>
          </reference>
          <reference field="1" count="1" selected="0">
            <x v="363"/>
          </reference>
          <reference field="2" count="1">
            <x v="0"/>
          </reference>
        </references>
      </pivotArea>
    </format>
    <format dxfId="7144">
      <pivotArea dataOnly="0" labelOnly="1" outline="0" fieldPosition="0">
        <references count="3">
          <reference field="0" count="1" selected="0">
            <x v="399"/>
          </reference>
          <reference field="1" count="1" selected="0">
            <x v="365"/>
          </reference>
          <reference field="2" count="1">
            <x v="1"/>
          </reference>
        </references>
      </pivotArea>
    </format>
    <format dxfId="7143">
      <pivotArea dataOnly="0" labelOnly="1" outline="0" fieldPosition="0">
        <references count="3">
          <reference field="0" count="1" selected="0">
            <x v="400"/>
          </reference>
          <reference field="1" count="1" selected="0">
            <x v="366"/>
          </reference>
          <reference field="2" count="1">
            <x v="2"/>
          </reference>
        </references>
      </pivotArea>
    </format>
    <format dxfId="7142">
      <pivotArea dataOnly="0" labelOnly="1" outline="0" fieldPosition="0">
        <references count="3">
          <reference field="0" count="1" selected="0">
            <x v="401"/>
          </reference>
          <reference field="1" count="1" selected="0">
            <x v="368"/>
          </reference>
          <reference field="2" count="1">
            <x v="3"/>
          </reference>
        </references>
      </pivotArea>
    </format>
    <format dxfId="7141">
      <pivotArea dataOnly="0" labelOnly="1" outline="0" fieldPosition="0">
        <references count="3">
          <reference field="0" count="1" selected="0">
            <x v="402"/>
          </reference>
          <reference field="1" count="1" selected="0">
            <x v="369"/>
          </reference>
          <reference field="2" count="1">
            <x v="0"/>
          </reference>
        </references>
      </pivotArea>
    </format>
    <format dxfId="7140">
      <pivotArea dataOnly="0" labelOnly="1" outline="0" fieldPosition="0">
        <references count="3">
          <reference field="0" count="1" selected="0">
            <x v="403"/>
          </reference>
          <reference field="1" count="1" selected="0">
            <x v="378"/>
          </reference>
          <reference field="2" count="1">
            <x v="1"/>
          </reference>
        </references>
      </pivotArea>
    </format>
    <format dxfId="7139">
      <pivotArea dataOnly="0" labelOnly="1" outline="0" fieldPosition="0">
        <references count="3">
          <reference field="0" count="1" selected="0">
            <x v="404"/>
          </reference>
          <reference field="1" count="1" selected="0">
            <x v="379"/>
          </reference>
          <reference field="2" count="1">
            <x v="2"/>
          </reference>
        </references>
      </pivotArea>
    </format>
    <format dxfId="7138">
      <pivotArea dataOnly="0" labelOnly="1" outline="0" fieldPosition="0">
        <references count="3">
          <reference field="0" count="1" selected="0">
            <x v="405"/>
          </reference>
          <reference field="1" count="1" selected="0">
            <x v="380"/>
          </reference>
          <reference field="2" count="1">
            <x v="3"/>
          </reference>
        </references>
      </pivotArea>
    </format>
    <format dxfId="7137">
      <pivotArea dataOnly="0" labelOnly="1" outline="0" fieldPosition="0">
        <references count="3">
          <reference field="0" count="1" selected="0">
            <x v="406"/>
          </reference>
          <reference field="1" count="1" selected="0">
            <x v="384"/>
          </reference>
          <reference field="2" count="1">
            <x v="0"/>
          </reference>
        </references>
      </pivotArea>
    </format>
    <format dxfId="7136">
      <pivotArea dataOnly="0" labelOnly="1" outline="0" fieldPosition="0">
        <references count="3">
          <reference field="0" count="1" selected="0">
            <x v="407"/>
          </reference>
          <reference field="1" count="1" selected="0">
            <x v="385"/>
          </reference>
          <reference field="2" count="1">
            <x v="1"/>
          </reference>
        </references>
      </pivotArea>
    </format>
    <format dxfId="7135">
      <pivotArea dataOnly="0" labelOnly="1" outline="0" fieldPosition="0">
        <references count="3">
          <reference field="0" count="1" selected="0">
            <x v="408"/>
          </reference>
          <reference field="1" count="1" selected="0">
            <x v="389"/>
          </reference>
          <reference field="2" count="1">
            <x v="2"/>
          </reference>
        </references>
      </pivotArea>
    </format>
    <format dxfId="7134">
      <pivotArea dataOnly="0" labelOnly="1" outline="0" fieldPosition="0">
        <references count="3">
          <reference field="0" count="1" selected="0">
            <x v="409"/>
          </reference>
          <reference field="1" count="1" selected="0">
            <x v="394"/>
          </reference>
          <reference field="2" count="1">
            <x v="3"/>
          </reference>
        </references>
      </pivotArea>
    </format>
    <format dxfId="7133">
      <pivotArea dataOnly="0" labelOnly="1" outline="0" fieldPosition="0">
        <references count="3">
          <reference field="0" count="1" selected="0">
            <x v="410"/>
          </reference>
          <reference field="1" count="1" selected="0">
            <x v="396"/>
          </reference>
          <reference field="2" count="1">
            <x v="0"/>
          </reference>
        </references>
      </pivotArea>
    </format>
    <format dxfId="7132">
      <pivotArea dataOnly="0" labelOnly="1" outline="0" fieldPosition="0">
        <references count="3">
          <reference field="0" count="1" selected="0">
            <x v="411"/>
          </reference>
          <reference field="1" count="1" selected="0">
            <x v="397"/>
          </reference>
          <reference field="2" count="1">
            <x v="1"/>
          </reference>
        </references>
      </pivotArea>
    </format>
    <format dxfId="7131">
      <pivotArea dataOnly="0" labelOnly="1" outline="0" fieldPosition="0">
        <references count="3">
          <reference field="0" count="1" selected="0">
            <x v="412"/>
          </reference>
          <reference field="1" count="1" selected="0">
            <x v="400"/>
          </reference>
          <reference field="2" count="1">
            <x v="2"/>
          </reference>
        </references>
      </pivotArea>
    </format>
    <format dxfId="7130">
      <pivotArea dataOnly="0" labelOnly="1" outline="0" fieldPosition="0">
        <references count="3">
          <reference field="0" count="1" selected="0">
            <x v="413"/>
          </reference>
          <reference field="1" count="1" selected="0">
            <x v="402"/>
          </reference>
          <reference field="2" count="1">
            <x v="3"/>
          </reference>
        </references>
      </pivotArea>
    </format>
    <format dxfId="7129">
      <pivotArea dataOnly="0" labelOnly="1" outline="0" fieldPosition="0">
        <references count="3">
          <reference field="0" count="1" selected="0">
            <x v="414"/>
          </reference>
          <reference field="1" count="1" selected="0">
            <x v="403"/>
          </reference>
          <reference field="2" count="1">
            <x v="0"/>
          </reference>
        </references>
      </pivotArea>
    </format>
    <format dxfId="7128">
      <pivotArea dataOnly="0" labelOnly="1" outline="0" fieldPosition="0">
        <references count="3">
          <reference field="0" count="1" selected="0">
            <x v="415"/>
          </reference>
          <reference field="1" count="1" selected="0">
            <x v="405"/>
          </reference>
          <reference field="2" count="1">
            <x v="1"/>
          </reference>
        </references>
      </pivotArea>
    </format>
    <format dxfId="7127">
      <pivotArea dataOnly="0" labelOnly="1" outline="0" fieldPosition="0">
        <references count="3">
          <reference field="0" count="1" selected="0">
            <x v="416"/>
          </reference>
          <reference field="1" count="1" selected="0">
            <x v="408"/>
          </reference>
          <reference field="2" count="1">
            <x v="2"/>
          </reference>
        </references>
      </pivotArea>
    </format>
    <format dxfId="7126">
      <pivotArea dataOnly="0" labelOnly="1" outline="0" fieldPosition="0">
        <references count="3">
          <reference field="0" count="1" selected="0">
            <x v="417"/>
          </reference>
          <reference field="1" count="1" selected="0">
            <x v="416"/>
          </reference>
          <reference field="2" count="1">
            <x v="3"/>
          </reference>
        </references>
      </pivotArea>
    </format>
    <format dxfId="7125">
      <pivotArea dataOnly="0" labelOnly="1" outline="0" fieldPosition="0">
        <references count="3">
          <reference field="0" count="1" selected="0">
            <x v="418"/>
          </reference>
          <reference field="1" count="1" selected="0">
            <x v="417"/>
          </reference>
          <reference field="2" count="1">
            <x v="0"/>
          </reference>
        </references>
      </pivotArea>
    </format>
    <format dxfId="7124">
      <pivotArea dataOnly="0" labelOnly="1" outline="0" fieldPosition="0">
        <references count="3">
          <reference field="0" count="1" selected="0">
            <x v="419"/>
          </reference>
          <reference field="1" count="1" selected="0">
            <x v="39"/>
          </reference>
          <reference field="2" count="1">
            <x v="1"/>
          </reference>
        </references>
      </pivotArea>
    </format>
    <format dxfId="7123">
      <pivotArea dataOnly="0" labelOnly="1" outline="0" fieldPosition="0">
        <references count="3">
          <reference field="0" count="1" selected="0">
            <x v="420"/>
          </reference>
          <reference field="1" count="1" selected="0">
            <x v="374"/>
          </reference>
          <reference field="2" count="1">
            <x v="2"/>
          </reference>
        </references>
      </pivotArea>
    </format>
    <format dxfId="7122">
      <pivotArea dataOnly="0" labelOnly="1" outline="0" fieldPosition="0">
        <references count="3">
          <reference field="0" count="1" selected="0">
            <x v="421"/>
          </reference>
          <reference field="1" count="1" selected="0">
            <x v="381"/>
          </reference>
          <reference field="2" count="1">
            <x v="3"/>
          </reference>
        </references>
      </pivotArea>
    </format>
    <format dxfId="7121">
      <pivotArea dataOnly="0" labelOnly="1" outline="0" fieldPosition="0">
        <references count="3">
          <reference field="0" count="1" selected="0">
            <x v="421"/>
          </reference>
          <reference field="1" count="1" selected="0">
            <x v="419"/>
          </reference>
          <reference field="2" count="1">
            <x v="14"/>
          </reference>
        </references>
      </pivotArea>
    </format>
    <format dxfId="7120">
      <pivotArea dataOnly="0" labelOnly="1" outline="0" fieldPosition="0">
        <references count="4">
          <reference field="0" count="1" selected="0">
            <x v="3"/>
          </reference>
          <reference field="1" count="1" selected="0">
            <x v="4"/>
          </reference>
          <reference field="2" count="1" selected="0">
            <x v="1"/>
          </reference>
          <reference field="3" count="1">
            <x v="183"/>
          </reference>
        </references>
      </pivotArea>
    </format>
    <format dxfId="7119">
      <pivotArea dataOnly="0" labelOnly="1" outline="0" fieldPosition="0">
        <references count="4">
          <reference field="0" count="1" selected="0">
            <x v="4"/>
          </reference>
          <reference field="1" count="1" selected="0">
            <x v="26"/>
          </reference>
          <reference field="2" count="1" selected="0">
            <x v="2"/>
          </reference>
          <reference field="3" count="1">
            <x v="4"/>
          </reference>
        </references>
      </pivotArea>
    </format>
    <format dxfId="7118">
      <pivotArea dataOnly="0" labelOnly="1" outline="0" fieldPosition="0">
        <references count="4">
          <reference field="0" count="1" selected="0">
            <x v="5"/>
          </reference>
          <reference field="1" count="1" selected="0">
            <x v="27"/>
          </reference>
          <reference field="2" count="1" selected="0">
            <x v="3"/>
          </reference>
          <reference field="3" count="1">
            <x v="410"/>
          </reference>
        </references>
      </pivotArea>
    </format>
    <format dxfId="7117">
      <pivotArea dataOnly="0" labelOnly="1" outline="0" fieldPosition="0">
        <references count="4">
          <reference field="0" count="1" selected="0">
            <x v="6"/>
          </reference>
          <reference field="1" count="1" selected="0">
            <x v="32"/>
          </reference>
          <reference field="2" count="1" selected="0">
            <x v="0"/>
          </reference>
          <reference field="3" count="1">
            <x v="258"/>
          </reference>
        </references>
      </pivotArea>
    </format>
    <format dxfId="7116">
      <pivotArea dataOnly="0" labelOnly="1" outline="0" fieldPosition="0">
        <references count="4">
          <reference field="0" count="1" selected="0">
            <x v="7"/>
          </reference>
          <reference field="1" count="1" selected="0">
            <x v="35"/>
          </reference>
          <reference field="2" count="1" selected="0">
            <x v="1"/>
          </reference>
          <reference field="3" count="1">
            <x v="348"/>
          </reference>
        </references>
      </pivotArea>
    </format>
    <format dxfId="7115">
      <pivotArea dataOnly="0" labelOnly="1" outline="0" fieldPosition="0">
        <references count="4">
          <reference field="0" count="1" selected="0">
            <x v="8"/>
          </reference>
          <reference field="1" count="1" selected="0">
            <x v="43"/>
          </reference>
          <reference field="2" count="1" selected="0">
            <x v="2"/>
          </reference>
          <reference field="3" count="1">
            <x v="322"/>
          </reference>
        </references>
      </pivotArea>
    </format>
    <format dxfId="7114">
      <pivotArea dataOnly="0" labelOnly="1" outline="0" fieldPosition="0">
        <references count="4">
          <reference field="0" count="1" selected="0">
            <x v="9"/>
          </reference>
          <reference field="1" count="1" selected="0">
            <x v="52"/>
          </reference>
          <reference field="2" count="1" selected="0">
            <x v="3"/>
          </reference>
          <reference field="3" count="1">
            <x v="125"/>
          </reference>
        </references>
      </pivotArea>
    </format>
    <format dxfId="7113">
      <pivotArea dataOnly="0" labelOnly="1" outline="0" fieldPosition="0">
        <references count="4">
          <reference field="0" count="1" selected="0">
            <x v="10"/>
          </reference>
          <reference field="1" count="1" selected="0">
            <x v="58"/>
          </reference>
          <reference field="2" count="1" selected="0">
            <x v="0"/>
          </reference>
          <reference field="3" count="1">
            <x v="386"/>
          </reference>
        </references>
      </pivotArea>
    </format>
    <format dxfId="7112">
      <pivotArea dataOnly="0" labelOnly="1" outline="0" fieldPosition="0">
        <references count="4">
          <reference field="0" count="1" selected="0">
            <x v="11"/>
          </reference>
          <reference field="1" count="1" selected="0">
            <x v="63"/>
          </reference>
          <reference field="2" count="1" selected="0">
            <x v="1"/>
          </reference>
          <reference field="3" count="1">
            <x v="363"/>
          </reference>
        </references>
      </pivotArea>
    </format>
    <format dxfId="7111">
      <pivotArea dataOnly="0" labelOnly="1" outline="0" fieldPosition="0">
        <references count="4">
          <reference field="0" count="1" selected="0">
            <x v="12"/>
          </reference>
          <reference field="1" count="1" selected="0">
            <x v="69"/>
          </reference>
          <reference field="2" count="1" selected="0">
            <x v="2"/>
          </reference>
          <reference field="3" count="1">
            <x v="210"/>
          </reference>
        </references>
      </pivotArea>
    </format>
    <format dxfId="7110">
      <pivotArea dataOnly="0" labelOnly="1" outline="0" fieldPosition="0">
        <references count="4">
          <reference field="0" count="1" selected="0">
            <x v="13"/>
          </reference>
          <reference field="1" count="1" selected="0">
            <x v="71"/>
          </reference>
          <reference field="2" count="1" selected="0">
            <x v="3"/>
          </reference>
          <reference field="3" count="1">
            <x v="317"/>
          </reference>
        </references>
      </pivotArea>
    </format>
    <format dxfId="7109">
      <pivotArea dataOnly="0" labelOnly="1" outline="0" fieldPosition="0">
        <references count="4">
          <reference field="0" count="1" selected="0">
            <x v="14"/>
          </reference>
          <reference field="1" count="1" selected="0">
            <x v="75"/>
          </reference>
          <reference field="2" count="1" selected="0">
            <x v="0"/>
          </reference>
          <reference field="3" count="1">
            <x v="320"/>
          </reference>
        </references>
      </pivotArea>
    </format>
    <format dxfId="7108">
      <pivotArea dataOnly="0" labelOnly="1" outline="0" fieldPosition="0">
        <references count="4">
          <reference field="0" count="1" selected="0">
            <x v="15"/>
          </reference>
          <reference field="1" count="1" selected="0">
            <x v="77"/>
          </reference>
          <reference field="2" count="1" selected="0">
            <x v="1"/>
          </reference>
          <reference field="3" count="1">
            <x v="238"/>
          </reference>
        </references>
      </pivotArea>
    </format>
    <format dxfId="7107">
      <pivotArea dataOnly="0" labelOnly="1" outline="0" fieldPosition="0">
        <references count="4">
          <reference field="0" count="1" selected="0">
            <x v="16"/>
          </reference>
          <reference field="1" count="1" selected="0">
            <x v="78"/>
          </reference>
          <reference field="2" count="1" selected="0">
            <x v="2"/>
          </reference>
          <reference field="3" count="1">
            <x v="167"/>
          </reference>
        </references>
      </pivotArea>
    </format>
    <format dxfId="7106">
      <pivotArea dataOnly="0" labelOnly="1" outline="0" fieldPosition="0">
        <references count="4">
          <reference field="0" count="1" selected="0">
            <x v="17"/>
          </reference>
          <reference field="1" count="1" selected="0">
            <x v="82"/>
          </reference>
          <reference field="2" count="1" selected="0">
            <x v="3"/>
          </reference>
          <reference field="3" count="1">
            <x v="336"/>
          </reference>
        </references>
      </pivotArea>
    </format>
    <format dxfId="7105">
      <pivotArea dataOnly="0" labelOnly="1" outline="0" fieldPosition="0">
        <references count="4">
          <reference field="0" count="1" selected="0">
            <x v="18"/>
          </reference>
          <reference field="1" count="1" selected="0">
            <x v="92"/>
          </reference>
          <reference field="2" count="1" selected="0">
            <x v="0"/>
          </reference>
          <reference field="3" count="1">
            <x v="272"/>
          </reference>
        </references>
      </pivotArea>
    </format>
    <format dxfId="7104">
      <pivotArea dataOnly="0" labelOnly="1" outline="0" fieldPosition="0">
        <references count="4">
          <reference field="0" count="1" selected="0">
            <x v="19"/>
          </reference>
          <reference field="1" count="1" selected="0">
            <x v="106"/>
          </reference>
          <reference field="2" count="1" selected="0">
            <x v="1"/>
          </reference>
          <reference field="3" count="1">
            <x v="174"/>
          </reference>
        </references>
      </pivotArea>
    </format>
    <format dxfId="7103">
      <pivotArea dataOnly="0" labelOnly="1" outline="0" fieldPosition="0">
        <references count="4">
          <reference field="0" count="1" selected="0">
            <x v="20"/>
          </reference>
          <reference field="1" count="1" selected="0">
            <x v="110"/>
          </reference>
          <reference field="2" count="1" selected="0">
            <x v="2"/>
          </reference>
          <reference field="3" count="1">
            <x v="181"/>
          </reference>
        </references>
      </pivotArea>
    </format>
    <format dxfId="7102">
      <pivotArea dataOnly="0" labelOnly="1" outline="0" fieldPosition="0">
        <references count="4">
          <reference field="0" count="1" selected="0">
            <x v="21"/>
          </reference>
          <reference field="1" count="1" selected="0">
            <x v="113"/>
          </reference>
          <reference field="2" count="1" selected="0">
            <x v="3"/>
          </reference>
          <reference field="3" count="1">
            <x v="150"/>
          </reference>
        </references>
      </pivotArea>
    </format>
    <format dxfId="7101">
      <pivotArea dataOnly="0" labelOnly="1" outline="0" fieldPosition="0">
        <references count="4">
          <reference field="0" count="1" selected="0">
            <x v="22"/>
          </reference>
          <reference field="1" count="1" selected="0">
            <x v="117"/>
          </reference>
          <reference field="2" count="1" selected="0">
            <x v="0"/>
          </reference>
          <reference field="3" count="1">
            <x v="224"/>
          </reference>
        </references>
      </pivotArea>
    </format>
    <format dxfId="7100">
      <pivotArea dataOnly="0" labelOnly="1" outline="0" fieldPosition="0">
        <references count="4">
          <reference field="0" count="1" selected="0">
            <x v="23"/>
          </reference>
          <reference field="1" count="1" selected="0">
            <x v="128"/>
          </reference>
          <reference field="2" count="1" selected="0">
            <x v="1"/>
          </reference>
          <reference field="3" count="1">
            <x v="403"/>
          </reference>
        </references>
      </pivotArea>
    </format>
    <format dxfId="7099">
      <pivotArea dataOnly="0" labelOnly="1" outline="0" fieldPosition="0">
        <references count="4">
          <reference field="0" count="1" selected="0">
            <x v="24"/>
          </reference>
          <reference field="1" count="1" selected="0">
            <x v="146"/>
          </reference>
          <reference field="2" count="1" selected="0">
            <x v="2"/>
          </reference>
          <reference field="3" count="1">
            <x v="219"/>
          </reference>
        </references>
      </pivotArea>
    </format>
    <format dxfId="7098">
      <pivotArea dataOnly="0" labelOnly="1" outline="0" fieldPosition="0">
        <references count="4">
          <reference field="0" count="1" selected="0">
            <x v="25"/>
          </reference>
          <reference field="1" count="1" selected="0">
            <x v="148"/>
          </reference>
          <reference field="2" count="1" selected="0">
            <x v="3"/>
          </reference>
          <reference field="3" count="1">
            <x v="168"/>
          </reference>
        </references>
      </pivotArea>
    </format>
    <format dxfId="7097">
      <pivotArea dataOnly="0" labelOnly="1" outline="0" fieldPosition="0">
        <references count="4">
          <reference field="0" count="1" selected="0">
            <x v="26"/>
          </reference>
          <reference field="1" count="1" selected="0">
            <x v="149"/>
          </reference>
          <reference field="2" count="1" selected="0">
            <x v="0"/>
          </reference>
          <reference field="3" count="1">
            <x v="246"/>
          </reference>
        </references>
      </pivotArea>
    </format>
    <format dxfId="7096">
      <pivotArea dataOnly="0" labelOnly="1" outline="0" fieldPosition="0">
        <references count="4">
          <reference field="0" count="1" selected="0">
            <x v="27"/>
          </reference>
          <reference field="1" count="1" selected="0">
            <x v="150"/>
          </reference>
          <reference field="2" count="1" selected="0">
            <x v="1"/>
          </reference>
          <reference field="3" count="1">
            <x v="375"/>
          </reference>
        </references>
      </pivotArea>
    </format>
    <format dxfId="7095">
      <pivotArea dataOnly="0" labelOnly="1" outline="0" fieldPosition="0">
        <references count="4">
          <reference field="0" count="1" selected="0">
            <x v="28"/>
          </reference>
          <reference field="1" count="1" selected="0">
            <x v="153"/>
          </reference>
          <reference field="2" count="1" selected="0">
            <x v="2"/>
          </reference>
          <reference field="3" count="1">
            <x v="405"/>
          </reference>
        </references>
      </pivotArea>
    </format>
    <format dxfId="7094">
      <pivotArea dataOnly="0" labelOnly="1" outline="0" fieldPosition="0">
        <references count="4">
          <reference field="0" count="1" selected="0">
            <x v="29"/>
          </reference>
          <reference field="1" count="1" selected="0">
            <x v="155"/>
          </reference>
          <reference field="2" count="1" selected="0">
            <x v="3"/>
          </reference>
          <reference field="3" count="1">
            <x v="53"/>
          </reference>
        </references>
      </pivotArea>
    </format>
    <format dxfId="7093">
      <pivotArea dataOnly="0" labelOnly="1" outline="0" fieldPosition="0">
        <references count="4">
          <reference field="0" count="1" selected="0">
            <x v="30"/>
          </reference>
          <reference field="1" count="1" selected="0">
            <x v="156"/>
          </reference>
          <reference field="2" count="1" selected="0">
            <x v="0"/>
          </reference>
          <reference field="3" count="1">
            <x v="309"/>
          </reference>
        </references>
      </pivotArea>
    </format>
    <format dxfId="7092">
      <pivotArea dataOnly="0" labelOnly="1" outline="0" fieldPosition="0">
        <references count="4">
          <reference field="0" count="1" selected="0">
            <x v="31"/>
          </reference>
          <reference field="1" count="1" selected="0">
            <x v="162"/>
          </reference>
          <reference field="2" count="1" selected="0">
            <x v="1"/>
          </reference>
          <reference field="3" count="1">
            <x v="374"/>
          </reference>
        </references>
      </pivotArea>
    </format>
    <format dxfId="7091">
      <pivotArea dataOnly="0" labelOnly="1" outline="0" fieldPosition="0">
        <references count="4">
          <reference field="0" count="1" selected="0">
            <x v="32"/>
          </reference>
          <reference field="1" count="1" selected="0">
            <x v="164"/>
          </reference>
          <reference field="2" count="1" selected="0">
            <x v="2"/>
          </reference>
          <reference field="3" count="1">
            <x v="229"/>
          </reference>
        </references>
      </pivotArea>
    </format>
    <format dxfId="7090">
      <pivotArea dataOnly="0" labelOnly="1" outline="0" fieldPosition="0">
        <references count="4">
          <reference field="0" count="1" selected="0">
            <x v="33"/>
          </reference>
          <reference field="1" count="1" selected="0">
            <x v="169"/>
          </reference>
          <reference field="2" count="1" selected="0">
            <x v="3"/>
          </reference>
          <reference field="3" count="1">
            <x v="130"/>
          </reference>
        </references>
      </pivotArea>
    </format>
    <format dxfId="7089">
      <pivotArea dataOnly="0" labelOnly="1" outline="0" fieldPosition="0">
        <references count="4">
          <reference field="0" count="1" selected="0">
            <x v="34"/>
          </reference>
          <reference field="1" count="1" selected="0">
            <x v="170"/>
          </reference>
          <reference field="2" count="1" selected="0">
            <x v="0"/>
          </reference>
          <reference field="3" count="1">
            <x v="281"/>
          </reference>
        </references>
      </pivotArea>
    </format>
    <format dxfId="7088">
      <pivotArea dataOnly="0" labelOnly="1" outline="0" fieldPosition="0">
        <references count="4">
          <reference field="0" count="1" selected="0">
            <x v="35"/>
          </reference>
          <reference field="1" count="1" selected="0">
            <x v="173"/>
          </reference>
          <reference field="2" count="1" selected="0">
            <x v="1"/>
          </reference>
          <reference field="3" count="1">
            <x v="350"/>
          </reference>
        </references>
      </pivotArea>
    </format>
    <format dxfId="7087">
      <pivotArea dataOnly="0" labelOnly="1" outline="0" fieldPosition="0">
        <references count="4">
          <reference field="0" count="1" selected="0">
            <x v="36"/>
          </reference>
          <reference field="1" count="1" selected="0">
            <x v="175"/>
          </reference>
          <reference field="2" count="1" selected="0">
            <x v="2"/>
          </reference>
          <reference field="3" count="1">
            <x v="313"/>
          </reference>
        </references>
      </pivotArea>
    </format>
    <format dxfId="7086">
      <pivotArea dataOnly="0" labelOnly="1" outline="0" fieldPosition="0">
        <references count="4">
          <reference field="0" count="1" selected="0">
            <x v="37"/>
          </reference>
          <reference field="1" count="1" selected="0">
            <x v="177"/>
          </reference>
          <reference field="2" count="1" selected="0">
            <x v="3"/>
          </reference>
          <reference field="3" count="1">
            <x v="133"/>
          </reference>
        </references>
      </pivotArea>
    </format>
    <format dxfId="7085">
      <pivotArea dataOnly="0" labelOnly="1" outline="0" fieldPosition="0">
        <references count="4">
          <reference field="0" count="1" selected="0">
            <x v="38"/>
          </reference>
          <reference field="1" count="1" selected="0">
            <x v="189"/>
          </reference>
          <reference field="2" count="1" selected="0">
            <x v="0"/>
          </reference>
          <reference field="3" count="1">
            <x v="61"/>
          </reference>
        </references>
      </pivotArea>
    </format>
    <format dxfId="7084">
      <pivotArea dataOnly="0" labelOnly="1" outline="0" fieldPosition="0">
        <references count="4">
          <reference field="0" count="1" selected="0">
            <x v="39"/>
          </reference>
          <reference field="1" count="1" selected="0">
            <x v="197"/>
          </reference>
          <reference field="2" count="1" selected="0">
            <x v="1"/>
          </reference>
          <reference field="3" count="1">
            <x v="283"/>
          </reference>
        </references>
      </pivotArea>
    </format>
    <format dxfId="7083">
      <pivotArea dataOnly="0" labelOnly="1" outline="0" fieldPosition="0">
        <references count="4">
          <reference field="0" count="1" selected="0">
            <x v="40"/>
          </reference>
          <reference field="1" count="1" selected="0">
            <x v="198"/>
          </reference>
          <reference field="2" count="1" selected="0">
            <x v="2"/>
          </reference>
          <reference field="3" count="1">
            <x v="170"/>
          </reference>
        </references>
      </pivotArea>
    </format>
    <format dxfId="7082">
      <pivotArea dataOnly="0" labelOnly="1" outline="0" fieldPosition="0">
        <references count="4">
          <reference field="0" count="1" selected="0">
            <x v="41"/>
          </reference>
          <reference field="1" count="1" selected="0">
            <x v="199"/>
          </reference>
          <reference field="2" count="1" selected="0">
            <x v="3"/>
          </reference>
          <reference field="3" count="1">
            <x v="233"/>
          </reference>
        </references>
      </pivotArea>
    </format>
    <format dxfId="7081">
      <pivotArea dataOnly="0" labelOnly="1" outline="0" fieldPosition="0">
        <references count="4">
          <reference field="0" count="1" selected="0">
            <x v="42"/>
          </reference>
          <reference field="1" count="1" selected="0">
            <x v="201"/>
          </reference>
          <reference field="2" count="1" selected="0">
            <x v="0"/>
          </reference>
          <reference field="3" count="1">
            <x v="413"/>
          </reference>
        </references>
      </pivotArea>
    </format>
    <format dxfId="7080">
      <pivotArea dataOnly="0" labelOnly="1" outline="0" fieldPosition="0">
        <references count="4">
          <reference field="0" count="1" selected="0">
            <x v="43"/>
          </reference>
          <reference field="1" count="1" selected="0">
            <x v="210"/>
          </reference>
          <reference field="2" count="1" selected="0">
            <x v="1"/>
          </reference>
          <reference field="3" count="1">
            <x v="195"/>
          </reference>
        </references>
      </pivotArea>
    </format>
    <format dxfId="7079">
      <pivotArea dataOnly="0" labelOnly="1" outline="0" fieldPosition="0">
        <references count="4">
          <reference field="0" count="1" selected="0">
            <x v="44"/>
          </reference>
          <reference field="1" count="1" selected="0">
            <x v="221"/>
          </reference>
          <reference field="2" count="1" selected="0">
            <x v="2"/>
          </reference>
          <reference field="3" count="1">
            <x v="98"/>
          </reference>
        </references>
      </pivotArea>
    </format>
    <format dxfId="7078">
      <pivotArea dataOnly="0" labelOnly="1" outline="0" fieldPosition="0">
        <references count="4">
          <reference field="0" count="1" selected="0">
            <x v="45"/>
          </reference>
          <reference field="1" count="1" selected="0">
            <x v="223"/>
          </reference>
          <reference field="2" count="1" selected="0">
            <x v="3"/>
          </reference>
          <reference field="3" count="1">
            <x v="220"/>
          </reference>
        </references>
      </pivotArea>
    </format>
    <format dxfId="7077">
      <pivotArea dataOnly="0" labelOnly="1" outline="0" fieldPosition="0">
        <references count="4">
          <reference field="0" count="1" selected="0">
            <x v="46"/>
          </reference>
          <reference field="1" count="1" selected="0">
            <x v="224"/>
          </reference>
          <reference field="2" count="1" selected="0">
            <x v="0"/>
          </reference>
          <reference field="3" count="1">
            <x v="92"/>
          </reference>
        </references>
      </pivotArea>
    </format>
    <format dxfId="7076">
      <pivotArea dataOnly="0" labelOnly="1" outline="0" fieldPosition="0">
        <references count="4">
          <reference field="0" count="1" selected="0">
            <x v="47"/>
          </reference>
          <reference field="1" count="1" selected="0">
            <x v="225"/>
          </reference>
          <reference field="2" count="1" selected="0">
            <x v="1"/>
          </reference>
          <reference field="3" count="1">
            <x v="107"/>
          </reference>
        </references>
      </pivotArea>
    </format>
    <format dxfId="7075">
      <pivotArea dataOnly="0" labelOnly="1" outline="0" fieldPosition="0">
        <references count="4">
          <reference field="0" count="1" selected="0">
            <x v="48"/>
          </reference>
          <reference field="1" count="1" selected="0">
            <x v="226"/>
          </reference>
          <reference field="2" count="1" selected="0">
            <x v="2"/>
          </reference>
          <reference field="3" count="1">
            <x v="103"/>
          </reference>
        </references>
      </pivotArea>
    </format>
    <format dxfId="7074">
      <pivotArea dataOnly="0" labelOnly="1" outline="0" fieldPosition="0">
        <references count="4">
          <reference field="0" count="1" selected="0">
            <x v="49"/>
          </reference>
          <reference field="1" count="1" selected="0">
            <x v="229"/>
          </reference>
          <reference field="2" count="1" selected="0">
            <x v="3"/>
          </reference>
          <reference field="3" count="1">
            <x v="185"/>
          </reference>
        </references>
      </pivotArea>
    </format>
    <format dxfId="7073">
      <pivotArea dataOnly="0" labelOnly="1" outline="0" fieldPosition="0">
        <references count="4">
          <reference field="0" count="1" selected="0">
            <x v="50"/>
          </reference>
          <reference field="1" count="1" selected="0">
            <x v="232"/>
          </reference>
          <reference field="2" count="1" selected="0">
            <x v="0"/>
          </reference>
          <reference field="3" count="1">
            <x v="360"/>
          </reference>
        </references>
      </pivotArea>
    </format>
    <format dxfId="7072">
      <pivotArea dataOnly="0" labelOnly="1" outline="0" fieldPosition="0">
        <references count="4">
          <reference field="0" count="1" selected="0">
            <x v="51"/>
          </reference>
          <reference field="1" count="1" selected="0">
            <x v="233"/>
          </reference>
          <reference field="2" count="1" selected="0">
            <x v="4"/>
          </reference>
          <reference field="3" count="1">
            <x v="90"/>
          </reference>
        </references>
      </pivotArea>
    </format>
    <format dxfId="7071">
      <pivotArea dataOnly="0" labelOnly="1" outline="0" fieldPosition="0">
        <references count="4">
          <reference field="0" count="1" selected="0">
            <x v="52"/>
          </reference>
          <reference field="1" count="1" selected="0">
            <x v="234"/>
          </reference>
          <reference field="2" count="1" selected="0">
            <x v="4"/>
          </reference>
          <reference field="3" count="1">
            <x v="327"/>
          </reference>
        </references>
      </pivotArea>
    </format>
    <format dxfId="7070">
      <pivotArea dataOnly="0" labelOnly="1" outline="0" fieldPosition="0">
        <references count="4">
          <reference field="0" count="1" selected="0">
            <x v="53"/>
          </reference>
          <reference field="1" count="1" selected="0">
            <x v="237"/>
          </reference>
          <reference field="2" count="1" selected="0">
            <x v="4"/>
          </reference>
          <reference field="3" count="1">
            <x v="306"/>
          </reference>
        </references>
      </pivotArea>
    </format>
    <format dxfId="7069">
      <pivotArea dataOnly="0" labelOnly="1" outline="0" fieldPosition="0">
        <references count="4">
          <reference field="0" count="1" selected="0">
            <x v="54"/>
          </reference>
          <reference field="1" count="1" selected="0">
            <x v="238"/>
          </reference>
          <reference field="2" count="1" selected="0">
            <x v="4"/>
          </reference>
          <reference field="3" count="1">
            <x v="165"/>
          </reference>
        </references>
      </pivotArea>
    </format>
    <format dxfId="7068">
      <pivotArea dataOnly="0" labelOnly="1" outline="0" fieldPosition="0">
        <references count="4">
          <reference field="0" count="1" selected="0">
            <x v="55"/>
          </reference>
          <reference field="1" count="1" selected="0">
            <x v="239"/>
          </reference>
          <reference field="2" count="1" selected="0">
            <x v="4"/>
          </reference>
          <reference field="3" count="1">
            <x v="52"/>
          </reference>
        </references>
      </pivotArea>
    </format>
    <format dxfId="7067">
      <pivotArea dataOnly="0" labelOnly="1" outline="0" fieldPosition="0">
        <references count="4">
          <reference field="0" count="1" selected="0">
            <x v="56"/>
          </reference>
          <reference field="1" count="1" selected="0">
            <x v="240"/>
          </reference>
          <reference field="2" count="1" selected="0">
            <x v="2"/>
          </reference>
          <reference field="3" count="1">
            <x v="298"/>
          </reference>
        </references>
      </pivotArea>
    </format>
    <format dxfId="7066">
      <pivotArea dataOnly="0" labelOnly="1" outline="0" fieldPosition="0">
        <references count="4">
          <reference field="0" count="1" selected="0">
            <x v="57"/>
          </reference>
          <reference field="1" count="1" selected="0">
            <x v="241"/>
          </reference>
          <reference field="2" count="1" selected="0">
            <x v="3"/>
          </reference>
          <reference field="3" count="1">
            <x v="151"/>
          </reference>
        </references>
      </pivotArea>
    </format>
    <format dxfId="7065">
      <pivotArea dataOnly="0" labelOnly="1" outline="0" fieldPosition="0">
        <references count="4">
          <reference field="0" count="1" selected="0">
            <x v="58"/>
          </reference>
          <reference field="1" count="1" selected="0">
            <x v="242"/>
          </reference>
          <reference field="2" count="1" selected="0">
            <x v="0"/>
          </reference>
          <reference field="3" count="1">
            <x v="371"/>
          </reference>
        </references>
      </pivotArea>
    </format>
    <format dxfId="7064">
      <pivotArea dataOnly="0" labelOnly="1" outline="0" fieldPosition="0">
        <references count="4">
          <reference field="0" count="1" selected="0">
            <x v="59"/>
          </reference>
          <reference field="1" count="1" selected="0">
            <x v="243"/>
          </reference>
          <reference field="2" count="1" selected="0">
            <x v="1"/>
          </reference>
          <reference field="3" count="1">
            <x v="227"/>
          </reference>
        </references>
      </pivotArea>
    </format>
    <format dxfId="7063">
      <pivotArea dataOnly="0" labelOnly="1" outline="0" fieldPosition="0">
        <references count="4">
          <reference field="0" count="1" selected="0">
            <x v="60"/>
          </reference>
          <reference field="1" count="1" selected="0">
            <x v="244"/>
          </reference>
          <reference field="2" count="1" selected="0">
            <x v="2"/>
          </reference>
          <reference field="3" count="1">
            <x v="295"/>
          </reference>
        </references>
      </pivotArea>
    </format>
    <format dxfId="7062">
      <pivotArea dataOnly="0" labelOnly="1" outline="0" fieldPosition="0">
        <references count="4">
          <reference field="0" count="1" selected="0">
            <x v="61"/>
          </reference>
          <reference field="1" count="1" selected="0">
            <x v="245"/>
          </reference>
          <reference field="2" count="1" selected="0">
            <x v="3"/>
          </reference>
          <reference field="3" count="1">
            <x v="119"/>
          </reference>
        </references>
      </pivotArea>
    </format>
    <format dxfId="7061">
      <pivotArea dataOnly="0" labelOnly="1" outline="0" fieldPosition="0">
        <references count="4">
          <reference field="0" count="1" selected="0">
            <x v="62"/>
          </reference>
          <reference field="1" count="1" selected="0">
            <x v="246"/>
          </reference>
          <reference field="2" count="1" selected="0">
            <x v="0"/>
          </reference>
          <reference field="3" count="1">
            <x v="292"/>
          </reference>
        </references>
      </pivotArea>
    </format>
    <format dxfId="7060">
      <pivotArea dataOnly="0" labelOnly="1" outline="0" fieldPosition="0">
        <references count="4">
          <reference field="0" count="1" selected="0">
            <x v="63"/>
          </reference>
          <reference field="1" count="1" selected="0">
            <x v="247"/>
          </reference>
          <reference field="2" count="1" selected="0">
            <x v="1"/>
          </reference>
          <reference field="3" count="1">
            <x v="138"/>
          </reference>
        </references>
      </pivotArea>
    </format>
    <format dxfId="7059">
      <pivotArea dataOnly="0" labelOnly="1" outline="0" fieldPosition="0">
        <references count="4">
          <reference field="0" count="1" selected="0">
            <x v="64"/>
          </reference>
          <reference field="1" count="1" selected="0">
            <x v="248"/>
          </reference>
          <reference field="2" count="1" selected="0">
            <x v="2"/>
          </reference>
          <reference field="3" count="1">
            <x v="55"/>
          </reference>
        </references>
      </pivotArea>
    </format>
    <format dxfId="7058">
      <pivotArea dataOnly="0" labelOnly="1" outline="0" fieldPosition="0">
        <references count="4">
          <reference field="0" count="1" selected="0">
            <x v="65"/>
          </reference>
          <reference field="1" count="1" selected="0">
            <x v="249"/>
          </reference>
          <reference field="2" count="1" selected="0">
            <x v="3"/>
          </reference>
          <reference field="3" count="1">
            <x v="399"/>
          </reference>
        </references>
      </pivotArea>
    </format>
    <format dxfId="7057">
      <pivotArea dataOnly="0" labelOnly="1" outline="0" fieldPosition="0">
        <references count="4">
          <reference field="0" count="1" selected="0">
            <x v="66"/>
          </reference>
          <reference field="1" count="1" selected="0">
            <x v="251"/>
          </reference>
          <reference field="2" count="1" selected="0">
            <x v="0"/>
          </reference>
          <reference field="3" count="1">
            <x v="379"/>
          </reference>
        </references>
      </pivotArea>
    </format>
    <format dxfId="7056">
      <pivotArea dataOnly="0" labelOnly="1" outline="0" fieldPosition="0">
        <references count="4">
          <reference field="0" count="1" selected="0">
            <x v="67"/>
          </reference>
          <reference field="1" count="1" selected="0">
            <x v="252"/>
          </reference>
          <reference field="2" count="1" selected="0">
            <x v="1"/>
          </reference>
          <reference field="3" count="1">
            <x v="0"/>
          </reference>
        </references>
      </pivotArea>
    </format>
    <format dxfId="7055">
      <pivotArea dataOnly="0" labelOnly="1" outline="0" fieldPosition="0">
        <references count="4">
          <reference field="0" count="1" selected="0">
            <x v="68"/>
          </reference>
          <reference field="1" count="1" selected="0">
            <x v="253"/>
          </reference>
          <reference field="2" count="1" selected="0">
            <x v="2"/>
          </reference>
          <reference field="3" count="1">
            <x v="368"/>
          </reference>
        </references>
      </pivotArea>
    </format>
    <format dxfId="7054">
      <pivotArea dataOnly="0" labelOnly="1" outline="0" fieldPosition="0">
        <references count="4">
          <reference field="0" count="1" selected="0">
            <x v="69"/>
          </reference>
          <reference field="1" count="1" selected="0">
            <x v="254"/>
          </reference>
          <reference field="2" count="1" selected="0">
            <x v="3"/>
          </reference>
          <reference field="3" count="1">
            <x v="86"/>
          </reference>
        </references>
      </pivotArea>
    </format>
    <format dxfId="7053">
      <pivotArea dataOnly="0" labelOnly="1" outline="0" fieldPosition="0">
        <references count="4">
          <reference field="0" count="1" selected="0">
            <x v="70"/>
          </reference>
          <reference field="1" count="1" selected="0">
            <x v="255"/>
          </reference>
          <reference field="2" count="1" selected="0">
            <x v="0"/>
          </reference>
          <reference field="3" count="1">
            <x v="126"/>
          </reference>
        </references>
      </pivotArea>
    </format>
    <format dxfId="7052">
      <pivotArea dataOnly="0" labelOnly="1" outline="0" fieldPosition="0">
        <references count="4">
          <reference field="0" count="1" selected="0">
            <x v="71"/>
          </reference>
          <reference field="1" count="1" selected="0">
            <x v="257"/>
          </reference>
          <reference field="2" count="1" selected="0">
            <x v="1"/>
          </reference>
          <reference field="3" count="1">
            <x v="204"/>
          </reference>
        </references>
      </pivotArea>
    </format>
    <format dxfId="7051">
      <pivotArea dataOnly="0" labelOnly="1" outline="0" fieldPosition="0">
        <references count="4">
          <reference field="0" count="1" selected="0">
            <x v="72"/>
          </reference>
          <reference field="1" count="1" selected="0">
            <x v="259"/>
          </reference>
          <reference field="2" count="1" selected="0">
            <x v="2"/>
          </reference>
          <reference field="3" count="1">
            <x v="338"/>
          </reference>
        </references>
      </pivotArea>
    </format>
    <format dxfId="7050">
      <pivotArea dataOnly="0" labelOnly="1" outline="0" fieldPosition="0">
        <references count="4">
          <reference field="0" count="1" selected="0">
            <x v="73"/>
          </reference>
          <reference field="1" count="1" selected="0">
            <x v="260"/>
          </reference>
          <reference field="2" count="1" selected="0">
            <x v="3"/>
          </reference>
          <reference field="3" count="1">
            <x v="5"/>
          </reference>
        </references>
      </pivotArea>
    </format>
    <format dxfId="7049">
      <pivotArea dataOnly="0" labelOnly="1" outline="0" fieldPosition="0">
        <references count="4">
          <reference field="0" count="1" selected="0">
            <x v="74"/>
          </reference>
          <reference field="1" count="1" selected="0">
            <x v="263"/>
          </reference>
          <reference field="2" count="1" selected="0">
            <x v="0"/>
          </reference>
          <reference field="3" count="1">
            <x v="262"/>
          </reference>
        </references>
      </pivotArea>
    </format>
    <format dxfId="7048">
      <pivotArea dataOnly="0" labelOnly="1" outline="0" fieldPosition="0">
        <references count="4">
          <reference field="0" count="1" selected="0">
            <x v="75"/>
          </reference>
          <reference field="1" count="1" selected="0">
            <x v="266"/>
          </reference>
          <reference field="2" count="1" selected="0">
            <x v="1"/>
          </reference>
          <reference field="3" count="1">
            <x v="254"/>
          </reference>
        </references>
      </pivotArea>
    </format>
    <format dxfId="7047">
      <pivotArea dataOnly="0" labelOnly="1" outline="0" fieldPosition="0">
        <references count="4">
          <reference field="0" count="1" selected="0">
            <x v="76"/>
          </reference>
          <reference field="1" count="1" selected="0">
            <x v="267"/>
          </reference>
          <reference field="2" count="1" selected="0">
            <x v="2"/>
          </reference>
          <reference field="3" count="1">
            <x v="358"/>
          </reference>
        </references>
      </pivotArea>
    </format>
    <format dxfId="7046">
      <pivotArea dataOnly="0" labelOnly="1" outline="0" fieldPosition="0">
        <references count="4">
          <reference field="0" count="1" selected="0">
            <x v="77"/>
          </reference>
          <reference field="1" count="1" selected="0">
            <x v="269"/>
          </reference>
          <reference field="2" count="1" selected="0">
            <x v="3"/>
          </reference>
          <reference field="3" count="1">
            <x v="131"/>
          </reference>
        </references>
      </pivotArea>
    </format>
    <format dxfId="7045">
      <pivotArea dataOnly="0" labelOnly="1" outline="0" fieldPosition="0">
        <references count="4">
          <reference field="0" count="1" selected="0">
            <x v="78"/>
          </reference>
          <reference field="1" count="1" selected="0">
            <x v="271"/>
          </reference>
          <reference field="2" count="1" selected="0">
            <x v="0"/>
          </reference>
          <reference field="3" count="1">
            <x v="226"/>
          </reference>
        </references>
      </pivotArea>
    </format>
    <format dxfId="7044">
      <pivotArea dataOnly="0" labelOnly="1" outline="0" fieldPosition="0">
        <references count="4">
          <reference field="0" count="1" selected="0">
            <x v="79"/>
          </reference>
          <reference field="1" count="1" selected="0">
            <x v="272"/>
          </reference>
          <reference field="2" count="1" selected="0">
            <x v="1"/>
          </reference>
          <reference field="3" count="1">
            <x v="389"/>
          </reference>
        </references>
      </pivotArea>
    </format>
    <format dxfId="7043">
      <pivotArea dataOnly="0" labelOnly="1" outline="0" fieldPosition="0">
        <references count="4">
          <reference field="0" count="1" selected="0">
            <x v="80"/>
          </reference>
          <reference field="1" count="1" selected="0">
            <x v="273"/>
          </reference>
          <reference field="2" count="1" selected="0">
            <x v="2"/>
          </reference>
          <reference field="3" count="1">
            <x v="191"/>
          </reference>
        </references>
      </pivotArea>
    </format>
    <format dxfId="7042">
      <pivotArea dataOnly="0" labelOnly="1" outline="0" fieldPosition="0">
        <references count="4">
          <reference field="0" count="1" selected="0">
            <x v="81"/>
          </reference>
          <reference field="1" count="1" selected="0">
            <x v="274"/>
          </reference>
          <reference field="2" count="1" selected="0">
            <x v="3"/>
          </reference>
          <reference field="3" count="1">
            <x v="51"/>
          </reference>
        </references>
      </pivotArea>
    </format>
    <format dxfId="7041">
      <pivotArea dataOnly="0" labelOnly="1" outline="0" fieldPosition="0">
        <references count="4">
          <reference field="0" count="1" selected="0">
            <x v="82"/>
          </reference>
          <reference field="1" count="1" selected="0">
            <x v="275"/>
          </reference>
          <reference field="2" count="1" selected="0">
            <x v="0"/>
          </reference>
          <reference field="3" count="1">
            <x v="241"/>
          </reference>
        </references>
      </pivotArea>
    </format>
    <format dxfId="7040">
      <pivotArea dataOnly="0" labelOnly="1" outline="0" fieldPosition="0">
        <references count="4">
          <reference field="0" count="1" selected="0">
            <x v="83"/>
          </reference>
          <reference field="1" count="1" selected="0">
            <x v="276"/>
          </reference>
          <reference field="2" count="1" selected="0">
            <x v="1"/>
          </reference>
          <reference field="3" count="1">
            <x v="310"/>
          </reference>
        </references>
      </pivotArea>
    </format>
    <format dxfId="7039">
      <pivotArea dataOnly="0" labelOnly="1" outline="0" fieldPosition="0">
        <references count="4">
          <reference field="0" count="1" selected="0">
            <x v="84"/>
          </reference>
          <reference field="1" count="1" selected="0">
            <x v="277"/>
          </reference>
          <reference field="2" count="1" selected="0">
            <x v="2"/>
          </reference>
          <reference field="3" count="1">
            <x v="265"/>
          </reference>
        </references>
      </pivotArea>
    </format>
    <format dxfId="7038">
      <pivotArea dataOnly="0" labelOnly="1" outline="0" fieldPosition="0">
        <references count="4">
          <reference field="0" count="1" selected="0">
            <x v="85"/>
          </reference>
          <reference field="1" count="1" selected="0">
            <x v="279"/>
          </reference>
          <reference field="2" count="1" selected="0">
            <x v="3"/>
          </reference>
          <reference field="3" count="1">
            <x v="221"/>
          </reference>
        </references>
      </pivotArea>
    </format>
    <format dxfId="7037">
      <pivotArea dataOnly="0" labelOnly="1" outline="0" fieldPosition="0">
        <references count="4">
          <reference field="0" count="1" selected="0">
            <x v="86"/>
          </reference>
          <reference field="1" count="1" selected="0">
            <x v="280"/>
          </reference>
          <reference field="2" count="1" selected="0">
            <x v="0"/>
          </reference>
          <reference field="3" count="1">
            <x v="409"/>
          </reference>
        </references>
      </pivotArea>
    </format>
    <format dxfId="7036">
      <pivotArea dataOnly="0" labelOnly="1" outline="0" fieldPosition="0">
        <references count="4">
          <reference field="0" count="1" selected="0">
            <x v="87"/>
          </reference>
          <reference field="1" count="1" selected="0">
            <x v="281"/>
          </reference>
          <reference field="2" count="1" selected="0">
            <x v="1"/>
          </reference>
          <reference field="3" count="1">
            <x v="417"/>
          </reference>
        </references>
      </pivotArea>
    </format>
    <format dxfId="7035">
      <pivotArea dataOnly="0" labelOnly="1" outline="0" fieldPosition="0">
        <references count="4">
          <reference field="0" count="1" selected="0">
            <x v="88"/>
          </reference>
          <reference field="1" count="1" selected="0">
            <x v="282"/>
          </reference>
          <reference field="2" count="1" selected="0">
            <x v="2"/>
          </reference>
          <reference field="3" count="1">
            <x v="206"/>
          </reference>
        </references>
      </pivotArea>
    </format>
    <format dxfId="7034">
      <pivotArea dataOnly="0" labelOnly="1" outline="0" fieldPosition="0">
        <references count="4">
          <reference field="0" count="1" selected="0">
            <x v="89"/>
          </reference>
          <reference field="1" count="1" selected="0">
            <x v="283"/>
          </reference>
          <reference field="2" count="1" selected="0">
            <x v="3"/>
          </reference>
          <reference field="3" count="1">
            <x v="329"/>
          </reference>
        </references>
      </pivotArea>
    </format>
    <format dxfId="7033">
      <pivotArea dataOnly="0" labelOnly="1" outline="0" fieldPosition="0">
        <references count="4">
          <reference field="0" count="1" selected="0">
            <x v="90"/>
          </reference>
          <reference field="1" count="1" selected="0">
            <x v="284"/>
          </reference>
          <reference field="2" count="1" selected="0">
            <x v="0"/>
          </reference>
          <reference field="3" count="1">
            <x v="164"/>
          </reference>
        </references>
      </pivotArea>
    </format>
    <format dxfId="7032">
      <pivotArea dataOnly="0" labelOnly="1" outline="0" fieldPosition="0">
        <references count="4">
          <reference field="0" count="1" selected="0">
            <x v="91"/>
          </reference>
          <reference field="1" count="1" selected="0">
            <x v="287"/>
          </reference>
          <reference field="2" count="1" selected="0">
            <x v="1"/>
          </reference>
          <reference field="3" count="1">
            <x v="163"/>
          </reference>
        </references>
      </pivotArea>
    </format>
    <format dxfId="7031">
      <pivotArea dataOnly="0" labelOnly="1" outline="0" fieldPosition="0">
        <references count="4">
          <reference field="0" count="1" selected="0">
            <x v="92"/>
          </reference>
          <reference field="1" count="1" selected="0">
            <x v="288"/>
          </reference>
          <reference field="2" count="1" selected="0">
            <x v="2"/>
          </reference>
          <reference field="3" count="1">
            <x v="388"/>
          </reference>
        </references>
      </pivotArea>
    </format>
    <format dxfId="7030">
      <pivotArea dataOnly="0" labelOnly="1" outline="0" fieldPosition="0">
        <references count="4">
          <reference field="0" count="1" selected="0">
            <x v="93"/>
          </reference>
          <reference field="1" count="1" selected="0">
            <x v="289"/>
          </reference>
          <reference field="2" count="1" selected="0">
            <x v="3"/>
          </reference>
          <reference field="3" count="1">
            <x v="237"/>
          </reference>
        </references>
      </pivotArea>
    </format>
    <format dxfId="7029">
      <pivotArea dataOnly="0" labelOnly="1" outline="0" fieldPosition="0">
        <references count="4">
          <reference field="0" count="1" selected="0">
            <x v="94"/>
          </reference>
          <reference field="1" count="1" selected="0">
            <x v="290"/>
          </reference>
          <reference field="2" count="1" selected="0">
            <x v="0"/>
          </reference>
          <reference field="3" count="1">
            <x v="101"/>
          </reference>
        </references>
      </pivotArea>
    </format>
    <format dxfId="7028">
      <pivotArea dataOnly="0" labelOnly="1" outline="0" fieldPosition="0">
        <references count="4">
          <reference field="0" count="1" selected="0">
            <x v="95"/>
          </reference>
          <reference field="1" count="1" selected="0">
            <x v="292"/>
          </reference>
          <reference field="2" count="1" selected="0">
            <x v="1"/>
          </reference>
          <reference field="3" count="1">
            <x v="289"/>
          </reference>
        </references>
      </pivotArea>
    </format>
    <format dxfId="7027">
      <pivotArea dataOnly="0" labelOnly="1" outline="0" fieldPosition="0">
        <references count="4">
          <reference field="0" count="1" selected="0">
            <x v="96"/>
          </reference>
          <reference field="1" count="1" selected="0">
            <x v="293"/>
          </reference>
          <reference field="2" count="1" selected="0">
            <x v="2"/>
          </reference>
          <reference field="3" count="1">
            <x v="222"/>
          </reference>
        </references>
      </pivotArea>
    </format>
    <format dxfId="7026">
      <pivotArea dataOnly="0" labelOnly="1" outline="0" fieldPosition="0">
        <references count="4">
          <reference field="0" count="1" selected="0">
            <x v="97"/>
          </reference>
          <reference field="1" count="1" selected="0">
            <x v="294"/>
          </reference>
          <reference field="2" count="1" selected="0">
            <x v="3"/>
          </reference>
          <reference field="3" count="1">
            <x v="56"/>
          </reference>
        </references>
      </pivotArea>
    </format>
    <format dxfId="7025">
      <pivotArea dataOnly="0" labelOnly="1" outline="0" fieldPosition="0">
        <references count="4">
          <reference field="0" count="1" selected="0">
            <x v="98"/>
          </reference>
          <reference field="1" count="1" selected="0">
            <x v="295"/>
          </reference>
          <reference field="2" count="1" selected="0">
            <x v="0"/>
          </reference>
          <reference field="3" count="1">
            <x v="285"/>
          </reference>
        </references>
      </pivotArea>
    </format>
    <format dxfId="7024">
      <pivotArea dataOnly="0" labelOnly="1" outline="0" fieldPosition="0">
        <references count="4">
          <reference field="0" count="1" selected="0">
            <x v="99"/>
          </reference>
          <reference field="1" count="1" selected="0">
            <x v="297"/>
          </reference>
          <reference field="2" count="1" selected="0">
            <x v="1"/>
          </reference>
          <reference field="3" count="1">
            <x v="378"/>
          </reference>
        </references>
      </pivotArea>
    </format>
    <format dxfId="7023">
      <pivotArea dataOnly="0" labelOnly="1" outline="0" fieldPosition="0">
        <references count="4">
          <reference field="0" count="1" selected="0">
            <x v="100"/>
          </reference>
          <reference field="1" count="1" selected="0">
            <x v="298"/>
          </reference>
          <reference field="2" count="1" selected="0">
            <x v="2"/>
          </reference>
          <reference field="3" count="1">
            <x v="288"/>
          </reference>
        </references>
      </pivotArea>
    </format>
    <format dxfId="7022">
      <pivotArea dataOnly="0" labelOnly="1" outline="0" fieldPosition="0">
        <references count="4">
          <reference field="0" count="1" selected="0">
            <x v="101"/>
          </reference>
          <reference field="1" count="1" selected="0">
            <x v="301"/>
          </reference>
          <reference field="2" count="1" selected="0">
            <x v="3"/>
          </reference>
          <reference field="3" count="1">
            <x v="115"/>
          </reference>
        </references>
      </pivotArea>
    </format>
    <format dxfId="7021">
      <pivotArea dataOnly="0" labelOnly="1" outline="0" fieldPosition="0">
        <references count="4">
          <reference field="0" count="1" selected="0">
            <x v="102"/>
          </reference>
          <reference field="1" count="1" selected="0">
            <x v="302"/>
          </reference>
          <reference field="2" count="1" selected="0">
            <x v="0"/>
          </reference>
          <reference field="3" count="1">
            <x v="192"/>
          </reference>
        </references>
      </pivotArea>
    </format>
    <format dxfId="7020">
      <pivotArea dataOnly="0" labelOnly="1" outline="0" fieldPosition="0">
        <references count="4">
          <reference field="0" count="1" selected="0">
            <x v="103"/>
          </reference>
          <reference field="1" count="1" selected="0">
            <x v="303"/>
          </reference>
          <reference field="2" count="1" selected="0">
            <x v="1"/>
          </reference>
          <reference field="3" count="1">
            <x v="18"/>
          </reference>
        </references>
      </pivotArea>
    </format>
    <format dxfId="7019">
      <pivotArea dataOnly="0" labelOnly="1" outline="0" fieldPosition="0">
        <references count="4">
          <reference field="0" count="1" selected="0">
            <x v="104"/>
          </reference>
          <reference field="1" count="1" selected="0">
            <x v="304"/>
          </reference>
          <reference field="2" count="1" selected="0">
            <x v="2"/>
          </reference>
          <reference field="3" count="1">
            <x v="75"/>
          </reference>
        </references>
      </pivotArea>
    </format>
    <format dxfId="7018">
      <pivotArea dataOnly="0" labelOnly="1" outline="0" fieldPosition="0">
        <references count="4">
          <reference field="0" count="1" selected="0">
            <x v="105"/>
          </reference>
          <reference field="1" count="1" selected="0">
            <x v="306"/>
          </reference>
          <reference field="2" count="1" selected="0">
            <x v="3"/>
          </reference>
          <reference field="3" count="1">
            <x v="342"/>
          </reference>
        </references>
      </pivotArea>
    </format>
    <format dxfId="7017">
      <pivotArea dataOnly="0" labelOnly="1" outline="0" fieldPosition="0">
        <references count="4">
          <reference field="0" count="1" selected="0">
            <x v="106"/>
          </reference>
          <reference field="1" count="1" selected="0">
            <x v="307"/>
          </reference>
          <reference field="2" count="1" selected="0">
            <x v="0"/>
          </reference>
          <reference field="3" count="1">
            <x v="277"/>
          </reference>
        </references>
      </pivotArea>
    </format>
    <format dxfId="7016">
      <pivotArea dataOnly="0" labelOnly="1" outline="0" fieldPosition="0">
        <references count="4">
          <reference field="0" count="1" selected="0">
            <x v="107"/>
          </reference>
          <reference field="1" count="1" selected="0">
            <x v="308"/>
          </reference>
          <reference field="2" count="1" selected="0">
            <x v="1"/>
          </reference>
          <reference field="3" count="1">
            <x v="84"/>
          </reference>
        </references>
      </pivotArea>
    </format>
    <format dxfId="7015">
      <pivotArea dataOnly="0" labelOnly="1" outline="0" fieldPosition="0">
        <references count="4">
          <reference field="0" count="1" selected="0">
            <x v="108"/>
          </reference>
          <reference field="1" count="1" selected="0">
            <x v="309"/>
          </reference>
          <reference field="2" count="1" selected="0">
            <x v="2"/>
          </reference>
          <reference field="3" count="1">
            <x v="45"/>
          </reference>
        </references>
      </pivotArea>
    </format>
    <format dxfId="7014">
      <pivotArea dataOnly="0" labelOnly="1" outline="0" fieldPosition="0">
        <references count="4">
          <reference field="0" count="1" selected="0">
            <x v="109"/>
          </reference>
          <reference field="1" count="1" selected="0">
            <x v="310"/>
          </reference>
          <reference field="2" count="1" selected="0">
            <x v="3"/>
          </reference>
          <reference field="3" count="1">
            <x v="280"/>
          </reference>
        </references>
      </pivotArea>
    </format>
    <format dxfId="7013">
      <pivotArea dataOnly="0" labelOnly="1" outline="0" fieldPosition="0">
        <references count="4">
          <reference field="0" count="1" selected="0">
            <x v="110"/>
          </reference>
          <reference field="1" count="1" selected="0">
            <x v="312"/>
          </reference>
          <reference field="2" count="1" selected="0">
            <x v="0"/>
          </reference>
          <reference field="3" count="1">
            <x v="270"/>
          </reference>
        </references>
      </pivotArea>
    </format>
    <format dxfId="7012">
      <pivotArea dataOnly="0" labelOnly="1" outline="0" fieldPosition="0">
        <references count="4">
          <reference field="0" count="1" selected="0">
            <x v="111"/>
          </reference>
          <reference field="1" count="1" selected="0">
            <x v="313"/>
          </reference>
          <reference field="2" count="1" selected="0">
            <x v="1"/>
          </reference>
          <reference field="3" count="1">
            <x v="297"/>
          </reference>
        </references>
      </pivotArea>
    </format>
    <format dxfId="7011">
      <pivotArea dataOnly="0" labelOnly="1" outline="0" fieldPosition="0">
        <references count="4">
          <reference field="0" count="1" selected="0">
            <x v="112"/>
          </reference>
          <reference field="1" count="1" selected="0">
            <x v="315"/>
          </reference>
          <reference field="2" count="1" selected="0">
            <x v="2"/>
          </reference>
          <reference field="3" count="1">
            <x v="141"/>
          </reference>
        </references>
      </pivotArea>
    </format>
    <format dxfId="7010">
      <pivotArea dataOnly="0" labelOnly="1" outline="0" fieldPosition="0">
        <references count="4">
          <reference field="0" count="1" selected="0">
            <x v="113"/>
          </reference>
          <reference field="1" count="1" selected="0">
            <x v="316"/>
          </reference>
          <reference field="2" count="1" selected="0">
            <x v="3"/>
          </reference>
          <reference field="3" count="1">
            <x v="3"/>
          </reference>
        </references>
      </pivotArea>
    </format>
    <format dxfId="7009">
      <pivotArea dataOnly="0" labelOnly="1" outline="0" fieldPosition="0">
        <references count="4">
          <reference field="0" count="1" selected="0">
            <x v="114"/>
          </reference>
          <reference field="1" count="1" selected="0">
            <x v="317"/>
          </reference>
          <reference field="2" count="1" selected="0">
            <x v="0"/>
          </reference>
          <reference field="3" count="1">
            <x v="39"/>
          </reference>
        </references>
      </pivotArea>
    </format>
    <format dxfId="7008">
      <pivotArea dataOnly="0" labelOnly="1" outline="0" fieldPosition="0">
        <references count="4">
          <reference field="0" count="1" selected="0">
            <x v="115"/>
          </reference>
          <reference field="1" count="1" selected="0">
            <x v="318"/>
          </reference>
          <reference field="2" count="1" selected="0">
            <x v="1"/>
          </reference>
          <reference field="3" count="1">
            <x v="113"/>
          </reference>
        </references>
      </pivotArea>
    </format>
    <format dxfId="7007">
      <pivotArea dataOnly="0" labelOnly="1" outline="0" fieldPosition="0">
        <references count="4">
          <reference field="0" count="1" selected="0">
            <x v="116"/>
          </reference>
          <reference field="1" count="1" selected="0">
            <x v="319"/>
          </reference>
          <reference field="2" count="1" selected="0">
            <x v="2"/>
          </reference>
          <reference field="3" count="1">
            <x v="271"/>
          </reference>
        </references>
      </pivotArea>
    </format>
    <format dxfId="7006">
      <pivotArea dataOnly="0" labelOnly="1" outline="0" fieldPosition="0">
        <references count="4">
          <reference field="0" count="1" selected="0">
            <x v="117"/>
          </reference>
          <reference field="1" count="1" selected="0">
            <x v="320"/>
          </reference>
          <reference field="2" count="1" selected="0">
            <x v="3"/>
          </reference>
          <reference field="3" count="1">
            <x v="268"/>
          </reference>
        </references>
      </pivotArea>
    </format>
    <format dxfId="7005">
      <pivotArea dataOnly="0" labelOnly="1" outline="0" fieldPosition="0">
        <references count="4">
          <reference field="0" count="1" selected="0">
            <x v="118"/>
          </reference>
          <reference field="1" count="1" selected="0">
            <x v="321"/>
          </reference>
          <reference field="2" count="1" selected="0">
            <x v="0"/>
          </reference>
          <reference field="3" count="1">
            <x v="396"/>
          </reference>
        </references>
      </pivotArea>
    </format>
    <format dxfId="7004">
      <pivotArea dataOnly="0" labelOnly="1" outline="0" fieldPosition="0">
        <references count="4">
          <reference field="0" count="1" selected="0">
            <x v="119"/>
          </reference>
          <reference field="1" count="1" selected="0">
            <x v="322"/>
          </reference>
          <reference field="2" count="1" selected="0">
            <x v="1"/>
          </reference>
          <reference field="3" count="1">
            <x v="20"/>
          </reference>
        </references>
      </pivotArea>
    </format>
    <format dxfId="7003">
      <pivotArea dataOnly="0" labelOnly="1" outline="0" fieldPosition="0">
        <references count="4">
          <reference field="0" count="1" selected="0">
            <x v="120"/>
          </reference>
          <reference field="1" count="1" selected="0">
            <x v="323"/>
          </reference>
          <reference field="2" count="1" selected="0">
            <x v="2"/>
          </reference>
          <reference field="3" count="1">
            <x v="344"/>
          </reference>
        </references>
      </pivotArea>
    </format>
    <format dxfId="7002">
      <pivotArea dataOnly="0" labelOnly="1" outline="0" fieldPosition="0">
        <references count="4">
          <reference field="0" count="1" selected="0">
            <x v="121"/>
          </reference>
          <reference field="1" count="1" selected="0">
            <x v="324"/>
          </reference>
          <reference field="2" count="1" selected="0">
            <x v="3"/>
          </reference>
          <reference field="3" count="1">
            <x v="275"/>
          </reference>
        </references>
      </pivotArea>
    </format>
    <format dxfId="7001">
      <pivotArea dataOnly="0" labelOnly="1" outline="0" fieldPosition="0">
        <references count="4">
          <reference field="0" count="1" selected="0">
            <x v="122"/>
          </reference>
          <reference field="1" count="1" selected="0">
            <x v="325"/>
          </reference>
          <reference field="2" count="1" selected="0">
            <x v="0"/>
          </reference>
          <reference field="3" count="1">
            <x v="314"/>
          </reference>
        </references>
      </pivotArea>
    </format>
    <format dxfId="7000">
      <pivotArea dataOnly="0" labelOnly="1" outline="0" fieldPosition="0">
        <references count="4">
          <reference field="0" count="1" selected="0">
            <x v="123"/>
          </reference>
          <reference field="1" count="1" selected="0">
            <x v="326"/>
          </reference>
          <reference field="2" count="1" selected="0">
            <x v="1"/>
          </reference>
          <reference field="3" count="1">
            <x v="118"/>
          </reference>
        </references>
      </pivotArea>
    </format>
    <format dxfId="6999">
      <pivotArea dataOnly="0" labelOnly="1" outline="0" fieldPosition="0">
        <references count="4">
          <reference field="0" count="1" selected="0">
            <x v="124"/>
          </reference>
          <reference field="1" count="1" selected="0">
            <x v="327"/>
          </reference>
          <reference field="2" count="1" selected="0">
            <x v="2"/>
          </reference>
          <reference field="3" count="1">
            <x v="230"/>
          </reference>
        </references>
      </pivotArea>
    </format>
    <format dxfId="6998">
      <pivotArea dataOnly="0" labelOnly="1" outline="0" fieldPosition="0">
        <references count="4">
          <reference field="0" count="1" selected="0">
            <x v="125"/>
          </reference>
          <reference field="1" count="1" selected="0">
            <x v="330"/>
          </reference>
          <reference field="2" count="1" selected="0">
            <x v="3"/>
          </reference>
          <reference field="3" count="1">
            <x v="178"/>
          </reference>
        </references>
      </pivotArea>
    </format>
    <format dxfId="6997">
      <pivotArea dataOnly="0" labelOnly="1" outline="0" fieldPosition="0">
        <references count="4">
          <reference field="0" count="1" selected="0">
            <x v="126"/>
          </reference>
          <reference field="1" count="1" selected="0">
            <x v="331"/>
          </reference>
          <reference field="2" count="1" selected="0">
            <x v="0"/>
          </reference>
          <reference field="3" count="1">
            <x v="290"/>
          </reference>
        </references>
      </pivotArea>
    </format>
    <format dxfId="6996">
      <pivotArea dataOnly="0" labelOnly="1" outline="0" fieldPosition="0">
        <references count="4">
          <reference field="0" count="1" selected="0">
            <x v="127"/>
          </reference>
          <reference field="1" count="1" selected="0">
            <x v="332"/>
          </reference>
          <reference field="2" count="1" selected="0">
            <x v="1"/>
          </reference>
          <reference field="3" count="1">
            <x v="245"/>
          </reference>
        </references>
      </pivotArea>
    </format>
    <format dxfId="6995">
      <pivotArea dataOnly="0" labelOnly="1" outline="0" fieldPosition="0">
        <references count="4">
          <reference field="0" count="1" selected="0">
            <x v="128"/>
          </reference>
          <reference field="1" count="1" selected="0">
            <x v="335"/>
          </reference>
          <reference field="2" count="1" selected="0">
            <x v="2"/>
          </reference>
          <reference field="3" count="1">
            <x v="328"/>
          </reference>
        </references>
      </pivotArea>
    </format>
    <format dxfId="6994">
      <pivotArea dataOnly="0" labelOnly="1" outline="0" fieldPosition="0">
        <references count="4">
          <reference field="0" count="1" selected="0">
            <x v="129"/>
          </reference>
          <reference field="1" count="1" selected="0">
            <x v="336"/>
          </reference>
          <reference field="2" count="1" selected="0">
            <x v="3"/>
          </reference>
          <reference field="3" count="1">
            <x v="149"/>
          </reference>
        </references>
      </pivotArea>
    </format>
    <format dxfId="6993">
      <pivotArea dataOnly="0" labelOnly="1" outline="0" fieldPosition="0">
        <references count="4">
          <reference field="0" count="1" selected="0">
            <x v="130"/>
          </reference>
          <reference field="1" count="1" selected="0">
            <x v="337"/>
          </reference>
          <reference field="2" count="1" selected="0">
            <x v="0"/>
          </reference>
          <reference field="3" count="1">
            <x v="111"/>
          </reference>
        </references>
      </pivotArea>
    </format>
    <format dxfId="6992">
      <pivotArea dataOnly="0" labelOnly="1" outline="0" fieldPosition="0">
        <references count="4">
          <reference field="0" count="1" selected="0">
            <x v="131"/>
          </reference>
          <reference field="1" count="1" selected="0">
            <x v="338"/>
          </reference>
          <reference field="2" count="1" selected="0">
            <x v="1"/>
          </reference>
          <reference field="3" count="1">
            <x v="40"/>
          </reference>
        </references>
      </pivotArea>
    </format>
    <format dxfId="6991">
      <pivotArea dataOnly="0" labelOnly="1" outline="0" fieldPosition="0">
        <references count="4">
          <reference field="0" count="1" selected="0">
            <x v="132"/>
          </reference>
          <reference field="1" count="1" selected="0">
            <x v="339"/>
          </reference>
          <reference field="2" count="1" selected="0">
            <x v="2"/>
          </reference>
          <reference field="3" count="1">
            <x v="142"/>
          </reference>
        </references>
      </pivotArea>
    </format>
    <format dxfId="6990">
      <pivotArea dataOnly="0" labelOnly="1" outline="0" fieldPosition="0">
        <references count="4">
          <reference field="0" count="1" selected="0">
            <x v="133"/>
          </reference>
          <reference field="1" count="1" selected="0">
            <x v="340"/>
          </reference>
          <reference field="2" count="1" selected="0">
            <x v="3"/>
          </reference>
          <reference field="3" count="1">
            <x v="35"/>
          </reference>
        </references>
      </pivotArea>
    </format>
    <format dxfId="6989">
      <pivotArea dataOnly="0" labelOnly="1" outline="0" fieldPosition="0">
        <references count="4">
          <reference field="0" count="1" selected="0">
            <x v="134"/>
          </reference>
          <reference field="1" count="1" selected="0">
            <x v="341"/>
          </reference>
          <reference field="2" count="1" selected="0">
            <x v="0"/>
          </reference>
          <reference field="3" count="1">
            <x v="135"/>
          </reference>
        </references>
      </pivotArea>
    </format>
    <format dxfId="6988">
      <pivotArea dataOnly="0" labelOnly="1" outline="0" fieldPosition="0">
        <references count="4">
          <reference field="0" count="1" selected="0">
            <x v="135"/>
          </reference>
          <reference field="1" count="1" selected="0">
            <x v="342"/>
          </reference>
          <reference field="2" count="1" selected="0">
            <x v="1"/>
          </reference>
          <reference field="3" count="1">
            <x v="137"/>
          </reference>
        </references>
      </pivotArea>
    </format>
    <format dxfId="6987">
      <pivotArea dataOnly="0" labelOnly="1" outline="0" fieldPosition="0">
        <references count="4">
          <reference field="0" count="1" selected="0">
            <x v="136"/>
          </reference>
          <reference field="1" count="1" selected="0">
            <x v="343"/>
          </reference>
          <reference field="2" count="1" selected="0">
            <x v="2"/>
          </reference>
          <reference field="3" count="1">
            <x v="199"/>
          </reference>
        </references>
      </pivotArea>
    </format>
    <format dxfId="6986">
      <pivotArea dataOnly="0" labelOnly="1" outline="0" fieldPosition="0">
        <references count="4">
          <reference field="0" count="1" selected="0">
            <x v="137"/>
          </reference>
          <reference field="1" count="1" selected="0">
            <x v="344"/>
          </reference>
          <reference field="2" count="1" selected="0">
            <x v="3"/>
          </reference>
          <reference field="3" count="1">
            <x v="387"/>
          </reference>
        </references>
      </pivotArea>
    </format>
    <format dxfId="6985">
      <pivotArea dataOnly="0" labelOnly="1" outline="0" fieldPosition="0">
        <references count="4">
          <reference field="0" count="1" selected="0">
            <x v="138"/>
          </reference>
          <reference field="1" count="1" selected="0">
            <x v="345"/>
          </reference>
          <reference field="2" count="1" selected="0">
            <x v="0"/>
          </reference>
          <reference field="3" count="1">
            <x v="291"/>
          </reference>
        </references>
      </pivotArea>
    </format>
    <format dxfId="6984">
      <pivotArea dataOnly="0" labelOnly="1" outline="0" fieldPosition="0">
        <references count="4">
          <reference field="0" count="1" selected="0">
            <x v="139"/>
          </reference>
          <reference field="1" count="1" selected="0">
            <x v="346"/>
          </reference>
          <reference field="2" count="1" selected="0">
            <x v="1"/>
          </reference>
          <reference field="3" count="1">
            <x v="312"/>
          </reference>
        </references>
      </pivotArea>
    </format>
    <format dxfId="6983">
      <pivotArea dataOnly="0" labelOnly="1" outline="0" fieldPosition="0">
        <references count="4">
          <reference field="0" count="1" selected="0">
            <x v="140"/>
          </reference>
          <reference field="1" count="1" selected="0">
            <x v="347"/>
          </reference>
          <reference field="2" count="1" selected="0">
            <x v="2"/>
          </reference>
          <reference field="3" count="1">
            <x v="196"/>
          </reference>
        </references>
      </pivotArea>
    </format>
    <format dxfId="6982">
      <pivotArea dataOnly="0" labelOnly="1" outline="0" fieldPosition="0">
        <references count="4">
          <reference field="0" count="1" selected="0">
            <x v="141"/>
          </reference>
          <reference field="1" count="1" selected="0">
            <x v="348"/>
          </reference>
          <reference field="2" count="1" selected="0">
            <x v="3"/>
          </reference>
          <reference field="3" count="1">
            <x v="65"/>
          </reference>
        </references>
      </pivotArea>
    </format>
    <format dxfId="6981">
      <pivotArea dataOnly="0" labelOnly="1" outline="0" fieldPosition="0">
        <references count="4">
          <reference field="0" count="1" selected="0">
            <x v="142"/>
          </reference>
          <reference field="1" count="1" selected="0">
            <x v="349"/>
          </reference>
          <reference field="2" count="1" selected="0">
            <x v="0"/>
          </reference>
          <reference field="3" count="1">
            <x v="41"/>
          </reference>
        </references>
      </pivotArea>
    </format>
    <format dxfId="6980">
      <pivotArea dataOnly="0" labelOnly="1" outline="0" fieldPosition="0">
        <references count="4">
          <reference field="0" count="1" selected="0">
            <x v="143"/>
          </reference>
          <reference field="1" count="1" selected="0">
            <x v="350"/>
          </reference>
          <reference field="2" count="1" selected="0">
            <x v="1"/>
          </reference>
          <reference field="3" count="1">
            <x v="311"/>
          </reference>
        </references>
      </pivotArea>
    </format>
    <format dxfId="6979">
      <pivotArea dataOnly="0" labelOnly="1" outline="0" fieldPosition="0">
        <references count="4">
          <reference field="0" count="1" selected="0">
            <x v="144"/>
          </reference>
          <reference field="1" count="1" selected="0">
            <x v="351"/>
          </reference>
          <reference field="2" count="1" selected="0">
            <x v="2"/>
          </reference>
          <reference field="3" count="1">
            <x v="228"/>
          </reference>
        </references>
      </pivotArea>
    </format>
    <format dxfId="6978">
      <pivotArea dataOnly="0" labelOnly="1" outline="0" fieldPosition="0">
        <references count="4">
          <reference field="0" count="1" selected="0">
            <x v="145"/>
          </reference>
          <reference field="1" count="1" selected="0">
            <x v="352"/>
          </reference>
          <reference field="2" count="1" selected="0">
            <x v="3"/>
          </reference>
          <reference field="3" count="1">
            <x v="324"/>
          </reference>
        </references>
      </pivotArea>
    </format>
    <format dxfId="6977">
      <pivotArea dataOnly="0" labelOnly="1" outline="0" fieldPosition="0">
        <references count="4">
          <reference field="0" count="1" selected="0">
            <x v="146"/>
          </reference>
          <reference field="1" count="1" selected="0">
            <x v="353"/>
          </reference>
          <reference field="2" count="1" selected="0">
            <x v="0"/>
          </reference>
          <reference field="3" count="1">
            <x v="13"/>
          </reference>
        </references>
      </pivotArea>
    </format>
    <format dxfId="6976">
      <pivotArea dataOnly="0" labelOnly="1" outline="0" fieldPosition="0">
        <references count="4">
          <reference field="0" count="1" selected="0">
            <x v="147"/>
          </reference>
          <reference field="1" count="1" selected="0">
            <x v="364"/>
          </reference>
          <reference field="2" count="1" selected="0">
            <x v="1"/>
          </reference>
          <reference field="3" count="1">
            <x v="356"/>
          </reference>
        </references>
      </pivotArea>
    </format>
    <format dxfId="6975">
      <pivotArea dataOnly="0" labelOnly="1" outline="0" fieldPosition="0">
        <references count="4">
          <reference field="0" count="1" selected="0">
            <x v="148"/>
          </reference>
          <reference field="1" count="1" selected="0">
            <x v="367"/>
          </reference>
          <reference field="2" count="1" selected="0">
            <x v="2"/>
          </reference>
          <reference field="3" count="1">
            <x v="333"/>
          </reference>
        </references>
      </pivotArea>
    </format>
    <format dxfId="6974">
      <pivotArea dataOnly="0" labelOnly="1" outline="0" fieldPosition="0">
        <references count="4">
          <reference field="0" count="1" selected="0">
            <x v="149"/>
          </reference>
          <reference field="1" count="1" selected="0">
            <x v="370"/>
          </reference>
          <reference field="2" count="1" selected="0">
            <x v="3"/>
          </reference>
          <reference field="3" count="1">
            <x v="14"/>
          </reference>
        </references>
      </pivotArea>
    </format>
    <format dxfId="6973">
      <pivotArea dataOnly="0" labelOnly="1" outline="0" fieldPosition="0">
        <references count="4">
          <reference field="0" count="1" selected="0">
            <x v="150"/>
          </reference>
          <reference field="1" count="1" selected="0">
            <x v="382"/>
          </reference>
          <reference field="2" count="1" selected="0">
            <x v="0"/>
          </reference>
          <reference field="3" count="1">
            <x v="400"/>
          </reference>
        </references>
      </pivotArea>
    </format>
    <format dxfId="6972">
      <pivotArea dataOnly="0" labelOnly="1" outline="0" fieldPosition="0">
        <references count="4">
          <reference field="0" count="1" selected="0">
            <x v="151"/>
          </reference>
          <reference field="1" count="1" selected="0">
            <x v="383"/>
          </reference>
          <reference field="2" count="1" selected="0">
            <x v="1"/>
          </reference>
          <reference field="3" count="1">
            <x v="180"/>
          </reference>
        </references>
      </pivotArea>
    </format>
    <format dxfId="6971">
      <pivotArea dataOnly="0" labelOnly="1" outline="0" fieldPosition="0">
        <references count="4">
          <reference field="0" count="1" selected="0">
            <x v="152"/>
          </reference>
          <reference field="1" count="1" selected="0">
            <x v="409"/>
          </reference>
          <reference field="2" count="1" selected="0">
            <x v="2"/>
          </reference>
          <reference field="3" count="1">
            <x v="44"/>
          </reference>
        </references>
      </pivotArea>
    </format>
    <format dxfId="6970">
      <pivotArea dataOnly="0" labelOnly="1" outline="0" fieldPosition="0">
        <references count="4">
          <reference field="0" count="1" selected="0">
            <x v="153"/>
          </reference>
          <reference field="1" count="1" selected="0">
            <x v="412"/>
          </reference>
          <reference field="2" count="1" selected="0">
            <x v="3"/>
          </reference>
          <reference field="3" count="1">
            <x v="16"/>
          </reference>
        </references>
      </pivotArea>
    </format>
    <format dxfId="6969">
      <pivotArea dataOnly="0" labelOnly="1" outline="0" fieldPosition="0">
        <references count="4">
          <reference field="0" count="1" selected="0">
            <x v="154"/>
          </reference>
          <reference field="1" count="1" selected="0">
            <x v="413"/>
          </reference>
          <reference field="2" count="1" selected="0">
            <x v="0"/>
          </reference>
          <reference field="3" count="1">
            <x v="372"/>
          </reference>
        </references>
      </pivotArea>
    </format>
    <format dxfId="6968">
      <pivotArea dataOnly="0" labelOnly="1" outline="0" fieldPosition="0">
        <references count="4">
          <reference field="0" count="1" selected="0">
            <x v="155"/>
          </reference>
          <reference field="1" count="1" selected="0">
            <x v="30"/>
          </reference>
          <reference field="2" count="1" selected="0">
            <x v="1"/>
          </reference>
          <reference field="3" count="1">
            <x v="80"/>
          </reference>
        </references>
      </pivotArea>
    </format>
    <format dxfId="6967">
      <pivotArea dataOnly="0" labelOnly="1" outline="0" fieldPosition="0">
        <references count="4">
          <reference field="0" count="1" selected="0">
            <x v="156"/>
          </reference>
          <reference field="1" count="1" selected="0">
            <x v="55"/>
          </reference>
          <reference field="2" count="1" selected="0">
            <x v="2"/>
          </reference>
          <reference field="3" count="1">
            <x v="286"/>
          </reference>
        </references>
      </pivotArea>
    </format>
    <format dxfId="6966">
      <pivotArea dataOnly="0" labelOnly="1" outline="0" fieldPosition="0">
        <references count="4">
          <reference field="0" count="1" selected="0">
            <x v="157"/>
          </reference>
          <reference field="1" count="1" selected="0">
            <x v="67"/>
          </reference>
          <reference field="2" count="1" selected="0">
            <x v="3"/>
          </reference>
          <reference field="3" count="1">
            <x v="394"/>
          </reference>
        </references>
      </pivotArea>
    </format>
    <format dxfId="6965">
      <pivotArea dataOnly="0" labelOnly="1" outline="0" fieldPosition="0">
        <references count="4">
          <reference field="0" count="1" selected="0">
            <x v="158"/>
          </reference>
          <reference field="1" count="1" selected="0">
            <x v="144"/>
          </reference>
          <reference field="2" count="1" selected="0">
            <x v="0"/>
          </reference>
          <reference field="3" count="1">
            <x v="200"/>
          </reference>
        </references>
      </pivotArea>
    </format>
    <format dxfId="6964">
      <pivotArea dataOnly="0" labelOnly="1" outline="0" fieldPosition="0">
        <references count="4">
          <reference field="0" count="1" selected="0">
            <x v="159"/>
          </reference>
          <reference field="1" count="1" selected="0">
            <x v="145"/>
          </reference>
          <reference field="2" count="1" selected="0">
            <x v="1"/>
          </reference>
          <reference field="3" count="1">
            <x v="59"/>
          </reference>
        </references>
      </pivotArea>
    </format>
    <format dxfId="6963">
      <pivotArea dataOnly="0" labelOnly="1" outline="0" fieldPosition="0">
        <references count="4">
          <reference field="0" count="1" selected="0">
            <x v="160"/>
          </reference>
          <reference field="1" count="1" selected="0">
            <x v="165"/>
          </reference>
          <reference field="2" count="1" selected="0">
            <x v="2"/>
          </reference>
          <reference field="3" count="1">
            <x v="28"/>
          </reference>
        </references>
      </pivotArea>
    </format>
    <format dxfId="6962">
      <pivotArea dataOnly="0" labelOnly="1" outline="0" fieldPosition="0">
        <references count="4">
          <reference field="0" count="1" selected="0">
            <x v="161"/>
          </reference>
          <reference field="1" count="1" selected="0">
            <x v="166"/>
          </reference>
          <reference field="2" count="1" selected="0">
            <x v="3"/>
          </reference>
          <reference field="3" count="1">
            <x v="30"/>
          </reference>
        </references>
      </pivotArea>
    </format>
    <format dxfId="6961">
      <pivotArea dataOnly="0" labelOnly="1" outline="0" fieldPosition="0">
        <references count="4">
          <reference field="0" count="1" selected="0">
            <x v="162"/>
          </reference>
          <reference field="1" count="1" selected="0">
            <x v="176"/>
          </reference>
          <reference field="2" count="1" selected="0">
            <x v="0"/>
          </reference>
          <reference field="3" count="1">
            <x v="186"/>
          </reference>
        </references>
      </pivotArea>
    </format>
    <format dxfId="6960">
      <pivotArea dataOnly="0" labelOnly="1" outline="0" fieldPosition="0">
        <references count="4">
          <reference field="0" count="1" selected="0">
            <x v="163"/>
          </reference>
          <reference field="1" count="1" selected="0">
            <x v="182"/>
          </reference>
          <reference field="2" count="1" selected="0">
            <x v="1"/>
          </reference>
          <reference field="3" count="1">
            <x v="54"/>
          </reference>
        </references>
      </pivotArea>
    </format>
    <format dxfId="6959">
      <pivotArea dataOnly="0" labelOnly="1" outline="0" fieldPosition="0">
        <references count="4">
          <reference field="0" count="1" selected="0">
            <x v="164"/>
          </reference>
          <reference field="1" count="1" selected="0">
            <x v="204"/>
          </reference>
          <reference field="2" count="1" selected="0">
            <x v="2"/>
          </reference>
          <reference field="3" count="1">
            <x v="33"/>
          </reference>
        </references>
      </pivotArea>
    </format>
    <format dxfId="6958">
      <pivotArea dataOnly="0" labelOnly="1" outline="0" fieldPosition="0">
        <references count="4">
          <reference field="0" count="1" selected="0">
            <x v="165"/>
          </reference>
          <reference field="1" count="1" selected="0">
            <x v="205"/>
          </reference>
          <reference field="2" count="1" selected="0">
            <x v="3"/>
          </reference>
          <reference field="3" count="1">
            <x v="121"/>
          </reference>
        </references>
      </pivotArea>
    </format>
    <format dxfId="6957">
      <pivotArea dataOnly="0" labelOnly="1" outline="0" fieldPosition="0">
        <references count="4">
          <reference field="0" count="1" selected="0">
            <x v="166"/>
          </reference>
          <reference field="1" count="1" selected="0">
            <x v="209"/>
          </reference>
          <reference field="2" count="1" selected="0">
            <x v="0"/>
          </reference>
          <reference field="3" count="1">
            <x v="10"/>
          </reference>
        </references>
      </pivotArea>
    </format>
    <format dxfId="6956">
      <pivotArea dataOnly="0" labelOnly="1" outline="0" fieldPosition="0">
        <references count="4">
          <reference field="0" count="1" selected="0">
            <x v="167"/>
          </reference>
          <reference field="1" count="1" selected="0">
            <x v="212"/>
          </reference>
          <reference field="2" count="1" selected="0">
            <x v="1"/>
          </reference>
          <reference field="3" count="1">
            <x v="259"/>
          </reference>
        </references>
      </pivotArea>
    </format>
    <format dxfId="6955">
      <pivotArea dataOnly="0" labelOnly="1" outline="0" fieldPosition="0">
        <references count="4">
          <reference field="0" count="1" selected="0">
            <x v="168"/>
          </reference>
          <reference field="1" count="1" selected="0">
            <x v="227"/>
          </reference>
          <reference field="2" count="1" selected="0">
            <x v="2"/>
          </reference>
          <reference field="3" count="1">
            <x v="414"/>
          </reference>
        </references>
      </pivotArea>
    </format>
    <format dxfId="6954">
      <pivotArea dataOnly="0" labelOnly="1" outline="0" fieldPosition="0">
        <references count="4">
          <reference field="0" count="1" selected="0">
            <x v="169"/>
          </reference>
          <reference field="1" count="1" selected="0">
            <x v="228"/>
          </reference>
          <reference field="2" count="1" selected="0">
            <x v="3"/>
          </reference>
          <reference field="3" count="1">
            <x v="318"/>
          </reference>
        </references>
      </pivotArea>
    </format>
    <format dxfId="6953">
      <pivotArea dataOnly="0" labelOnly="1" outline="0" fieldPosition="0">
        <references count="4">
          <reference field="0" count="1" selected="0">
            <x v="170"/>
          </reference>
          <reference field="1" count="1" selected="0">
            <x v="256"/>
          </reference>
          <reference field="2" count="1" selected="0">
            <x v="0"/>
          </reference>
          <reference field="3" count="1">
            <x v="85"/>
          </reference>
        </references>
      </pivotArea>
    </format>
    <format dxfId="6952">
      <pivotArea dataOnly="0" labelOnly="1" outline="0" fieldPosition="0">
        <references count="4">
          <reference field="0" count="1" selected="0">
            <x v="171"/>
          </reference>
          <reference field="1" count="1" selected="0">
            <x v="258"/>
          </reference>
          <reference field="2" count="1" selected="0">
            <x v="1"/>
          </reference>
          <reference field="3" count="1">
            <x v="96"/>
          </reference>
        </references>
      </pivotArea>
    </format>
    <format dxfId="6951">
      <pivotArea dataOnly="0" labelOnly="1" outline="0" fieldPosition="0">
        <references count="4">
          <reference field="0" count="1" selected="0">
            <x v="172"/>
          </reference>
          <reference field="1" count="1" selected="0">
            <x v="300"/>
          </reference>
          <reference field="2" count="1" selected="0">
            <x v="2"/>
          </reference>
          <reference field="3" count="1">
            <x v="380"/>
          </reference>
        </references>
      </pivotArea>
    </format>
    <format dxfId="6950">
      <pivotArea dataOnly="0" labelOnly="1" outline="0" fieldPosition="0">
        <references count="4">
          <reference field="0" count="1" selected="0">
            <x v="173"/>
          </reference>
          <reference field="1" count="1" selected="0">
            <x v="388"/>
          </reference>
          <reference field="2" count="1" selected="0">
            <x v="3"/>
          </reference>
          <reference field="3" count="1">
            <x v="415"/>
          </reference>
        </references>
      </pivotArea>
    </format>
    <format dxfId="6949">
      <pivotArea dataOnly="0" labelOnly="1" outline="0" fieldPosition="0">
        <references count="4">
          <reference field="0" count="1" selected="0">
            <x v="174"/>
          </reference>
          <reference field="1" count="1" selected="0">
            <x v="72"/>
          </reference>
          <reference field="2" count="1" selected="0">
            <x v="0"/>
          </reference>
          <reference field="3" count="1">
            <x v="376"/>
          </reference>
        </references>
      </pivotArea>
    </format>
    <format dxfId="6948">
      <pivotArea dataOnly="0" labelOnly="1" outline="0" fieldPosition="0">
        <references count="4">
          <reference field="0" count="1" selected="0">
            <x v="175"/>
          </reference>
          <reference field="1" count="1" selected="0">
            <x v="0"/>
          </reference>
          <reference field="2" count="1" selected="0">
            <x v="1"/>
          </reference>
          <reference field="3" count="1">
            <x v="248"/>
          </reference>
        </references>
      </pivotArea>
    </format>
    <format dxfId="6947">
      <pivotArea dataOnly="0" labelOnly="1" outline="0" fieldPosition="0">
        <references count="4">
          <reference field="0" count="1" selected="0">
            <x v="176"/>
          </reference>
          <reference field="1" count="1" selected="0">
            <x v="5"/>
          </reference>
          <reference field="2" count="1" selected="0">
            <x v="2"/>
          </reference>
          <reference field="3" count="1">
            <x v="339"/>
          </reference>
        </references>
      </pivotArea>
    </format>
    <format dxfId="6946">
      <pivotArea dataOnly="0" labelOnly="1" outline="0" fieldPosition="0">
        <references count="4">
          <reference field="0" count="1" selected="0">
            <x v="177"/>
          </reference>
          <reference field="1" count="1" selected="0">
            <x v="6"/>
          </reference>
          <reference field="2" count="1" selected="0">
            <x v="3"/>
          </reference>
          <reference field="3" count="1">
            <x v="154"/>
          </reference>
        </references>
      </pivotArea>
    </format>
    <format dxfId="6945">
      <pivotArea dataOnly="0" labelOnly="1" outline="0" fieldPosition="0">
        <references count="4">
          <reference field="0" count="1" selected="0">
            <x v="178"/>
          </reference>
          <reference field="1" count="1" selected="0">
            <x v="9"/>
          </reference>
          <reference field="2" count="1" selected="0">
            <x v="0"/>
          </reference>
          <reference field="3" count="1">
            <x v="105"/>
          </reference>
        </references>
      </pivotArea>
    </format>
    <format dxfId="6944">
      <pivotArea dataOnly="0" labelOnly="1" outline="0" fieldPosition="0">
        <references count="4">
          <reference field="0" count="1" selected="0">
            <x v="179"/>
          </reference>
          <reference field="1" count="1" selected="0">
            <x v="10"/>
          </reference>
          <reference field="2" count="1" selected="0">
            <x v="1"/>
          </reference>
          <reference field="3" count="1">
            <x v="264"/>
          </reference>
        </references>
      </pivotArea>
    </format>
    <format dxfId="6943">
      <pivotArea dataOnly="0" labelOnly="1" outline="0" fieldPosition="0">
        <references count="4">
          <reference field="0" count="1" selected="0">
            <x v="180"/>
          </reference>
          <reference field="1" count="1" selected="0">
            <x v="11"/>
          </reference>
          <reference field="2" count="1" selected="0">
            <x v="2"/>
          </reference>
          <reference field="3" count="1">
            <x v="276"/>
          </reference>
        </references>
      </pivotArea>
    </format>
    <format dxfId="6942">
      <pivotArea dataOnly="0" labelOnly="1" outline="0" fieldPosition="0">
        <references count="4">
          <reference field="0" count="1" selected="0">
            <x v="181"/>
          </reference>
          <reference field="1" count="1" selected="0">
            <x v="12"/>
          </reference>
          <reference field="2" count="1" selected="0">
            <x v="3"/>
          </reference>
          <reference field="3" count="1">
            <x v="95"/>
          </reference>
        </references>
      </pivotArea>
    </format>
    <format dxfId="6941">
      <pivotArea dataOnly="0" labelOnly="1" outline="0" fieldPosition="0">
        <references count="4">
          <reference field="0" count="1" selected="0">
            <x v="182"/>
          </reference>
          <reference field="1" count="1" selected="0">
            <x v="13"/>
          </reference>
          <reference field="2" count="1" selected="0">
            <x v="0"/>
          </reference>
          <reference field="3" count="1">
            <x v="257"/>
          </reference>
        </references>
      </pivotArea>
    </format>
    <format dxfId="6940">
      <pivotArea dataOnly="0" labelOnly="1" outline="0" fieldPosition="0">
        <references count="4">
          <reference field="0" count="1" selected="0">
            <x v="183"/>
          </reference>
          <reference field="1" count="1" selected="0">
            <x v="14"/>
          </reference>
          <reference field="2" count="1" selected="0">
            <x v="1"/>
          </reference>
          <reference field="3" count="1">
            <x v="392"/>
          </reference>
        </references>
      </pivotArea>
    </format>
    <format dxfId="6939">
      <pivotArea dataOnly="0" labelOnly="1" outline="0" fieldPosition="0">
        <references count="4">
          <reference field="0" count="1" selected="0">
            <x v="184"/>
          </reference>
          <reference field="1" count="1" selected="0">
            <x v="15"/>
          </reference>
          <reference field="2" count="1" selected="0">
            <x v="2"/>
          </reference>
          <reference field="3" count="1">
            <x v="361"/>
          </reference>
        </references>
      </pivotArea>
    </format>
    <format dxfId="6938">
      <pivotArea dataOnly="0" labelOnly="1" outline="0" fieldPosition="0">
        <references count="4">
          <reference field="0" count="1" selected="0">
            <x v="185"/>
          </reference>
          <reference field="1" count="1" selected="0">
            <x v="16"/>
          </reference>
          <reference field="2" count="1" selected="0">
            <x v="3"/>
          </reference>
          <reference field="3" count="1">
            <x v="87"/>
          </reference>
        </references>
      </pivotArea>
    </format>
    <format dxfId="6937">
      <pivotArea dataOnly="0" labelOnly="1" outline="0" fieldPosition="0">
        <references count="4">
          <reference field="0" count="1" selected="0">
            <x v="186"/>
          </reference>
          <reference field="1" count="1" selected="0">
            <x v="18"/>
          </reference>
          <reference field="2" count="1" selected="0">
            <x v="0"/>
          </reference>
          <reference field="3" count="1">
            <x v="157"/>
          </reference>
        </references>
      </pivotArea>
    </format>
    <format dxfId="6936">
      <pivotArea dataOnly="0" labelOnly="1" outline="0" fieldPosition="0">
        <references count="4">
          <reference field="0" count="1" selected="0">
            <x v="187"/>
          </reference>
          <reference field="1" count="1" selected="0">
            <x v="20"/>
          </reference>
          <reference field="2" count="1" selected="0">
            <x v="1"/>
          </reference>
          <reference field="3" count="1">
            <x v="382"/>
          </reference>
        </references>
      </pivotArea>
    </format>
    <format dxfId="6935">
      <pivotArea dataOnly="0" labelOnly="1" outline="0" fieldPosition="0">
        <references count="4">
          <reference field="0" count="1" selected="0">
            <x v="188"/>
          </reference>
          <reference field="1" count="1" selected="0">
            <x v="22"/>
          </reference>
          <reference field="2" count="1" selected="0">
            <x v="2"/>
          </reference>
          <reference field="3" count="1">
            <x v="38"/>
          </reference>
        </references>
      </pivotArea>
    </format>
    <format dxfId="6934">
      <pivotArea dataOnly="0" labelOnly="1" outline="0" fieldPosition="0">
        <references count="4">
          <reference field="0" count="1" selected="0">
            <x v="189"/>
          </reference>
          <reference field="1" count="1" selected="0">
            <x v="33"/>
          </reference>
          <reference field="2" count="1" selected="0">
            <x v="3"/>
          </reference>
          <reference field="3" count="1">
            <x v="102"/>
          </reference>
        </references>
      </pivotArea>
    </format>
    <format dxfId="6933">
      <pivotArea dataOnly="0" labelOnly="1" outline="0" fieldPosition="0">
        <references count="4">
          <reference field="0" count="1" selected="0">
            <x v="190"/>
          </reference>
          <reference field="1" count="1" selected="0">
            <x v="41"/>
          </reference>
          <reference field="2" count="1" selected="0">
            <x v="0"/>
          </reference>
          <reference field="3" count="1">
            <x v="198"/>
          </reference>
        </references>
      </pivotArea>
    </format>
    <format dxfId="6932">
      <pivotArea dataOnly="0" labelOnly="1" outline="0" fieldPosition="0">
        <references count="4">
          <reference field="0" count="1" selected="0">
            <x v="191"/>
          </reference>
          <reference field="1" count="1" selected="0">
            <x v="42"/>
          </reference>
          <reference field="2" count="1" selected="0">
            <x v="1"/>
          </reference>
          <reference field="3" count="1">
            <x v="330"/>
          </reference>
        </references>
      </pivotArea>
    </format>
    <format dxfId="6931">
      <pivotArea dataOnly="0" labelOnly="1" outline="0" fieldPosition="0">
        <references count="4">
          <reference field="0" count="1" selected="0">
            <x v="192"/>
          </reference>
          <reference field="1" count="1" selected="0">
            <x v="44"/>
          </reference>
          <reference field="2" count="1" selected="0">
            <x v="2"/>
          </reference>
          <reference field="3" count="1">
            <x v="159"/>
          </reference>
        </references>
      </pivotArea>
    </format>
    <format dxfId="6930">
      <pivotArea dataOnly="0" labelOnly="1" outline="0" fieldPosition="0">
        <references count="4">
          <reference field="0" count="1" selected="0">
            <x v="193"/>
          </reference>
          <reference field="1" count="1" selected="0">
            <x v="47"/>
          </reference>
          <reference field="2" count="1" selected="0">
            <x v="3"/>
          </reference>
          <reference field="3" count="1">
            <x v="129"/>
          </reference>
        </references>
      </pivotArea>
    </format>
    <format dxfId="6929">
      <pivotArea dataOnly="0" labelOnly="1" outline="0" fieldPosition="0">
        <references count="4">
          <reference field="0" count="1" selected="0">
            <x v="194"/>
          </reference>
          <reference field="1" count="1" selected="0">
            <x v="48"/>
          </reference>
          <reference field="2" count="1" selected="0">
            <x v="0"/>
          </reference>
          <reference field="3" count="1">
            <x v="123"/>
          </reference>
        </references>
      </pivotArea>
    </format>
    <format dxfId="6928">
      <pivotArea dataOnly="0" labelOnly="1" outline="0" fieldPosition="0">
        <references count="4">
          <reference field="0" count="1" selected="0">
            <x v="195"/>
          </reference>
          <reference field="1" count="1" selected="0">
            <x v="51"/>
          </reference>
          <reference field="2" count="1" selected="0">
            <x v="1"/>
          </reference>
          <reference field="3" count="1">
            <x v="267"/>
          </reference>
        </references>
      </pivotArea>
    </format>
    <format dxfId="6927">
      <pivotArea dataOnly="0" labelOnly="1" outline="0" fieldPosition="0">
        <references count="4">
          <reference field="0" count="1" selected="0">
            <x v="196"/>
          </reference>
          <reference field="1" count="1" selected="0">
            <x v="53"/>
          </reference>
          <reference field="2" count="1" selected="0">
            <x v="2"/>
          </reference>
          <reference field="3" count="1">
            <x v="214"/>
          </reference>
        </references>
      </pivotArea>
    </format>
    <format dxfId="6926">
      <pivotArea dataOnly="0" labelOnly="1" outline="0" fieldPosition="0">
        <references count="4">
          <reference field="0" count="1" selected="0">
            <x v="197"/>
          </reference>
          <reference field="1" count="1" selected="0">
            <x v="56"/>
          </reference>
          <reference field="2" count="1" selected="0">
            <x v="3"/>
          </reference>
          <reference field="3" count="1">
            <x v="88"/>
          </reference>
        </references>
      </pivotArea>
    </format>
    <format dxfId="6925">
      <pivotArea dataOnly="0" labelOnly="1" outline="0" fieldPosition="0">
        <references count="4">
          <reference field="0" count="1" selected="0">
            <x v="198"/>
          </reference>
          <reference field="1" count="1" selected="0">
            <x v="59"/>
          </reference>
          <reference field="2" count="1" selected="0">
            <x v="0"/>
          </reference>
          <reference field="3" count="1">
            <x v="155"/>
          </reference>
        </references>
      </pivotArea>
    </format>
    <format dxfId="6924">
      <pivotArea dataOnly="0" labelOnly="1" outline="0" fieldPosition="0">
        <references count="4">
          <reference field="0" count="1" selected="0">
            <x v="199"/>
          </reference>
          <reference field="1" count="1" selected="0">
            <x v="62"/>
          </reference>
          <reference field="2" count="1" selected="0">
            <x v="1"/>
          </reference>
          <reference field="3" count="1">
            <x v="307"/>
          </reference>
        </references>
      </pivotArea>
    </format>
    <format dxfId="6923">
      <pivotArea dataOnly="0" labelOnly="1" outline="0" fieldPosition="0">
        <references count="4">
          <reference field="0" count="1" selected="0">
            <x v="200"/>
          </reference>
          <reference field="1" count="1" selected="0">
            <x v="94"/>
          </reference>
          <reference field="2" count="1" selected="0">
            <x v="2"/>
          </reference>
          <reference field="3" count="1">
            <x v="50"/>
          </reference>
        </references>
      </pivotArea>
    </format>
    <format dxfId="6922">
      <pivotArea dataOnly="0" labelOnly="1" outline="0" fieldPosition="0">
        <references count="4">
          <reference field="0" count="1" selected="0">
            <x v="201"/>
          </reference>
          <reference field="1" count="1" selected="0">
            <x v="95"/>
          </reference>
          <reference field="2" count="1" selected="0">
            <x v="3"/>
          </reference>
          <reference field="3" count="1">
            <x v="359"/>
          </reference>
        </references>
      </pivotArea>
    </format>
    <format dxfId="6921">
      <pivotArea dataOnly="0" labelOnly="1" outline="0" fieldPosition="0">
        <references count="4">
          <reference field="0" count="1" selected="0">
            <x v="202"/>
          </reference>
          <reference field="1" count="1" selected="0">
            <x v="96"/>
          </reference>
          <reference field="2" count="1" selected="0">
            <x v="0"/>
          </reference>
          <reference field="3" count="1">
            <x v="362"/>
          </reference>
        </references>
      </pivotArea>
    </format>
    <format dxfId="6920">
      <pivotArea dataOnly="0" labelOnly="1" outline="0" fieldPosition="0">
        <references count="4">
          <reference field="0" count="1" selected="0">
            <x v="203"/>
          </reference>
          <reference field="1" count="1" selected="0">
            <x v="97"/>
          </reference>
          <reference field="2" count="1" selected="0">
            <x v="1"/>
          </reference>
          <reference field="3" count="1">
            <x v="188"/>
          </reference>
        </references>
      </pivotArea>
    </format>
    <format dxfId="6919">
      <pivotArea dataOnly="0" labelOnly="1" outline="0" fieldPosition="0">
        <references count="4">
          <reference field="0" count="1" selected="0">
            <x v="204"/>
          </reference>
          <reference field="1" count="1" selected="0">
            <x v="98"/>
          </reference>
          <reference field="2" count="1" selected="0">
            <x v="2"/>
          </reference>
          <reference field="3" count="1">
            <x v="260"/>
          </reference>
        </references>
      </pivotArea>
    </format>
    <format dxfId="6918">
      <pivotArea dataOnly="0" labelOnly="1" outline="0" fieldPosition="0">
        <references count="4">
          <reference field="0" count="1" selected="0">
            <x v="205"/>
          </reference>
          <reference field="1" count="1" selected="0">
            <x v="99"/>
          </reference>
          <reference field="2" count="1" selected="0">
            <x v="3"/>
          </reference>
          <reference field="3" count="1">
            <x v="24"/>
          </reference>
        </references>
      </pivotArea>
    </format>
    <format dxfId="6917">
      <pivotArea dataOnly="0" labelOnly="1" outline="0" fieldPosition="0">
        <references count="4">
          <reference field="0" count="1" selected="0">
            <x v="206"/>
          </reference>
          <reference field="1" count="1" selected="0">
            <x v="100"/>
          </reference>
          <reference field="2" count="1" selected="0">
            <x v="0"/>
          </reference>
          <reference field="3" count="1">
            <x v="288"/>
          </reference>
        </references>
      </pivotArea>
    </format>
    <format dxfId="6916">
      <pivotArea dataOnly="0" labelOnly="1" outline="0" fieldPosition="0">
        <references count="4">
          <reference field="0" count="1" selected="0">
            <x v="207"/>
          </reference>
          <reference field="1" count="1" selected="0">
            <x v="101"/>
          </reference>
          <reference field="2" count="1" selected="0">
            <x v="1"/>
          </reference>
          <reference field="3" count="1">
            <x v="343"/>
          </reference>
        </references>
      </pivotArea>
    </format>
    <format dxfId="6915">
      <pivotArea dataOnly="0" labelOnly="1" outline="0" fieldPosition="0">
        <references count="4">
          <reference field="0" count="1" selected="0">
            <x v="208"/>
          </reference>
          <reference field="1" count="1" selected="0">
            <x v="104"/>
          </reference>
          <reference field="2" count="1" selected="0">
            <x v="2"/>
          </reference>
          <reference field="3" count="1">
            <x v="110"/>
          </reference>
        </references>
      </pivotArea>
    </format>
    <format dxfId="6914">
      <pivotArea dataOnly="0" labelOnly="1" outline="0" fieldPosition="0">
        <references count="4">
          <reference field="0" count="1" selected="0">
            <x v="209"/>
          </reference>
          <reference field="1" count="1" selected="0">
            <x v="105"/>
          </reference>
          <reference field="2" count="1" selected="0">
            <x v="3"/>
          </reference>
          <reference field="3" count="1">
            <x v="82"/>
          </reference>
        </references>
      </pivotArea>
    </format>
    <format dxfId="6913">
      <pivotArea dataOnly="0" labelOnly="1" outline="0" fieldPosition="0">
        <references count="4">
          <reference field="0" count="1" selected="0">
            <x v="210"/>
          </reference>
          <reference field="1" count="1" selected="0">
            <x v="107"/>
          </reference>
          <reference field="2" count="1" selected="0">
            <x v="0"/>
          </reference>
          <reference field="3" count="1">
            <x v="49"/>
          </reference>
        </references>
      </pivotArea>
    </format>
    <format dxfId="6912">
      <pivotArea dataOnly="0" labelOnly="1" outline="0" fieldPosition="0">
        <references count="4">
          <reference field="0" count="1" selected="0">
            <x v="211"/>
          </reference>
          <reference field="1" count="1" selected="0">
            <x v="108"/>
          </reference>
          <reference field="2" count="1" selected="0">
            <x v="1"/>
          </reference>
          <reference field="3" count="1">
            <x v="114"/>
          </reference>
        </references>
      </pivotArea>
    </format>
    <format dxfId="6911">
      <pivotArea dataOnly="0" labelOnly="1" outline="0" fieldPosition="0">
        <references count="4">
          <reference field="0" count="1" selected="0">
            <x v="212"/>
          </reference>
          <reference field="1" count="1" selected="0">
            <x v="111"/>
          </reference>
          <reference field="2" count="1" selected="0">
            <x v="2"/>
          </reference>
          <reference field="3" count="1">
            <x v="36"/>
          </reference>
        </references>
      </pivotArea>
    </format>
    <format dxfId="6910">
      <pivotArea dataOnly="0" labelOnly="1" outline="0" fieldPosition="0">
        <references count="4">
          <reference field="0" count="1" selected="0">
            <x v="213"/>
          </reference>
          <reference field="1" count="1" selected="0">
            <x v="115"/>
          </reference>
          <reference field="2" count="1" selected="0">
            <x v="3"/>
          </reference>
          <reference field="3" count="1">
            <x v="226"/>
          </reference>
        </references>
      </pivotArea>
    </format>
    <format dxfId="6909">
      <pivotArea dataOnly="0" labelOnly="1" outline="0" fieldPosition="0">
        <references count="4">
          <reference field="0" count="1" selected="0">
            <x v="214"/>
          </reference>
          <reference field="1" count="1" selected="0">
            <x v="116"/>
          </reference>
          <reference field="2" count="1" selected="0">
            <x v="0"/>
          </reference>
          <reference field="3" count="1">
            <x v="64"/>
          </reference>
        </references>
      </pivotArea>
    </format>
    <format dxfId="6908">
      <pivotArea dataOnly="0" labelOnly="1" outline="0" fieldPosition="0">
        <references count="4">
          <reference field="0" count="1" selected="0">
            <x v="215"/>
          </reference>
          <reference field="1" count="1" selected="0">
            <x v="118"/>
          </reference>
          <reference field="2" count="1" selected="0">
            <x v="1"/>
          </reference>
          <reference field="3" count="1">
            <x v="251"/>
          </reference>
        </references>
      </pivotArea>
    </format>
    <format dxfId="6907">
      <pivotArea dataOnly="0" labelOnly="1" outline="0" fieldPosition="0">
        <references count="4">
          <reference field="0" count="1" selected="0">
            <x v="216"/>
          </reference>
          <reference field="1" count="1" selected="0">
            <x v="119"/>
          </reference>
          <reference field="2" count="1" selected="0">
            <x v="2"/>
          </reference>
          <reference field="3" count="1">
            <x v="177"/>
          </reference>
        </references>
      </pivotArea>
    </format>
    <format dxfId="6906">
      <pivotArea dataOnly="0" labelOnly="1" outline="0" fieldPosition="0">
        <references count="4">
          <reference field="0" count="1" selected="0">
            <x v="217"/>
          </reference>
          <reference field="1" count="1" selected="0">
            <x v="122"/>
          </reference>
          <reference field="2" count="1" selected="0">
            <x v="3"/>
          </reference>
          <reference field="3" count="1">
            <x v="276"/>
          </reference>
        </references>
      </pivotArea>
    </format>
    <format dxfId="6905">
      <pivotArea dataOnly="0" labelOnly="1" outline="0" fieldPosition="0">
        <references count="4">
          <reference field="0" count="1" selected="0">
            <x v="218"/>
          </reference>
          <reference field="1" count="1" selected="0">
            <x v="123"/>
          </reference>
          <reference field="2" count="1" selected="0">
            <x v="0"/>
          </reference>
          <reference field="3" count="1">
            <x v="179"/>
          </reference>
        </references>
      </pivotArea>
    </format>
    <format dxfId="6904">
      <pivotArea dataOnly="0" labelOnly="1" outline="0" fieldPosition="0">
        <references count="4">
          <reference field="0" count="1" selected="0">
            <x v="219"/>
          </reference>
          <reference field="1" count="1" selected="0">
            <x v="125"/>
          </reference>
          <reference field="2" count="1" selected="0">
            <x v="1"/>
          </reference>
          <reference field="3" count="1">
            <x v="293"/>
          </reference>
        </references>
      </pivotArea>
    </format>
    <format dxfId="6903">
      <pivotArea dataOnly="0" labelOnly="1" outline="0" fieldPosition="0">
        <references count="4">
          <reference field="0" count="1" selected="0">
            <x v="220"/>
          </reference>
          <reference field="1" count="1" selected="0">
            <x v="126"/>
          </reference>
          <reference field="2" count="1" selected="0">
            <x v="2"/>
          </reference>
          <reference field="3" count="1">
            <x v="231"/>
          </reference>
        </references>
      </pivotArea>
    </format>
    <format dxfId="6902">
      <pivotArea dataOnly="0" labelOnly="1" outline="0" fieldPosition="0">
        <references count="4">
          <reference field="0" count="1" selected="0">
            <x v="221"/>
          </reference>
          <reference field="1" count="1" selected="0">
            <x v="127"/>
          </reference>
          <reference field="2" count="1" selected="0">
            <x v="3"/>
          </reference>
          <reference field="3" count="1">
            <x v="346"/>
          </reference>
        </references>
      </pivotArea>
    </format>
    <format dxfId="6901">
      <pivotArea dataOnly="0" labelOnly="1" outline="0" fieldPosition="0">
        <references count="4">
          <reference field="0" count="1" selected="0">
            <x v="222"/>
          </reference>
          <reference field="1" count="1" selected="0">
            <x v="130"/>
          </reference>
          <reference field="2" count="1" selected="0">
            <x v="0"/>
          </reference>
          <reference field="3" count="1">
            <x v="11"/>
          </reference>
        </references>
      </pivotArea>
    </format>
    <format dxfId="6900">
      <pivotArea dataOnly="0" labelOnly="1" outline="0" fieldPosition="0">
        <references count="4">
          <reference field="0" count="1" selected="0">
            <x v="223"/>
          </reference>
          <reference field="1" count="1" selected="0">
            <x v="131"/>
          </reference>
          <reference field="2" count="1" selected="0">
            <x v="1"/>
          </reference>
          <reference field="3" count="1">
            <x v="57"/>
          </reference>
        </references>
      </pivotArea>
    </format>
    <format dxfId="6899">
      <pivotArea dataOnly="0" labelOnly="1" outline="0" fieldPosition="0">
        <references count="4">
          <reference field="0" count="1" selected="0">
            <x v="224"/>
          </reference>
          <reference field="1" count="1" selected="0">
            <x v="132"/>
          </reference>
          <reference field="2" count="1" selected="0">
            <x v="2"/>
          </reference>
          <reference field="3" count="1">
            <x v="74"/>
          </reference>
        </references>
      </pivotArea>
    </format>
    <format dxfId="6898">
      <pivotArea dataOnly="0" labelOnly="1" outline="0" fieldPosition="0">
        <references count="4">
          <reference field="0" count="1" selected="0">
            <x v="225"/>
          </reference>
          <reference field="1" count="1" selected="0">
            <x v="133"/>
          </reference>
          <reference field="2" count="1" selected="0">
            <x v="3"/>
          </reference>
          <reference field="3" count="1">
            <x v="255"/>
          </reference>
        </references>
      </pivotArea>
    </format>
    <format dxfId="6897">
      <pivotArea dataOnly="0" labelOnly="1" outline="0" fieldPosition="0">
        <references count="4">
          <reference field="0" count="1" selected="0">
            <x v="226"/>
          </reference>
          <reference field="1" count="1" selected="0">
            <x v="135"/>
          </reference>
          <reference field="2" count="1" selected="0">
            <x v="0"/>
          </reference>
          <reference field="3" count="1">
            <x v="223"/>
          </reference>
        </references>
      </pivotArea>
    </format>
    <format dxfId="6896">
      <pivotArea dataOnly="0" labelOnly="1" outline="0" fieldPosition="0">
        <references count="4">
          <reference field="0" count="1" selected="0">
            <x v="227"/>
          </reference>
          <reference field="1" count="1" selected="0">
            <x v="136"/>
          </reference>
          <reference field="2" count="1" selected="0">
            <x v="1"/>
          </reference>
          <reference field="3" count="1">
            <x v="145"/>
          </reference>
        </references>
      </pivotArea>
    </format>
    <format dxfId="6895">
      <pivotArea dataOnly="0" labelOnly="1" outline="0" fieldPosition="0">
        <references count="4">
          <reference field="0" count="1" selected="0">
            <x v="228"/>
          </reference>
          <reference field="1" count="1" selected="0">
            <x v="139"/>
          </reference>
          <reference field="2" count="1" selected="0">
            <x v="2"/>
          </reference>
          <reference field="3" count="1">
            <x v="294"/>
          </reference>
        </references>
      </pivotArea>
    </format>
    <format dxfId="6894">
      <pivotArea dataOnly="0" labelOnly="1" outline="0" fieldPosition="0">
        <references count="4">
          <reference field="0" count="1" selected="0">
            <x v="229"/>
          </reference>
          <reference field="1" count="1" selected="0">
            <x v="140"/>
          </reference>
          <reference field="2" count="1" selected="0">
            <x v="3"/>
          </reference>
          <reference field="3" count="1">
            <x v="139"/>
          </reference>
        </references>
      </pivotArea>
    </format>
    <format dxfId="6893">
      <pivotArea dataOnly="0" labelOnly="1" outline="0" fieldPosition="0">
        <references count="4">
          <reference field="0" count="1" selected="0">
            <x v="230"/>
          </reference>
          <reference field="1" count="1" selected="0">
            <x v="157"/>
          </reference>
          <reference field="2" count="1" selected="0">
            <x v="0"/>
          </reference>
          <reference field="3" count="1">
            <x v="243"/>
          </reference>
        </references>
      </pivotArea>
    </format>
    <format dxfId="6892">
      <pivotArea dataOnly="0" labelOnly="1" outline="0" fieldPosition="0">
        <references count="4">
          <reference field="0" count="1" selected="0">
            <x v="231"/>
          </reference>
          <reference field="1" count="1" selected="0">
            <x v="371"/>
          </reference>
          <reference field="2" count="1" selected="0">
            <x v="1"/>
          </reference>
          <reference field="3" count="1">
            <x v="332"/>
          </reference>
        </references>
      </pivotArea>
    </format>
    <format dxfId="6891">
      <pivotArea dataOnly="0" labelOnly="1" outline="0" fieldPosition="0">
        <references count="4">
          <reference field="0" count="1" selected="0">
            <x v="232"/>
          </reference>
          <reference field="1" count="1" selected="0">
            <x v="372"/>
          </reference>
          <reference field="2" count="1" selected="0">
            <x v="2"/>
          </reference>
          <reference field="3" count="1">
            <x v="31"/>
          </reference>
        </references>
      </pivotArea>
    </format>
    <format dxfId="6890">
      <pivotArea dataOnly="0" labelOnly="1" outline="0" fieldPosition="0">
        <references count="4">
          <reference field="0" count="1" selected="0">
            <x v="233"/>
          </reference>
          <reference field="1" count="1" selected="0">
            <x v="373"/>
          </reference>
          <reference field="2" count="1" selected="0">
            <x v="3"/>
          </reference>
          <reference field="3" count="1">
            <x v="302"/>
          </reference>
        </references>
      </pivotArea>
    </format>
    <format dxfId="6889">
      <pivotArea dataOnly="0" labelOnly="1" outline="0" fieldPosition="0">
        <references count="4">
          <reference field="0" count="1" selected="0">
            <x v="234"/>
          </reference>
          <reference field="1" count="1" selected="0">
            <x v="376"/>
          </reference>
          <reference field="2" count="1" selected="0">
            <x v="0"/>
          </reference>
          <reference field="3" count="1">
            <x v="146"/>
          </reference>
        </references>
      </pivotArea>
    </format>
    <format dxfId="6888">
      <pivotArea dataOnly="0" labelOnly="1" outline="0" fieldPosition="0">
        <references count="4">
          <reference field="0" count="1" selected="0">
            <x v="235"/>
          </reference>
          <reference field="1" count="1" selected="0">
            <x v="34"/>
          </reference>
          <reference field="2" count="1" selected="0">
            <x v="1"/>
          </reference>
          <reference field="3" count="1">
            <x v="58"/>
          </reference>
        </references>
      </pivotArea>
    </format>
    <format dxfId="6887">
      <pivotArea dataOnly="0" labelOnly="1" outline="0" fieldPosition="0">
        <references count="4">
          <reference field="0" count="1" selected="0">
            <x v="236"/>
          </reference>
          <reference field="1" count="1" selected="0">
            <x v="73"/>
          </reference>
          <reference field="2" count="1" selected="0">
            <x v="2"/>
          </reference>
          <reference field="3" count="1">
            <x v="261"/>
          </reference>
        </references>
      </pivotArea>
    </format>
    <format dxfId="6886">
      <pivotArea dataOnly="0" labelOnly="1" outline="0" fieldPosition="0">
        <references count="4">
          <reference field="0" count="1" selected="0">
            <x v="237"/>
          </reference>
          <reference field="1" count="1" selected="0">
            <x v="80"/>
          </reference>
          <reference field="2" count="1" selected="0">
            <x v="3"/>
          </reference>
          <reference field="3" count="1">
            <x v="266"/>
          </reference>
        </references>
      </pivotArea>
    </format>
    <format dxfId="6885">
      <pivotArea dataOnly="0" labelOnly="1" outline="0" fieldPosition="0">
        <references count="4">
          <reference field="0" count="1" selected="0">
            <x v="238"/>
          </reference>
          <reference field="1" count="1" selected="0">
            <x v="84"/>
          </reference>
          <reference field="2" count="1" selected="0">
            <x v="0"/>
          </reference>
          <reference field="3" count="1">
            <x v="182"/>
          </reference>
        </references>
      </pivotArea>
    </format>
    <format dxfId="6884">
      <pivotArea dataOnly="0" labelOnly="1" outline="0" fieldPosition="0">
        <references count="4">
          <reference field="0" count="1" selected="0">
            <x v="239"/>
          </reference>
          <reference field="1" count="1" selected="0">
            <x v="90"/>
          </reference>
          <reference field="2" count="1" selected="0">
            <x v="1"/>
          </reference>
          <reference field="3" count="1">
            <x v="136"/>
          </reference>
        </references>
      </pivotArea>
    </format>
    <format dxfId="6883">
      <pivotArea dataOnly="0" labelOnly="1" outline="0" fieldPosition="0">
        <references count="4">
          <reference field="0" count="1" selected="0">
            <x v="240"/>
          </reference>
          <reference field="1" count="1" selected="0">
            <x v="183"/>
          </reference>
          <reference field="2" count="1" selected="0">
            <x v="2"/>
          </reference>
          <reference field="3" count="1">
            <x v="216"/>
          </reference>
        </references>
      </pivotArea>
    </format>
    <format dxfId="6882">
      <pivotArea dataOnly="0" labelOnly="1" outline="0" fieldPosition="0">
        <references count="4">
          <reference field="0" count="1" selected="0">
            <x v="241"/>
          </reference>
          <reference field="1" count="1" selected="0">
            <x v="218"/>
          </reference>
          <reference field="2" count="1" selected="0">
            <x v="3"/>
          </reference>
          <reference field="3" count="1">
            <x v="321"/>
          </reference>
        </references>
      </pivotArea>
    </format>
    <format dxfId="6881">
      <pivotArea dataOnly="0" labelOnly="1" outline="0" fieldPosition="0">
        <references count="4">
          <reference field="0" count="1" selected="0">
            <x v="242"/>
          </reference>
          <reference field="1" count="1" selected="0">
            <x v="219"/>
          </reference>
          <reference field="2" count="1" selected="0">
            <x v="0"/>
          </reference>
          <reference field="3" count="1">
            <x v="337"/>
          </reference>
        </references>
      </pivotArea>
    </format>
    <format dxfId="6880">
      <pivotArea dataOnly="0" labelOnly="1" outline="0" fieldPosition="0">
        <references count="4">
          <reference field="0" count="1" selected="0">
            <x v="243"/>
          </reference>
          <reference field="1" count="1" selected="0">
            <x v="231"/>
          </reference>
          <reference field="2" count="1" selected="0">
            <x v="1"/>
          </reference>
          <reference field="3" count="1">
            <x v="263"/>
          </reference>
        </references>
      </pivotArea>
    </format>
    <format dxfId="6879">
      <pivotArea dataOnly="0" labelOnly="1" outline="0" fieldPosition="0">
        <references count="4">
          <reference field="0" count="1" selected="0">
            <x v="244"/>
          </reference>
          <reference field="1" count="1" selected="0">
            <x v="235"/>
          </reference>
          <reference field="2" count="1" selected="0">
            <x v="2"/>
          </reference>
          <reference field="3" count="1">
            <x v="274"/>
          </reference>
        </references>
      </pivotArea>
    </format>
    <format dxfId="6878">
      <pivotArea dataOnly="0" labelOnly="1" outline="0" fieldPosition="0">
        <references count="4">
          <reference field="0" count="1" selected="0">
            <x v="245"/>
          </reference>
          <reference field="1" count="1" selected="0">
            <x v="250"/>
          </reference>
          <reference field="2" count="1" selected="0">
            <x v="3"/>
          </reference>
          <reference field="3" count="1">
            <x v="19"/>
          </reference>
        </references>
      </pivotArea>
    </format>
    <format dxfId="6877">
      <pivotArea dataOnly="0" labelOnly="1" outline="0" fieldPosition="0">
        <references count="4">
          <reference field="0" count="1" selected="0">
            <x v="246"/>
          </reference>
          <reference field="1" count="1" selected="0">
            <x v="270"/>
          </reference>
          <reference field="2" count="1" selected="0">
            <x v="0"/>
          </reference>
          <reference field="3" count="1">
            <x v="89"/>
          </reference>
        </references>
      </pivotArea>
    </format>
    <format dxfId="6876">
      <pivotArea dataOnly="0" labelOnly="1" outline="0" fieldPosition="0">
        <references count="4">
          <reference field="0" count="1" selected="0">
            <x v="247"/>
          </reference>
          <reference field="1" count="1" selected="0">
            <x v="391"/>
          </reference>
          <reference field="2" count="1" selected="0">
            <x v="1"/>
          </reference>
          <reference field="3" count="1">
            <x v="203"/>
          </reference>
        </references>
      </pivotArea>
    </format>
    <format dxfId="6875">
      <pivotArea dataOnly="0" labelOnly="1" outline="0" fieldPosition="0">
        <references count="4">
          <reference field="0" count="1" selected="0">
            <x v="248"/>
          </reference>
          <reference field="1" count="1" selected="0">
            <x v="411"/>
          </reference>
          <reference field="2" count="1" selected="0">
            <x v="2"/>
          </reference>
          <reference field="3" count="1">
            <x v="401"/>
          </reference>
        </references>
      </pivotArea>
    </format>
    <format dxfId="6874">
      <pivotArea dataOnly="0" labelOnly="1" outline="0" fieldPosition="0">
        <references count="4">
          <reference field="0" count="1" selected="0">
            <x v="249"/>
          </reference>
          <reference field="1" count="1" selected="0">
            <x v="418"/>
          </reference>
          <reference field="2" count="1" selected="0">
            <x v="3"/>
          </reference>
          <reference field="3" count="1">
            <x v="175"/>
          </reference>
        </references>
      </pivotArea>
    </format>
    <format dxfId="6873">
      <pivotArea dataOnly="0" labelOnly="1" outline="0" fieldPosition="0">
        <references count="4">
          <reference field="0" count="1" selected="0">
            <x v="250"/>
          </reference>
          <reference field="1" count="1" selected="0">
            <x v="109"/>
          </reference>
          <reference field="2" count="1" selected="0">
            <x v="0"/>
          </reference>
          <reference field="3" count="1">
            <x v="323"/>
          </reference>
        </references>
      </pivotArea>
    </format>
    <format dxfId="6872">
      <pivotArea dataOnly="0" labelOnly="1" outline="0" fieldPosition="0">
        <references count="4">
          <reference field="0" count="1" selected="0">
            <x v="251"/>
          </reference>
          <reference field="1" count="1" selected="0">
            <x v="230"/>
          </reference>
          <reference field="2" count="1" selected="0">
            <x v="1"/>
          </reference>
          <reference field="3" count="1">
            <x v="8"/>
          </reference>
        </references>
      </pivotArea>
    </format>
    <format dxfId="6871">
      <pivotArea dataOnly="0" labelOnly="1" outline="0" fieldPosition="0">
        <references count="4">
          <reference field="0" count="1" selected="0">
            <x v="252"/>
          </reference>
          <reference field="1" count="1" selected="0">
            <x v="236"/>
          </reference>
          <reference field="2" count="1" selected="0">
            <x v="2"/>
          </reference>
          <reference field="3" count="1">
            <x v="166"/>
          </reference>
        </references>
      </pivotArea>
    </format>
    <format dxfId="6870">
      <pivotArea dataOnly="0" labelOnly="1" outline="0" fieldPosition="0">
        <references count="4">
          <reference field="0" count="1" selected="0">
            <x v="253"/>
          </reference>
          <reference field="1" count="1" selected="0">
            <x v="261"/>
          </reference>
          <reference field="2" count="1" selected="0">
            <x v="3"/>
          </reference>
          <reference field="3" count="1">
            <x v="250"/>
          </reference>
        </references>
      </pivotArea>
    </format>
    <format dxfId="6869">
      <pivotArea dataOnly="0" labelOnly="1" outline="0" fieldPosition="0">
        <references count="4">
          <reference field="0" count="1" selected="0">
            <x v="254"/>
          </reference>
          <reference field="1" count="1" selected="0">
            <x v="278"/>
          </reference>
          <reference field="2" count="1" selected="0">
            <x v="0"/>
          </reference>
          <reference field="3" count="1">
            <x v="325"/>
          </reference>
        </references>
      </pivotArea>
    </format>
    <format dxfId="6868">
      <pivotArea dataOnly="0" labelOnly="1" outline="0" fieldPosition="0">
        <references count="4">
          <reference field="0" count="1" selected="0">
            <x v="255"/>
          </reference>
          <reference field="1" count="1" selected="0">
            <x v="296"/>
          </reference>
          <reference field="2" count="1" selected="0">
            <x v="1"/>
          </reference>
          <reference field="3" count="1">
            <x v="68"/>
          </reference>
        </references>
      </pivotArea>
    </format>
    <format dxfId="6867">
      <pivotArea dataOnly="0" labelOnly="1" outline="0" fieldPosition="0">
        <references count="4">
          <reference field="0" count="1" selected="0">
            <x v="256"/>
          </reference>
          <reference field="1" count="1" selected="0">
            <x v="299"/>
          </reference>
          <reference field="2" count="1" selected="0">
            <x v="2"/>
          </reference>
          <reference field="3" count="1">
            <x v="234"/>
          </reference>
        </references>
      </pivotArea>
    </format>
    <format dxfId="6866">
      <pivotArea dataOnly="0" labelOnly="1" outline="0" fieldPosition="0">
        <references count="4">
          <reference field="0" count="1" selected="0">
            <x v="257"/>
          </reference>
          <reference field="1" count="1" selected="0">
            <x v="305"/>
          </reference>
          <reference field="2" count="1" selected="0">
            <x v="3"/>
          </reference>
          <reference field="3" count="1">
            <x v="91"/>
          </reference>
        </references>
      </pivotArea>
    </format>
    <format dxfId="6865">
      <pivotArea dataOnly="0" labelOnly="1" outline="0" fieldPosition="0">
        <references count="4">
          <reference field="0" count="1" selected="0">
            <x v="258"/>
          </reference>
          <reference field="1" count="1" selected="0">
            <x v="333"/>
          </reference>
          <reference field="2" count="1" selected="0">
            <x v="8"/>
          </reference>
          <reference field="3" count="1">
            <x v="34"/>
          </reference>
        </references>
      </pivotArea>
    </format>
    <format dxfId="6864">
      <pivotArea dataOnly="0" labelOnly="1" outline="0" fieldPosition="0">
        <references count="4">
          <reference field="0" count="1" selected="0">
            <x v="259"/>
          </reference>
          <reference field="1" count="1" selected="0">
            <x v="334"/>
          </reference>
          <reference field="2" count="1" selected="0">
            <x v="8"/>
          </reference>
          <reference field="3" count="1">
            <x v="352"/>
          </reference>
        </references>
      </pivotArea>
    </format>
    <format dxfId="6863">
      <pivotArea dataOnly="0" labelOnly="1" outline="0" fieldPosition="0">
        <references count="4">
          <reference field="0" count="1" selected="0">
            <x v="260"/>
          </reference>
          <reference field="1" count="1" selected="0">
            <x v="19"/>
          </reference>
          <reference field="2" count="1" selected="0">
            <x v="8"/>
          </reference>
          <reference field="3" count="1">
            <x v="202"/>
          </reference>
        </references>
      </pivotArea>
    </format>
    <format dxfId="6862">
      <pivotArea dataOnly="0" labelOnly="1" outline="0" fieldPosition="0">
        <references count="4">
          <reference field="0" count="1" selected="0">
            <x v="261"/>
          </reference>
          <reference field="1" count="1" selected="0">
            <x v="64"/>
          </reference>
          <reference field="2" count="1" selected="0">
            <x v="8"/>
          </reference>
          <reference field="3" count="1">
            <x v="408"/>
          </reference>
        </references>
      </pivotArea>
    </format>
    <format dxfId="6861">
      <pivotArea dataOnly="0" labelOnly="1" outline="0" fieldPosition="0">
        <references count="4">
          <reference field="0" count="1" selected="0">
            <x v="262"/>
          </reference>
          <reference field="1" count="1" selected="0">
            <x v="102"/>
          </reference>
          <reference field="2" count="1" selected="0">
            <x v="0"/>
          </reference>
          <reference field="3" count="1">
            <x v="128"/>
          </reference>
        </references>
      </pivotArea>
    </format>
    <format dxfId="6860">
      <pivotArea dataOnly="0" labelOnly="1" outline="0" fieldPosition="0">
        <references count="4">
          <reference field="0" count="1" selected="0">
            <x v="263"/>
          </reference>
          <reference field="1" count="1" selected="0">
            <x v="103"/>
          </reference>
          <reference field="2" count="1" selected="0">
            <x v="1"/>
          </reference>
          <reference field="3" count="1">
            <x v="278"/>
          </reference>
        </references>
      </pivotArea>
    </format>
    <format dxfId="6859">
      <pivotArea dataOnly="0" labelOnly="1" outline="0" fieldPosition="0">
        <references count="4">
          <reference field="0" count="1" selected="0">
            <x v="264"/>
          </reference>
          <reference field="1" count="1" selected="0">
            <x v="121"/>
          </reference>
          <reference field="2" count="1" selected="0">
            <x v="2"/>
          </reference>
          <reference field="3" count="1">
            <x v="355"/>
          </reference>
        </references>
      </pivotArea>
    </format>
    <format dxfId="6858">
      <pivotArea dataOnly="0" labelOnly="1" outline="0" fieldPosition="0">
        <references count="4">
          <reference field="0" count="1" selected="0">
            <x v="265"/>
          </reference>
          <reference field="1" count="1" selected="0">
            <x v="141"/>
          </reference>
          <reference field="2" count="1" selected="0">
            <x v="3"/>
          </reference>
          <reference field="3" count="1">
            <x v="397"/>
          </reference>
        </references>
      </pivotArea>
    </format>
    <format dxfId="6857">
      <pivotArea dataOnly="0" labelOnly="1" outline="0" fieldPosition="0">
        <references count="4">
          <reference field="0" count="1" selected="0">
            <x v="266"/>
          </reference>
          <reference field="1" count="1" selected="0">
            <x v="158"/>
          </reference>
          <reference field="2" count="1" selected="0">
            <x v="0"/>
          </reference>
          <reference field="3" count="1">
            <x v="97"/>
          </reference>
        </references>
      </pivotArea>
    </format>
    <format dxfId="6856">
      <pivotArea dataOnly="0" labelOnly="1" outline="0" fieldPosition="0">
        <references count="4">
          <reference field="0" count="1" selected="0">
            <x v="267"/>
          </reference>
          <reference field="1" count="1" selected="0">
            <x v="161"/>
          </reference>
          <reference field="2" count="1" selected="0">
            <x v="1"/>
          </reference>
          <reference field="3" count="1">
            <x v="201"/>
          </reference>
        </references>
      </pivotArea>
    </format>
    <format dxfId="6855">
      <pivotArea dataOnly="0" labelOnly="1" outline="0" fieldPosition="0">
        <references count="4">
          <reference field="0" count="1" selected="0">
            <x v="268"/>
          </reference>
          <reference field="1" count="1" selected="0">
            <x v="167"/>
          </reference>
          <reference field="2" count="1" selected="0">
            <x v="2"/>
          </reference>
          <reference field="3" count="1">
            <x v="418"/>
          </reference>
        </references>
      </pivotArea>
    </format>
    <format dxfId="6854">
      <pivotArea dataOnly="0" labelOnly="1" outline="0" fieldPosition="0">
        <references count="4">
          <reference field="0" count="1" selected="0">
            <x v="269"/>
          </reference>
          <reference field="1" count="1" selected="0">
            <x v="178"/>
          </reference>
          <reference field="2" count="1" selected="0">
            <x v="3"/>
          </reference>
          <reference field="3" count="1">
            <x v="37"/>
          </reference>
        </references>
      </pivotArea>
    </format>
    <format dxfId="6853">
      <pivotArea dataOnly="0" labelOnly="1" outline="0" fieldPosition="0">
        <references count="4">
          <reference field="0" count="1" selected="0">
            <x v="270"/>
          </reference>
          <reference field="1" count="1" selected="0">
            <x v="181"/>
          </reference>
          <reference field="2" count="1" selected="0">
            <x v="0"/>
          </reference>
          <reference field="3" count="1">
            <x v="7"/>
          </reference>
        </references>
      </pivotArea>
    </format>
    <format dxfId="6852">
      <pivotArea dataOnly="0" labelOnly="1" outline="0" fieldPosition="0">
        <references count="4">
          <reference field="0" count="1" selected="0">
            <x v="271"/>
          </reference>
          <reference field="1" count="1" selected="0">
            <x v="190"/>
          </reference>
          <reference field="2" count="1" selected="0">
            <x v="1"/>
          </reference>
          <reference field="3" count="1">
            <x v="242"/>
          </reference>
        </references>
      </pivotArea>
    </format>
    <format dxfId="6851">
      <pivotArea dataOnly="0" labelOnly="1" outline="0" fieldPosition="0">
        <references count="4">
          <reference field="0" count="1" selected="0">
            <x v="272"/>
          </reference>
          <reference field="1" count="1" selected="0">
            <x v="195"/>
          </reference>
          <reference field="2" count="1" selected="0">
            <x v="2"/>
          </reference>
          <reference field="3" count="1">
            <x v="205"/>
          </reference>
        </references>
      </pivotArea>
    </format>
    <format dxfId="6850">
      <pivotArea dataOnly="0" labelOnly="1" outline="0" fieldPosition="0">
        <references count="4">
          <reference field="0" count="1" selected="0">
            <x v="273"/>
          </reference>
          <reference field="1" count="1" selected="0">
            <x v="213"/>
          </reference>
          <reference field="2" count="1" selected="0">
            <x v="3"/>
          </reference>
          <reference field="3" count="1">
            <x v="184"/>
          </reference>
        </references>
      </pivotArea>
    </format>
    <format dxfId="6849">
      <pivotArea dataOnly="0" labelOnly="1" outline="0" fieldPosition="0">
        <references count="4">
          <reference field="0" count="1" selected="0">
            <x v="274"/>
          </reference>
          <reference field="1" count="1" selected="0">
            <x v="217"/>
          </reference>
          <reference field="2" count="1" selected="0">
            <x v="0"/>
          </reference>
          <reference field="3" count="1">
            <x v="239"/>
          </reference>
        </references>
      </pivotArea>
    </format>
    <format dxfId="6848">
      <pivotArea dataOnly="0" labelOnly="1" outline="0" fieldPosition="0">
        <references count="4">
          <reference field="0" count="1" selected="0">
            <x v="275"/>
          </reference>
          <reference field="1" count="1" selected="0">
            <x v="262"/>
          </reference>
          <reference field="2" count="1" selected="0">
            <x v="1"/>
          </reference>
          <reference field="3" count="1">
            <x v="104"/>
          </reference>
        </references>
      </pivotArea>
    </format>
    <format dxfId="6847">
      <pivotArea dataOnly="0" labelOnly="1" outline="0" fieldPosition="0">
        <references count="4">
          <reference field="0" count="1" selected="0">
            <x v="276"/>
          </reference>
          <reference field="1" count="1" selected="0">
            <x v="265"/>
          </reference>
          <reference field="2" count="1" selected="0">
            <x v="2"/>
          </reference>
          <reference field="3" count="1">
            <x v="351"/>
          </reference>
        </references>
      </pivotArea>
    </format>
    <format dxfId="6846">
      <pivotArea dataOnly="0" labelOnly="1" outline="0" fieldPosition="0">
        <references count="4">
          <reference field="0" count="1" selected="0">
            <x v="277"/>
          </reference>
          <reference field="1" count="1" selected="0">
            <x v="285"/>
          </reference>
          <reference field="2" count="1" selected="0">
            <x v="3"/>
          </reference>
          <reference field="3" count="1">
            <x v="158"/>
          </reference>
        </references>
      </pivotArea>
    </format>
    <format dxfId="6845">
      <pivotArea dataOnly="0" labelOnly="1" outline="0" fieldPosition="0">
        <references count="4">
          <reference field="0" count="1" selected="0">
            <x v="278"/>
          </reference>
          <reference field="1" count="1" selected="0">
            <x v="286"/>
          </reference>
          <reference field="2" count="1" selected="0">
            <x v="0"/>
          </reference>
          <reference field="3" count="1">
            <x v="60"/>
          </reference>
        </references>
      </pivotArea>
    </format>
    <format dxfId="6844">
      <pivotArea dataOnly="0" labelOnly="1" outline="0" fieldPosition="0">
        <references count="4">
          <reference field="0" count="1" selected="0">
            <x v="279"/>
          </reference>
          <reference field="1" count="1" selected="0">
            <x v="291"/>
          </reference>
          <reference field="2" count="1" selected="0">
            <x v="1"/>
          </reference>
          <reference field="3" count="1">
            <x v="369"/>
          </reference>
        </references>
      </pivotArea>
    </format>
    <format dxfId="6843">
      <pivotArea dataOnly="0" labelOnly="1" outline="0" fieldPosition="0">
        <references count="4">
          <reference field="0" count="1" selected="0">
            <x v="280"/>
          </reference>
          <reference field="1" count="1" selected="0">
            <x v="311"/>
          </reference>
          <reference field="2" count="1" selected="0">
            <x v="2"/>
          </reference>
          <reference field="3" count="1">
            <x v="377"/>
          </reference>
        </references>
      </pivotArea>
    </format>
    <format dxfId="6842">
      <pivotArea dataOnly="0" labelOnly="1" outline="0" fieldPosition="0">
        <references count="4">
          <reference field="0" count="1" selected="0">
            <x v="281"/>
          </reference>
          <reference field="1" count="1" selected="0">
            <x v="314"/>
          </reference>
          <reference field="2" count="1" selected="0">
            <x v="3"/>
          </reference>
          <reference field="3" count="1">
            <x v="393"/>
          </reference>
        </references>
      </pivotArea>
    </format>
    <format dxfId="6841">
      <pivotArea dataOnly="0" labelOnly="1" outline="0" fieldPosition="0">
        <references count="4">
          <reference field="0" count="1" selected="0">
            <x v="282"/>
          </reference>
          <reference field="1" count="1" selected="0">
            <x v="328"/>
          </reference>
          <reference field="2" count="1" selected="0">
            <x v="0"/>
          </reference>
          <reference field="3" count="1">
            <x v="269"/>
          </reference>
        </references>
      </pivotArea>
    </format>
    <format dxfId="6840">
      <pivotArea dataOnly="0" labelOnly="1" outline="0" fieldPosition="0">
        <references count="4">
          <reference field="0" count="1" selected="0">
            <x v="283"/>
          </reference>
          <reference field="1" count="1" selected="0">
            <x v="329"/>
          </reference>
          <reference field="2" count="1" selected="0">
            <x v="1"/>
          </reference>
          <reference field="3" count="1">
            <x v="416"/>
          </reference>
        </references>
      </pivotArea>
    </format>
    <format dxfId="6839">
      <pivotArea dataOnly="0" labelOnly="1" outline="0" fieldPosition="0">
        <references count="4">
          <reference field="0" count="1" selected="0">
            <x v="284"/>
          </reference>
          <reference field="1" count="1" selected="0">
            <x v="377"/>
          </reference>
          <reference field="2" count="1" selected="0">
            <x v="2"/>
          </reference>
          <reference field="3" count="1">
            <x v="48"/>
          </reference>
        </references>
      </pivotArea>
    </format>
    <format dxfId="6838">
      <pivotArea dataOnly="0" labelOnly="1" outline="0" fieldPosition="0">
        <references count="4">
          <reference field="0" count="1" selected="0">
            <x v="285"/>
          </reference>
          <reference field="1" count="1" selected="0">
            <x v="392"/>
          </reference>
          <reference field="2" count="1" selected="0">
            <x v="3"/>
          </reference>
          <reference field="3" count="1">
            <x v="190"/>
          </reference>
        </references>
      </pivotArea>
    </format>
    <format dxfId="6837">
      <pivotArea dataOnly="0" labelOnly="1" outline="0" fieldPosition="0">
        <references count="4">
          <reference field="0" count="1" selected="0">
            <x v="286"/>
          </reference>
          <reference field="1" count="1" selected="0">
            <x v="395"/>
          </reference>
          <reference field="2" count="1" selected="0">
            <x v="10"/>
          </reference>
          <reference field="3" count="1">
            <x v="161"/>
          </reference>
        </references>
      </pivotArea>
    </format>
    <format dxfId="6836">
      <pivotArea dataOnly="0" labelOnly="1" outline="0" fieldPosition="0">
        <references count="4">
          <reference field="0" count="1" selected="0">
            <x v="287"/>
          </reference>
          <reference field="1" count="1" selected="0">
            <x v="407"/>
          </reference>
          <reference field="2" count="1" selected="0">
            <x v="10"/>
          </reference>
          <reference field="3" count="1">
            <x v="347"/>
          </reference>
        </references>
      </pivotArea>
    </format>
    <format dxfId="6835">
      <pivotArea dataOnly="0" labelOnly="1" outline="0" fieldPosition="0">
        <references count="4">
          <reference field="0" count="1" selected="0">
            <x v="288"/>
          </reference>
          <reference field="1" count="1" selected="0">
            <x v="66"/>
          </reference>
          <reference field="2" count="1" selected="0">
            <x v="10"/>
          </reference>
          <reference field="3" count="1">
            <x v="73"/>
          </reference>
        </references>
      </pivotArea>
    </format>
    <format dxfId="6834">
      <pivotArea dataOnly="0" labelOnly="1" outline="0" fieldPosition="0">
        <references count="4">
          <reference field="0" count="1" selected="0">
            <x v="289"/>
          </reference>
          <reference field="1" count="1" selected="0">
            <x v="387"/>
          </reference>
          <reference field="2" count="1" selected="0">
            <x v="10"/>
          </reference>
          <reference field="3" count="1">
            <x v="109"/>
          </reference>
        </references>
      </pivotArea>
    </format>
    <format dxfId="6833">
      <pivotArea dataOnly="0" labelOnly="1" outline="0" fieldPosition="0">
        <references count="4">
          <reference field="0" count="1" selected="0">
            <x v="290"/>
          </reference>
          <reference field="1" count="1" selected="0">
            <x v="8"/>
          </reference>
          <reference field="2" count="1" selected="0">
            <x v="0"/>
          </reference>
          <reference field="3" count="1">
            <x v="240"/>
          </reference>
        </references>
      </pivotArea>
    </format>
    <format dxfId="6832">
      <pivotArea dataOnly="0" labelOnly="1" outline="0" fieldPosition="0">
        <references count="4">
          <reference field="0" count="1" selected="0">
            <x v="291"/>
          </reference>
          <reference field="1" count="1" selected="0">
            <x v="21"/>
          </reference>
          <reference field="2" count="1" selected="0">
            <x v="1"/>
          </reference>
          <reference field="3" count="1">
            <x v="412"/>
          </reference>
        </references>
      </pivotArea>
    </format>
    <format dxfId="6831">
      <pivotArea dataOnly="0" labelOnly="1" outline="0" fieldPosition="0">
        <references count="4">
          <reference field="0" count="1" selected="0">
            <x v="292"/>
          </reference>
          <reference field="1" count="1" selected="0">
            <x v="23"/>
          </reference>
          <reference field="2" count="1" selected="0">
            <x v="2"/>
          </reference>
          <reference field="3" count="1">
            <x v="232"/>
          </reference>
        </references>
      </pivotArea>
    </format>
    <format dxfId="6830">
      <pivotArea dataOnly="0" labelOnly="1" outline="0" fieldPosition="0">
        <references count="4">
          <reference field="0" count="1" selected="0">
            <x v="293"/>
          </reference>
          <reference field="1" count="1" selected="0">
            <x v="24"/>
          </reference>
          <reference field="2" count="1" selected="0">
            <x v="3"/>
          </reference>
          <reference field="3" count="1">
            <x v="172"/>
          </reference>
        </references>
      </pivotArea>
    </format>
    <format dxfId="6829">
      <pivotArea dataOnly="0" labelOnly="1" outline="0" fieldPosition="0">
        <references count="4">
          <reference field="0" count="1" selected="0">
            <x v="294"/>
          </reference>
          <reference field="1" count="1" selected="0">
            <x v="40"/>
          </reference>
          <reference field="2" count="1" selected="0">
            <x v="0"/>
          </reference>
          <reference field="3" count="1">
            <x v="194"/>
          </reference>
        </references>
      </pivotArea>
    </format>
    <format dxfId="6828">
      <pivotArea dataOnly="0" labelOnly="1" outline="0" fieldPosition="0">
        <references count="4">
          <reference field="0" count="1" selected="0">
            <x v="295"/>
          </reference>
          <reference field="1" count="1" selected="0">
            <x v="49"/>
          </reference>
          <reference field="2" count="1" selected="0">
            <x v="1"/>
          </reference>
          <reference field="3" count="1">
            <x v="213"/>
          </reference>
        </references>
      </pivotArea>
    </format>
    <format dxfId="6827">
      <pivotArea dataOnly="0" labelOnly="1" outline="0" fieldPosition="0">
        <references count="4">
          <reference field="0" count="1" selected="0">
            <x v="296"/>
          </reference>
          <reference field="1" count="1" selected="0">
            <x v="54"/>
          </reference>
          <reference field="2" count="1" selected="0">
            <x v="2"/>
          </reference>
          <reference field="3" count="1">
            <x v="284"/>
          </reference>
        </references>
      </pivotArea>
    </format>
    <format dxfId="6826">
      <pivotArea dataOnly="0" labelOnly="1" outline="0" fieldPosition="0">
        <references count="4">
          <reference field="0" count="1" selected="0">
            <x v="297"/>
          </reference>
          <reference field="1" count="1" selected="0">
            <x v="93"/>
          </reference>
          <reference field="2" count="1" selected="0">
            <x v="3"/>
          </reference>
          <reference field="3" count="1">
            <x v="364"/>
          </reference>
        </references>
      </pivotArea>
    </format>
    <format dxfId="6825">
      <pivotArea dataOnly="0" labelOnly="1" outline="0" fieldPosition="0">
        <references count="4">
          <reference field="0" count="1" selected="0">
            <x v="298"/>
          </reference>
          <reference field="1" count="1" selected="0">
            <x v="142"/>
          </reference>
          <reference field="2" count="1" selected="0">
            <x v="0"/>
          </reference>
          <reference field="3" count="1">
            <x v="209"/>
          </reference>
        </references>
      </pivotArea>
    </format>
    <format dxfId="6824">
      <pivotArea dataOnly="0" labelOnly="1" outline="0" fieldPosition="0">
        <references count="4">
          <reference field="0" count="1" selected="0">
            <x v="299"/>
          </reference>
          <reference field="1" count="1" selected="0">
            <x v="143"/>
          </reference>
          <reference field="2" count="1" selected="0">
            <x v="1"/>
          </reference>
          <reference field="3" count="1">
            <x v="62"/>
          </reference>
        </references>
      </pivotArea>
    </format>
    <format dxfId="6823">
      <pivotArea dataOnly="0" labelOnly="1" outline="0" fieldPosition="0">
        <references count="4">
          <reference field="0" count="1" selected="0">
            <x v="300"/>
          </reference>
          <reference field="1" count="1" selected="0">
            <x v="188"/>
          </reference>
          <reference field="2" count="1" selected="0">
            <x v="2"/>
          </reference>
          <reference field="3" count="1">
            <x v="42"/>
          </reference>
        </references>
      </pivotArea>
    </format>
    <format dxfId="6822">
      <pivotArea dataOnly="0" labelOnly="1" outline="0" fieldPosition="0">
        <references count="4">
          <reference field="0" count="1" selected="0">
            <x v="301"/>
          </reference>
          <reference field="1" count="1" selected="0">
            <x v="200"/>
          </reference>
          <reference field="2" count="1" selected="0">
            <x v="3"/>
          </reference>
          <reference field="3" count="1">
            <x v="365"/>
          </reference>
        </references>
      </pivotArea>
    </format>
    <format dxfId="6821">
      <pivotArea dataOnly="0" labelOnly="1" outline="0" fieldPosition="0">
        <references count="4">
          <reference field="0" count="1" selected="0">
            <x v="302"/>
          </reference>
          <reference field="1" count="1" selected="0">
            <x v="202"/>
          </reference>
          <reference field="2" count="1" selected="0">
            <x v="0"/>
          </reference>
          <reference field="3" count="1">
            <x v="357"/>
          </reference>
        </references>
      </pivotArea>
    </format>
    <format dxfId="6820">
      <pivotArea dataOnly="0" labelOnly="1" outline="0" fieldPosition="0">
        <references count="4">
          <reference field="0" count="1" selected="0">
            <x v="303"/>
          </reference>
          <reference field="1" count="1" selected="0">
            <x v="207"/>
          </reference>
          <reference field="2" count="1" selected="0">
            <x v="1"/>
          </reference>
          <reference field="3" count="1">
            <x v="299"/>
          </reference>
        </references>
      </pivotArea>
    </format>
    <format dxfId="6819">
      <pivotArea dataOnly="0" labelOnly="1" outline="0" fieldPosition="0">
        <references count="4">
          <reference field="0" count="1" selected="0">
            <x v="304"/>
          </reference>
          <reference field="1" count="1" selected="0">
            <x v="215"/>
          </reference>
          <reference field="2" count="1" selected="0">
            <x v="2"/>
          </reference>
          <reference field="3" count="1">
            <x v="99"/>
          </reference>
        </references>
      </pivotArea>
    </format>
    <format dxfId="6818">
      <pivotArea dataOnly="0" labelOnly="1" outline="0" fieldPosition="0">
        <references count="4">
          <reference field="0" count="1" selected="0">
            <x v="305"/>
          </reference>
          <reference field="1" count="1" selected="0">
            <x v="216"/>
          </reference>
          <reference field="2" count="1" selected="0">
            <x v="3"/>
          </reference>
          <reference field="3" count="1">
            <x v="173"/>
          </reference>
        </references>
      </pivotArea>
    </format>
    <format dxfId="6817">
      <pivotArea dataOnly="0" labelOnly="1" outline="0" fieldPosition="0">
        <references count="4">
          <reference field="0" count="1" selected="0">
            <x v="306"/>
          </reference>
          <reference field="1" count="1" selected="0">
            <x v="264"/>
          </reference>
          <reference field="2" count="1" selected="0">
            <x v="0"/>
          </reference>
          <reference field="3" count="1">
            <x v="152"/>
          </reference>
        </references>
      </pivotArea>
    </format>
    <format dxfId="6816">
      <pivotArea dataOnly="0" labelOnly="1" outline="0" fieldPosition="0">
        <references count="4">
          <reference field="0" count="1" selected="0">
            <x v="307"/>
          </reference>
          <reference field="1" count="1" selected="0">
            <x v="268"/>
          </reference>
          <reference field="2" count="1" selected="0">
            <x v="1"/>
          </reference>
          <reference field="3" count="1">
            <x v="366"/>
          </reference>
        </references>
      </pivotArea>
    </format>
    <format dxfId="6815">
      <pivotArea dataOnly="0" labelOnly="1" outline="0" fieldPosition="0">
        <references count="4">
          <reference field="0" count="1" selected="0">
            <x v="308"/>
          </reference>
          <reference field="1" count="1" selected="0">
            <x v="354"/>
          </reference>
          <reference field="2" count="1" selected="0">
            <x v="2"/>
          </reference>
          <reference field="3" count="1">
            <x v="367"/>
          </reference>
        </references>
      </pivotArea>
    </format>
    <format dxfId="6814">
      <pivotArea dataOnly="0" labelOnly="1" outline="0" fieldPosition="0">
        <references count="4">
          <reference field="0" count="1" selected="0">
            <x v="309"/>
          </reference>
          <reference field="1" count="1" selected="0">
            <x v="355"/>
          </reference>
          <reference field="2" count="1" selected="0">
            <x v="3"/>
          </reference>
          <reference field="3" count="1">
            <x v="120"/>
          </reference>
        </references>
      </pivotArea>
    </format>
    <format dxfId="6813">
      <pivotArea dataOnly="0" labelOnly="1" outline="0" fieldPosition="0">
        <references count="4">
          <reference field="0" count="1" selected="0">
            <x v="310"/>
          </reference>
          <reference field="1" count="1" selected="0">
            <x v="356"/>
          </reference>
          <reference field="2" count="1" selected="0">
            <x v="0"/>
          </reference>
          <reference field="3" count="1">
            <x v="402"/>
          </reference>
        </references>
      </pivotArea>
    </format>
    <format dxfId="6812">
      <pivotArea dataOnly="0" labelOnly="1" outline="0" fieldPosition="0">
        <references count="4">
          <reference field="0" count="1" selected="0">
            <x v="311"/>
          </reference>
          <reference field="1" count="1" selected="0">
            <x v="357"/>
          </reference>
          <reference field="2" count="1" selected="0">
            <x v="1"/>
          </reference>
          <reference field="3" count="1">
            <x v="249"/>
          </reference>
        </references>
      </pivotArea>
    </format>
    <format dxfId="6811">
      <pivotArea dataOnly="0" labelOnly="1" outline="0" fieldPosition="0">
        <references count="4">
          <reference field="0" count="1" selected="0">
            <x v="312"/>
          </reference>
          <reference field="1" count="1" selected="0">
            <x v="360"/>
          </reference>
          <reference field="2" count="1" selected="0">
            <x v="2"/>
          </reference>
          <reference field="3" count="1">
            <x v="253"/>
          </reference>
        </references>
      </pivotArea>
    </format>
    <format dxfId="6810">
      <pivotArea dataOnly="0" labelOnly="1" outline="0" fieldPosition="0">
        <references count="4">
          <reference field="0" count="1" selected="0">
            <x v="313"/>
          </reference>
          <reference field="1" count="1" selected="0">
            <x v="361"/>
          </reference>
          <reference field="2" count="1" selected="0">
            <x v="3"/>
          </reference>
          <reference field="3" count="1">
            <x v="6"/>
          </reference>
        </references>
      </pivotArea>
    </format>
    <format dxfId="6809">
      <pivotArea dataOnly="0" labelOnly="1" outline="0" fieldPosition="0">
        <references count="4">
          <reference field="0" count="1" selected="0">
            <x v="314"/>
          </reference>
          <reference field="1" count="1" selected="0">
            <x v="375"/>
          </reference>
          <reference field="2" count="1" selected="0">
            <x v="0"/>
          </reference>
          <reference field="3" count="1">
            <x v="22"/>
          </reference>
        </references>
      </pivotArea>
    </format>
    <format dxfId="6808">
      <pivotArea dataOnly="0" labelOnly="1" outline="0" fieldPosition="0">
        <references count="4">
          <reference field="0" count="1" selected="0">
            <x v="315"/>
          </reference>
          <reference field="1" count="1" selected="0">
            <x v="386"/>
          </reference>
          <reference field="2" count="1" selected="0">
            <x v="1"/>
          </reference>
          <reference field="3" count="1">
            <x v="12"/>
          </reference>
        </references>
      </pivotArea>
    </format>
    <format dxfId="6807">
      <pivotArea dataOnly="0" labelOnly="1" outline="0" fieldPosition="0">
        <references count="4">
          <reference field="0" count="1" selected="0">
            <x v="316"/>
          </reference>
          <reference field="1" count="1" selected="0">
            <x v="390"/>
          </reference>
          <reference field="2" count="1" selected="0">
            <x v="2"/>
          </reference>
          <reference field="3" count="1">
            <x v="383"/>
          </reference>
        </references>
      </pivotArea>
    </format>
    <format dxfId="6806">
      <pivotArea dataOnly="0" labelOnly="1" outline="0" fieldPosition="0">
        <references count="4">
          <reference field="0" count="1" selected="0">
            <x v="317"/>
          </reference>
          <reference field="1" count="1" selected="0">
            <x v="393"/>
          </reference>
          <reference field="2" count="1" selected="0">
            <x v="3"/>
          </reference>
          <reference field="3" count="1">
            <x v="187"/>
          </reference>
        </references>
      </pivotArea>
    </format>
    <format dxfId="6805">
      <pivotArea dataOnly="0" labelOnly="1" outline="0" fieldPosition="0">
        <references count="4">
          <reference field="0" count="1" selected="0">
            <x v="318"/>
          </reference>
          <reference field="1" count="1" selected="0">
            <x v="398"/>
          </reference>
          <reference field="2" count="1" selected="0">
            <x v="0"/>
          </reference>
          <reference field="3" count="1">
            <x v="72"/>
          </reference>
        </references>
      </pivotArea>
    </format>
    <format dxfId="6804">
      <pivotArea dataOnly="0" labelOnly="1" outline="0" fieldPosition="0">
        <references count="4">
          <reference field="0" count="1" selected="0">
            <x v="319"/>
          </reference>
          <reference field="1" count="1" selected="0">
            <x v="399"/>
          </reference>
          <reference field="2" count="1" selected="0">
            <x v="1"/>
          </reference>
          <reference field="3" count="1">
            <x v="263"/>
          </reference>
        </references>
      </pivotArea>
    </format>
    <format dxfId="6803">
      <pivotArea dataOnly="0" labelOnly="1" outline="0" fieldPosition="0">
        <references count="4">
          <reference field="0" count="1" selected="0">
            <x v="320"/>
          </reference>
          <reference field="1" count="1" selected="0">
            <x v="401"/>
          </reference>
          <reference field="2" count="1" selected="0">
            <x v="2"/>
          </reference>
          <reference field="3" count="1">
            <x v="83"/>
          </reference>
        </references>
      </pivotArea>
    </format>
    <format dxfId="6802">
      <pivotArea dataOnly="0" labelOnly="1" outline="0" fieldPosition="0">
        <references count="4">
          <reference field="0" count="1" selected="0">
            <x v="321"/>
          </reference>
          <reference field="1" count="1" selected="0">
            <x v="404"/>
          </reference>
          <reference field="2" count="1" selected="0">
            <x v="3"/>
          </reference>
          <reference field="3" count="1">
            <x v="308"/>
          </reference>
        </references>
      </pivotArea>
    </format>
    <format dxfId="6801">
      <pivotArea dataOnly="0" labelOnly="1" outline="0" fieldPosition="0">
        <references count="4">
          <reference field="0" count="1" selected="0">
            <x v="322"/>
          </reference>
          <reference field="1" count="1" selected="0">
            <x v="406"/>
          </reference>
          <reference field="2" count="1" selected="0">
            <x v="0"/>
          </reference>
          <reference field="3" count="1">
            <x v="117"/>
          </reference>
        </references>
      </pivotArea>
    </format>
    <format dxfId="6800">
      <pivotArea dataOnly="0" labelOnly="1" outline="0" fieldPosition="0">
        <references count="4">
          <reference field="0" count="1" selected="0">
            <x v="323"/>
          </reference>
          <reference field="1" count="1" selected="0">
            <x v="410"/>
          </reference>
          <reference field="2" count="1" selected="0">
            <x v="1"/>
          </reference>
          <reference field="3" count="1">
            <x v="235"/>
          </reference>
        </references>
      </pivotArea>
    </format>
    <format dxfId="6799">
      <pivotArea dataOnly="0" labelOnly="1" outline="0" fieldPosition="0">
        <references count="4">
          <reference field="0" count="1" selected="0">
            <x v="324"/>
          </reference>
          <reference field="1" count="1" selected="0">
            <x v="414"/>
          </reference>
          <reference field="2" count="1" selected="0">
            <x v="2"/>
          </reference>
          <reference field="3" count="1">
            <x v="303"/>
          </reference>
        </references>
      </pivotArea>
    </format>
    <format dxfId="6798">
      <pivotArea dataOnly="0" labelOnly="1" outline="0" fieldPosition="0">
        <references count="4">
          <reference field="0" count="1" selected="0">
            <x v="325"/>
          </reference>
          <reference field="1" count="1" selected="0">
            <x v="415"/>
          </reference>
          <reference field="2" count="1" selected="0">
            <x v="3"/>
          </reference>
          <reference field="3" count="1">
            <x v="304"/>
          </reference>
        </references>
      </pivotArea>
    </format>
    <format dxfId="6797">
      <pivotArea dataOnly="0" labelOnly="1" outline="0" fieldPosition="0">
        <references count="4">
          <reference field="0" count="1" selected="0">
            <x v="326"/>
          </reference>
          <reference field="1" count="1" selected="0">
            <x v="1"/>
          </reference>
          <reference field="2" count="1" selected="0">
            <x v="0"/>
          </reference>
          <reference field="3" count="1">
            <x v="197"/>
          </reference>
        </references>
      </pivotArea>
    </format>
    <format dxfId="6796">
      <pivotArea dataOnly="0" labelOnly="1" outline="0" fieldPosition="0">
        <references count="4">
          <reference field="0" count="1" selected="0">
            <x v="327"/>
          </reference>
          <reference field="1" count="1" selected="0">
            <x v="2"/>
          </reference>
          <reference field="2" count="1" selected="0">
            <x v="1"/>
          </reference>
          <reference field="3" count="1">
            <x v="384"/>
          </reference>
        </references>
      </pivotArea>
    </format>
    <format dxfId="6795">
      <pivotArea dataOnly="0" labelOnly="1" outline="0" fieldPosition="0">
        <references count="4">
          <reference field="0" count="1" selected="0">
            <x v="328"/>
          </reference>
          <reference field="1" count="1" selected="0">
            <x v="3"/>
          </reference>
          <reference field="2" count="1" selected="0">
            <x v="2"/>
          </reference>
          <reference field="3" count="1">
            <x v="390"/>
          </reference>
        </references>
      </pivotArea>
    </format>
    <format dxfId="6794">
      <pivotArea dataOnly="0" labelOnly="1" outline="0" fieldPosition="0">
        <references count="4">
          <reference field="0" count="1" selected="0">
            <x v="329"/>
          </reference>
          <reference field="1" count="1" selected="0">
            <x v="7"/>
          </reference>
          <reference field="2" count="1" selected="0">
            <x v="3"/>
          </reference>
          <reference field="3" count="1">
            <x v="301"/>
          </reference>
        </references>
      </pivotArea>
    </format>
    <format dxfId="6793">
      <pivotArea dataOnly="0" labelOnly="1" outline="0" fieldPosition="0">
        <references count="4">
          <reference field="0" count="1" selected="0">
            <x v="330"/>
          </reference>
          <reference field="1" count="1" selected="0">
            <x v="17"/>
          </reference>
          <reference field="2" count="1" selected="0">
            <x v="0"/>
          </reference>
          <reference field="3" count="1">
            <x v="370"/>
          </reference>
        </references>
      </pivotArea>
    </format>
    <format dxfId="6792">
      <pivotArea dataOnly="0" labelOnly="1" outline="0" fieldPosition="0">
        <references count="4">
          <reference field="0" count="1" selected="0">
            <x v="331"/>
          </reference>
          <reference field="1" count="1" selected="0">
            <x v="25"/>
          </reference>
          <reference field="2" count="1" selected="0">
            <x v="1"/>
          </reference>
          <reference field="3" count="1">
            <x v="341"/>
          </reference>
        </references>
      </pivotArea>
    </format>
    <format dxfId="6791">
      <pivotArea dataOnly="0" labelOnly="1" outline="0" fieldPosition="0">
        <references count="4">
          <reference field="0" count="1" selected="0">
            <x v="332"/>
          </reference>
          <reference field="1" count="1" selected="0">
            <x v="28"/>
          </reference>
          <reference field="2" count="1" selected="0">
            <x v="2"/>
          </reference>
          <reference field="3" count="1">
            <x v="316"/>
          </reference>
        </references>
      </pivotArea>
    </format>
    <format dxfId="6790">
      <pivotArea dataOnly="0" labelOnly="1" outline="0" fieldPosition="0">
        <references count="4">
          <reference field="0" count="1" selected="0">
            <x v="333"/>
          </reference>
          <reference field="1" count="1" selected="0">
            <x v="29"/>
          </reference>
          <reference field="2" count="1" selected="0">
            <x v="3"/>
          </reference>
          <reference field="3" count="1">
            <x v="122"/>
          </reference>
        </references>
      </pivotArea>
    </format>
    <format dxfId="6789">
      <pivotArea dataOnly="0" labelOnly="1" outline="0" fieldPosition="0">
        <references count="4">
          <reference field="0" count="1" selected="0">
            <x v="334"/>
          </reference>
          <reference field="1" count="1" selected="0">
            <x v="31"/>
          </reference>
          <reference field="2" count="1" selected="0">
            <x v="0"/>
          </reference>
          <reference field="3" count="1">
            <x v="300"/>
          </reference>
        </references>
      </pivotArea>
    </format>
    <format dxfId="6788">
      <pivotArea dataOnly="0" labelOnly="1" outline="0" fieldPosition="0">
        <references count="4">
          <reference field="0" count="1" selected="0">
            <x v="335"/>
          </reference>
          <reference field="1" count="1" selected="0">
            <x v="36"/>
          </reference>
          <reference field="2" count="1" selected="0">
            <x v="1"/>
          </reference>
          <reference field="3" count="1">
            <x v="15"/>
          </reference>
        </references>
      </pivotArea>
    </format>
    <format dxfId="6787">
      <pivotArea dataOnly="0" labelOnly="1" outline="0" fieldPosition="0">
        <references count="4">
          <reference field="0" count="1" selected="0">
            <x v="336"/>
          </reference>
          <reference field="1" count="1" selected="0">
            <x v="37"/>
          </reference>
          <reference field="2" count="1" selected="0">
            <x v="2"/>
          </reference>
          <reference field="3" count="1">
            <x v="29"/>
          </reference>
        </references>
      </pivotArea>
    </format>
    <format dxfId="6786">
      <pivotArea dataOnly="0" labelOnly="1" outline="0" fieldPosition="0">
        <references count="4">
          <reference field="0" count="1" selected="0">
            <x v="337"/>
          </reference>
          <reference field="1" count="1" selected="0">
            <x v="38"/>
          </reference>
          <reference field="2" count="1" selected="0">
            <x v="3"/>
          </reference>
          <reference field="3" count="1">
            <x v="79"/>
          </reference>
        </references>
      </pivotArea>
    </format>
    <format dxfId="6785">
      <pivotArea dataOnly="0" labelOnly="1" outline="0" fieldPosition="0">
        <references count="4">
          <reference field="0" count="1" selected="0">
            <x v="338"/>
          </reference>
          <reference field="1" count="1" selected="0">
            <x v="45"/>
          </reference>
          <reference field="2" count="1" selected="0">
            <x v="0"/>
          </reference>
          <reference field="3" count="1">
            <x v="244"/>
          </reference>
        </references>
      </pivotArea>
    </format>
    <format dxfId="6784">
      <pivotArea dataOnly="0" labelOnly="1" outline="0" fieldPosition="0">
        <references count="4">
          <reference field="0" count="1" selected="0">
            <x v="339"/>
          </reference>
          <reference field="1" count="1" selected="0">
            <x v="46"/>
          </reference>
          <reference field="2" count="1" selected="0">
            <x v="1"/>
          </reference>
          <reference field="3" count="1">
            <x v="9"/>
          </reference>
        </references>
      </pivotArea>
    </format>
    <format dxfId="6783">
      <pivotArea dataOnly="0" labelOnly="1" outline="0" fieldPosition="0">
        <references count="4">
          <reference field="0" count="1" selected="0">
            <x v="340"/>
          </reference>
          <reference field="1" count="1" selected="0">
            <x v="50"/>
          </reference>
          <reference field="2" count="1" selected="0">
            <x v="2"/>
          </reference>
          <reference field="3" count="1">
            <x v="162"/>
          </reference>
        </references>
      </pivotArea>
    </format>
    <format dxfId="6782">
      <pivotArea dataOnly="0" labelOnly="1" outline="0" fieldPosition="0">
        <references count="4">
          <reference field="0" count="1" selected="0">
            <x v="341"/>
          </reference>
          <reference field="1" count="1" selected="0">
            <x v="57"/>
          </reference>
          <reference field="2" count="1" selected="0">
            <x v="3"/>
          </reference>
          <reference field="3" count="1">
            <x v="26"/>
          </reference>
        </references>
      </pivotArea>
    </format>
    <format dxfId="6781">
      <pivotArea dataOnly="0" labelOnly="1" outline="0" fieldPosition="0">
        <references count="4">
          <reference field="0" count="1" selected="0">
            <x v="342"/>
          </reference>
          <reference field="1" count="1" selected="0">
            <x v="60"/>
          </reference>
          <reference field="2" count="1" selected="0">
            <x v="0"/>
          </reference>
          <reference field="3" count="1">
            <x v="176"/>
          </reference>
        </references>
      </pivotArea>
    </format>
    <format dxfId="6780">
      <pivotArea dataOnly="0" labelOnly="1" outline="0" fieldPosition="0">
        <references count="4">
          <reference field="0" count="1" selected="0">
            <x v="343"/>
          </reference>
          <reference field="1" count="1" selected="0">
            <x v="61"/>
          </reference>
          <reference field="2" count="1" selected="0">
            <x v="1"/>
          </reference>
          <reference field="3" count="1">
            <x v="278"/>
          </reference>
        </references>
      </pivotArea>
    </format>
    <format dxfId="6779">
      <pivotArea dataOnly="0" labelOnly="1" outline="0" fieldPosition="0">
        <references count="4">
          <reference field="0" count="1" selected="0">
            <x v="344"/>
          </reference>
          <reference field="1" count="1" selected="0">
            <x v="65"/>
          </reference>
          <reference field="2" count="1" selected="0">
            <x v="2"/>
          </reference>
          <reference field="3" count="1">
            <x v="76"/>
          </reference>
        </references>
      </pivotArea>
    </format>
    <format dxfId="6778">
      <pivotArea dataOnly="0" labelOnly="1" outline="0" fieldPosition="0">
        <references count="4">
          <reference field="0" count="1" selected="0">
            <x v="345"/>
          </reference>
          <reference field="1" count="1" selected="0">
            <x v="68"/>
          </reference>
          <reference field="2" count="1" selected="0">
            <x v="3"/>
          </reference>
          <reference field="3" count="1">
            <x v="208"/>
          </reference>
        </references>
      </pivotArea>
    </format>
    <format dxfId="6777">
      <pivotArea dataOnly="0" labelOnly="1" outline="0" fieldPosition="0">
        <references count="4">
          <reference field="0" count="1" selected="0">
            <x v="346"/>
          </reference>
          <reference field="1" count="1" selected="0">
            <x v="70"/>
          </reference>
          <reference field="2" count="1" selected="0">
            <x v="0"/>
          </reference>
          <reference field="3" count="1">
            <x v="156"/>
          </reference>
        </references>
      </pivotArea>
    </format>
    <format dxfId="6776">
      <pivotArea dataOnly="0" labelOnly="1" outline="0" fieldPosition="0">
        <references count="4">
          <reference field="0" count="1" selected="0">
            <x v="347"/>
          </reference>
          <reference field="1" count="1" selected="0">
            <x v="74"/>
          </reference>
          <reference field="2" count="1" selected="0">
            <x v="1"/>
          </reference>
          <reference field="3" count="1">
            <x v="353"/>
          </reference>
        </references>
      </pivotArea>
    </format>
    <format dxfId="6775">
      <pivotArea dataOnly="0" labelOnly="1" outline="0" fieldPosition="0">
        <references count="4">
          <reference field="0" count="1" selected="0">
            <x v="348"/>
          </reference>
          <reference field="1" count="1" selected="0">
            <x v="76"/>
          </reference>
          <reference field="2" count="1" selected="0">
            <x v="2"/>
          </reference>
          <reference field="3" count="1">
            <x v="193"/>
          </reference>
        </references>
      </pivotArea>
    </format>
    <format dxfId="6774">
      <pivotArea dataOnly="0" labelOnly="1" outline="0" fieldPosition="0">
        <references count="4">
          <reference field="0" count="1" selected="0">
            <x v="349"/>
          </reference>
          <reference field="1" count="1" selected="0">
            <x v="79"/>
          </reference>
          <reference field="2" count="1" selected="0">
            <x v="3"/>
          </reference>
          <reference field="3" count="1">
            <x v="78"/>
          </reference>
        </references>
      </pivotArea>
    </format>
    <format dxfId="6773">
      <pivotArea dataOnly="0" labelOnly="1" outline="0" fieldPosition="0">
        <references count="4">
          <reference field="0" count="1" selected="0">
            <x v="350"/>
          </reference>
          <reference field="1" count="1" selected="0">
            <x v="81"/>
          </reference>
          <reference field="2" count="1" selected="0">
            <x v="0"/>
          </reference>
          <reference field="3" count="1">
            <x v="354"/>
          </reference>
        </references>
      </pivotArea>
    </format>
    <format dxfId="6772">
      <pivotArea dataOnly="0" labelOnly="1" outline="0" fieldPosition="0">
        <references count="4">
          <reference field="0" count="1" selected="0">
            <x v="351"/>
          </reference>
          <reference field="1" count="1" selected="0">
            <x v="83"/>
          </reference>
          <reference field="2" count="1" selected="0">
            <x v="1"/>
          </reference>
          <reference field="3" count="1">
            <x v="71"/>
          </reference>
        </references>
      </pivotArea>
    </format>
    <format dxfId="6771">
      <pivotArea dataOnly="0" labelOnly="1" outline="0" fieldPosition="0">
        <references count="4">
          <reference field="0" count="1" selected="0">
            <x v="352"/>
          </reference>
          <reference field="1" count="1" selected="0">
            <x v="85"/>
          </reference>
          <reference field="2" count="1" selected="0">
            <x v="2"/>
          </reference>
          <reference field="3" count="1">
            <x v="127"/>
          </reference>
        </references>
      </pivotArea>
    </format>
    <format dxfId="6770">
      <pivotArea dataOnly="0" labelOnly="1" outline="0" fieldPosition="0">
        <references count="4">
          <reference field="0" count="1" selected="0">
            <x v="353"/>
          </reference>
          <reference field="1" count="1" selected="0">
            <x v="86"/>
          </reference>
          <reference field="2" count="1" selected="0">
            <x v="3"/>
          </reference>
          <reference field="3" count="1">
            <x v="112"/>
          </reference>
        </references>
      </pivotArea>
    </format>
    <format dxfId="6769">
      <pivotArea dataOnly="0" labelOnly="1" outline="0" fieldPosition="0">
        <references count="4">
          <reference field="0" count="1" selected="0">
            <x v="354"/>
          </reference>
          <reference field="1" count="1" selected="0">
            <x v="87"/>
          </reference>
          <reference field="2" count="1" selected="0">
            <x v="0"/>
          </reference>
          <reference field="3" count="1">
            <x v="25"/>
          </reference>
        </references>
      </pivotArea>
    </format>
    <format dxfId="6768">
      <pivotArea dataOnly="0" labelOnly="1" outline="0" fieldPosition="0">
        <references count="4">
          <reference field="0" count="1" selected="0">
            <x v="355"/>
          </reference>
          <reference field="1" count="1" selected="0">
            <x v="88"/>
          </reference>
          <reference field="2" count="1" selected="0">
            <x v="1"/>
          </reference>
          <reference field="3" count="1">
            <x v="340"/>
          </reference>
        </references>
      </pivotArea>
    </format>
    <format dxfId="6767">
      <pivotArea dataOnly="0" labelOnly="1" outline="0" fieldPosition="0">
        <references count="4">
          <reference field="0" count="1" selected="0">
            <x v="356"/>
          </reference>
          <reference field="1" count="1" selected="0">
            <x v="89"/>
          </reference>
          <reference field="2" count="1" selected="0">
            <x v="2"/>
          </reference>
          <reference field="3" count="1">
            <x v="398"/>
          </reference>
        </references>
      </pivotArea>
    </format>
    <format dxfId="6766">
      <pivotArea dataOnly="0" labelOnly="1" outline="0" fieldPosition="0">
        <references count="4">
          <reference field="0" count="1" selected="0">
            <x v="357"/>
          </reference>
          <reference field="1" count="1" selected="0">
            <x v="91"/>
          </reference>
          <reference field="2" count="1" selected="0">
            <x v="3"/>
          </reference>
          <reference field="3" count="1">
            <x v="256"/>
          </reference>
        </references>
      </pivotArea>
    </format>
    <format dxfId="6765">
      <pivotArea dataOnly="0" labelOnly="1" outline="0" fieldPosition="0">
        <references count="4">
          <reference field="0" count="1" selected="0">
            <x v="358"/>
          </reference>
          <reference field="1" count="1" selected="0">
            <x v="112"/>
          </reference>
          <reference field="2" count="1" selected="0">
            <x v="0"/>
          </reference>
          <reference field="3" count="1">
            <x v="17"/>
          </reference>
        </references>
      </pivotArea>
    </format>
    <format dxfId="6764">
      <pivotArea dataOnly="0" labelOnly="1" outline="0" fieldPosition="0">
        <references count="4">
          <reference field="0" count="1" selected="0">
            <x v="359"/>
          </reference>
          <reference field="1" count="1" selected="0">
            <x v="114"/>
          </reference>
          <reference field="2" count="1" selected="0">
            <x v="1"/>
          </reference>
          <reference field="3" count="1">
            <x v="282"/>
          </reference>
        </references>
      </pivotArea>
    </format>
    <format dxfId="6763">
      <pivotArea dataOnly="0" labelOnly="1" outline="0" fieldPosition="0">
        <references count="4">
          <reference field="0" count="1" selected="0">
            <x v="360"/>
          </reference>
          <reference field="1" count="1" selected="0">
            <x v="120"/>
          </reference>
          <reference field="2" count="1" selected="0">
            <x v="2"/>
          </reference>
          <reference field="3" count="1">
            <x v="334"/>
          </reference>
        </references>
      </pivotArea>
    </format>
    <format dxfId="6762">
      <pivotArea dataOnly="0" labelOnly="1" outline="0" fieldPosition="0">
        <references count="4">
          <reference field="0" count="1" selected="0">
            <x v="361"/>
          </reference>
          <reference field="1" count="1" selected="0">
            <x v="124"/>
          </reference>
          <reference field="2" count="1" selected="0">
            <x v="3"/>
          </reference>
          <reference field="3" count="1">
            <x v="225"/>
          </reference>
        </references>
      </pivotArea>
    </format>
    <format dxfId="6761">
      <pivotArea dataOnly="0" labelOnly="1" outline="0" fieldPosition="0">
        <references count="4">
          <reference field="0" count="1" selected="0">
            <x v="362"/>
          </reference>
          <reference field="1" count="1" selected="0">
            <x v="129"/>
          </reference>
          <reference field="2" count="1" selected="0">
            <x v="0"/>
          </reference>
          <reference field="3" count="1">
            <x v="108"/>
          </reference>
        </references>
      </pivotArea>
    </format>
    <format dxfId="6760">
      <pivotArea dataOnly="0" labelOnly="1" outline="0" fieldPosition="0">
        <references count="4">
          <reference field="0" count="1" selected="0">
            <x v="363"/>
          </reference>
          <reference field="1" count="1" selected="0">
            <x v="134"/>
          </reference>
          <reference field="2" count="1" selected="0">
            <x v="1"/>
          </reference>
          <reference field="3" count="1">
            <x v="43"/>
          </reference>
        </references>
      </pivotArea>
    </format>
    <format dxfId="6759">
      <pivotArea dataOnly="0" labelOnly="1" outline="0" fieldPosition="0">
        <references count="4">
          <reference field="0" count="1" selected="0">
            <x v="364"/>
          </reference>
          <reference field="1" count="1" selected="0">
            <x v="137"/>
          </reference>
          <reference field="2" count="1" selected="0">
            <x v="2"/>
          </reference>
          <reference field="3" count="1">
            <x v="32"/>
          </reference>
        </references>
      </pivotArea>
    </format>
    <format dxfId="6758">
      <pivotArea dataOnly="0" labelOnly="1" outline="0" fieldPosition="0">
        <references count="4">
          <reference field="0" count="1" selected="0">
            <x v="365"/>
          </reference>
          <reference field="1" count="1" selected="0">
            <x v="138"/>
          </reference>
          <reference field="2" count="1" selected="0">
            <x v="3"/>
          </reference>
          <reference field="3" count="1">
            <x v="331"/>
          </reference>
        </references>
      </pivotArea>
    </format>
    <format dxfId="6757">
      <pivotArea dataOnly="0" labelOnly="1" outline="0" fieldPosition="0">
        <references count="4">
          <reference field="0" count="1" selected="0">
            <x v="366"/>
          </reference>
          <reference field="1" count="1" selected="0">
            <x v="147"/>
          </reference>
          <reference field="2" count="1" selected="0">
            <x v="0"/>
          </reference>
          <reference field="3" count="1">
            <x v="143"/>
          </reference>
        </references>
      </pivotArea>
    </format>
    <format dxfId="6756">
      <pivotArea dataOnly="0" labelOnly="1" outline="0" fieldPosition="0">
        <references count="4">
          <reference field="0" count="1" selected="0">
            <x v="367"/>
          </reference>
          <reference field="1" count="1" selected="0">
            <x v="151"/>
          </reference>
          <reference field="2" count="1" selected="0">
            <x v="1"/>
          </reference>
          <reference field="3" count="1">
            <x v="395"/>
          </reference>
        </references>
      </pivotArea>
    </format>
    <format dxfId="6755">
      <pivotArea dataOnly="0" labelOnly="1" outline="0" fieldPosition="0">
        <references count="4">
          <reference field="0" count="1" selected="0">
            <x v="368"/>
          </reference>
          <reference field="1" count="1" selected="0">
            <x v="152"/>
          </reference>
          <reference field="2" count="1" selected="0">
            <x v="2"/>
          </reference>
          <reference field="3" count="1">
            <x v="411"/>
          </reference>
        </references>
      </pivotArea>
    </format>
    <format dxfId="6754">
      <pivotArea dataOnly="0" labelOnly="1" outline="0" fieldPosition="0">
        <references count="4">
          <reference field="0" count="1" selected="0">
            <x v="369"/>
          </reference>
          <reference field="1" count="1" selected="0">
            <x v="154"/>
          </reference>
          <reference field="2" count="1" selected="0">
            <x v="3"/>
          </reference>
          <reference field="3" count="1">
            <x v="63"/>
          </reference>
        </references>
      </pivotArea>
    </format>
    <format dxfId="6753">
      <pivotArea dataOnly="0" labelOnly="1" outline="0" fieldPosition="0">
        <references count="4">
          <reference field="0" count="1" selected="0">
            <x v="370"/>
          </reference>
          <reference field="1" count="1" selected="0">
            <x v="159"/>
          </reference>
          <reference field="2" count="1" selected="0">
            <x v="0"/>
          </reference>
          <reference field="3" count="1">
            <x v="385"/>
          </reference>
        </references>
      </pivotArea>
    </format>
    <format dxfId="6752">
      <pivotArea dataOnly="0" labelOnly="1" outline="0" fieldPosition="0">
        <references count="4">
          <reference field="0" count="1" selected="0">
            <x v="371"/>
          </reference>
          <reference field="1" count="1" selected="0">
            <x v="160"/>
          </reference>
          <reference field="2" count="1" selected="0">
            <x v="1"/>
          </reference>
          <reference field="3" count="1">
            <x v="212"/>
          </reference>
        </references>
      </pivotArea>
    </format>
    <format dxfId="6751">
      <pivotArea dataOnly="0" labelOnly="1" outline="0" fieldPosition="0">
        <references count="4">
          <reference field="0" count="1" selected="0">
            <x v="372"/>
          </reference>
          <reference field="1" count="1" selected="0">
            <x v="163"/>
          </reference>
          <reference field="2" count="1" selected="0">
            <x v="2"/>
          </reference>
          <reference field="3" count="1">
            <x v="77"/>
          </reference>
        </references>
      </pivotArea>
    </format>
    <format dxfId="6750">
      <pivotArea dataOnly="0" labelOnly="1" outline="0" fieldPosition="0">
        <references count="4">
          <reference field="0" count="1" selected="0">
            <x v="373"/>
          </reference>
          <reference field="1" count="1" selected="0">
            <x v="168"/>
          </reference>
          <reference field="2" count="1" selected="0">
            <x v="3"/>
          </reference>
          <reference field="3" count="1">
            <x v="279"/>
          </reference>
        </references>
      </pivotArea>
    </format>
    <format dxfId="6749">
      <pivotArea dataOnly="0" labelOnly="1" outline="0" fieldPosition="0">
        <references count="4">
          <reference field="0" count="1" selected="0">
            <x v="374"/>
          </reference>
          <reference field="1" count="1" selected="0">
            <x v="171"/>
          </reference>
          <reference field="2" count="1" selected="0">
            <x v="0"/>
          </reference>
          <reference field="3" count="1">
            <x v="140"/>
          </reference>
        </references>
      </pivotArea>
    </format>
    <format dxfId="6748">
      <pivotArea dataOnly="0" labelOnly="1" outline="0" fieldPosition="0">
        <references count="4">
          <reference field="0" count="1" selected="0">
            <x v="375"/>
          </reference>
          <reference field="1" count="1" selected="0">
            <x v="172"/>
          </reference>
          <reference field="2" count="1" selected="0">
            <x v="1"/>
          </reference>
          <reference field="3" count="1">
            <x v="67"/>
          </reference>
        </references>
      </pivotArea>
    </format>
    <format dxfId="6747">
      <pivotArea dataOnly="0" labelOnly="1" outline="0" fieldPosition="0">
        <references count="4">
          <reference field="0" count="1" selected="0">
            <x v="376"/>
          </reference>
          <reference field="1" count="1" selected="0">
            <x v="174"/>
          </reference>
          <reference field="2" count="1" selected="0">
            <x v="2"/>
          </reference>
          <reference field="3" count="1">
            <x v="160"/>
          </reference>
        </references>
      </pivotArea>
    </format>
    <format dxfId="6746">
      <pivotArea dataOnly="0" labelOnly="1" outline="0" fieldPosition="0">
        <references count="4">
          <reference field="0" count="1" selected="0">
            <x v="377"/>
          </reference>
          <reference field="1" count="1" selected="0">
            <x v="179"/>
          </reference>
          <reference field="2" count="1" selected="0">
            <x v="3"/>
          </reference>
          <reference field="3" count="1">
            <x v="218"/>
          </reference>
        </references>
      </pivotArea>
    </format>
    <format dxfId="6745">
      <pivotArea dataOnly="0" labelOnly="1" outline="0" fieldPosition="0">
        <references count="4">
          <reference field="0" count="1" selected="0">
            <x v="378"/>
          </reference>
          <reference field="1" count="1" selected="0">
            <x v="180"/>
          </reference>
          <reference field="2" count="1" selected="0">
            <x v="0"/>
          </reference>
          <reference field="3" count="1">
            <x v="147"/>
          </reference>
        </references>
      </pivotArea>
    </format>
    <format dxfId="6744">
      <pivotArea dataOnly="0" labelOnly="1" outline="0" fieldPosition="0">
        <references count="4">
          <reference field="0" count="1" selected="0">
            <x v="379"/>
          </reference>
          <reference field="1" count="1" selected="0">
            <x v="184"/>
          </reference>
          <reference field="2" count="1" selected="0">
            <x v="1"/>
          </reference>
          <reference field="3" count="1">
            <x v="189"/>
          </reference>
        </references>
      </pivotArea>
    </format>
    <format dxfId="6743">
      <pivotArea dataOnly="0" labelOnly="1" outline="0" fieldPosition="0">
        <references count="4">
          <reference field="0" count="1" selected="0">
            <x v="380"/>
          </reference>
          <reference field="1" count="1" selected="0">
            <x v="185"/>
          </reference>
          <reference field="2" count="1" selected="0">
            <x v="2"/>
          </reference>
          <reference field="3" count="1">
            <x v="134"/>
          </reference>
        </references>
      </pivotArea>
    </format>
    <format dxfId="6742">
      <pivotArea dataOnly="0" labelOnly="1" outline="0" fieldPosition="0">
        <references count="4">
          <reference field="0" count="1" selected="0">
            <x v="381"/>
          </reference>
          <reference field="1" count="1" selected="0">
            <x v="186"/>
          </reference>
          <reference field="2" count="1" selected="0">
            <x v="3"/>
          </reference>
          <reference field="3" count="1">
            <x v="326"/>
          </reference>
        </references>
      </pivotArea>
    </format>
    <format dxfId="6741">
      <pivotArea dataOnly="0" labelOnly="1" outline="0" fieldPosition="0">
        <references count="4">
          <reference field="0" count="1" selected="0">
            <x v="382"/>
          </reference>
          <reference field="1" count="1" selected="0">
            <x v="187"/>
          </reference>
          <reference field="2" count="1" selected="0">
            <x v="0"/>
          </reference>
          <reference field="3" count="1">
            <x v="345"/>
          </reference>
        </references>
      </pivotArea>
    </format>
    <format dxfId="6740">
      <pivotArea dataOnly="0" labelOnly="1" outline="0" fieldPosition="0">
        <references count="4">
          <reference field="0" count="1" selected="0">
            <x v="383"/>
          </reference>
          <reference field="1" count="1" selected="0">
            <x v="191"/>
          </reference>
          <reference field="2" count="1" selected="0">
            <x v="1"/>
          </reference>
          <reference field="3" count="1">
            <x v="148"/>
          </reference>
        </references>
      </pivotArea>
    </format>
    <format dxfId="6739">
      <pivotArea dataOnly="0" labelOnly="1" outline="0" fieldPosition="0">
        <references count="4">
          <reference field="0" count="1" selected="0">
            <x v="384"/>
          </reference>
          <reference field="1" count="1" selected="0">
            <x v="192"/>
          </reference>
          <reference field="2" count="1" selected="0">
            <x v="2"/>
          </reference>
          <reference field="3" count="1">
            <x v="247"/>
          </reference>
        </references>
      </pivotArea>
    </format>
    <format dxfId="6738">
      <pivotArea dataOnly="0" labelOnly="1" outline="0" fieldPosition="0">
        <references count="4">
          <reference field="0" count="1" selected="0">
            <x v="385"/>
          </reference>
          <reference field="1" count="1" selected="0">
            <x v="193"/>
          </reference>
          <reference field="2" count="1" selected="0">
            <x v="3"/>
          </reference>
          <reference field="3" count="1">
            <x v="23"/>
          </reference>
        </references>
      </pivotArea>
    </format>
    <format dxfId="6737">
      <pivotArea dataOnly="0" labelOnly="1" outline="0" fieldPosition="0">
        <references count="4">
          <reference field="0" count="1" selected="0">
            <x v="386"/>
          </reference>
          <reference field="1" count="1" selected="0">
            <x v="194"/>
          </reference>
          <reference field="2" count="1" selected="0">
            <x v="0"/>
          </reference>
          <reference field="3" count="1">
            <x v="169"/>
          </reference>
        </references>
      </pivotArea>
    </format>
    <format dxfId="6736">
      <pivotArea dataOnly="0" labelOnly="1" outline="0" fieldPosition="0">
        <references count="4">
          <reference field="0" count="1" selected="0">
            <x v="387"/>
          </reference>
          <reference field="1" count="1" selected="0">
            <x v="196"/>
          </reference>
          <reference field="2" count="1" selected="0">
            <x v="1"/>
          </reference>
          <reference field="3" count="1">
            <x v="94"/>
          </reference>
        </references>
      </pivotArea>
    </format>
    <format dxfId="6735">
      <pivotArea dataOnly="0" labelOnly="1" outline="0" fieldPosition="0">
        <references count="4">
          <reference field="0" count="1" selected="0">
            <x v="388"/>
          </reference>
          <reference field="1" count="1" selected="0">
            <x v="203"/>
          </reference>
          <reference field="2" count="1" selected="0">
            <x v="2"/>
          </reference>
          <reference field="3" count="1">
            <x v="70"/>
          </reference>
        </references>
      </pivotArea>
    </format>
    <format dxfId="6734">
      <pivotArea dataOnly="0" labelOnly="1" outline="0" fieldPosition="0">
        <references count="4">
          <reference field="0" count="1" selected="0">
            <x v="389"/>
          </reference>
          <reference field="1" count="1" selected="0">
            <x v="206"/>
          </reference>
          <reference field="2" count="1" selected="0">
            <x v="3"/>
          </reference>
          <reference field="3" count="1">
            <x v="296"/>
          </reference>
        </references>
      </pivotArea>
    </format>
    <format dxfId="6733">
      <pivotArea dataOnly="0" labelOnly="1" outline="0" fieldPosition="0">
        <references count="4">
          <reference field="0" count="1" selected="0">
            <x v="390"/>
          </reference>
          <reference field="1" count="1" selected="0">
            <x v="208"/>
          </reference>
          <reference field="2" count="1" selected="0">
            <x v="0"/>
          </reference>
          <reference field="3" count="1">
            <x v="273"/>
          </reference>
        </references>
      </pivotArea>
    </format>
    <format dxfId="6732">
      <pivotArea dataOnly="0" labelOnly="1" outline="0" fieldPosition="0">
        <references count="4">
          <reference field="0" count="1" selected="0">
            <x v="391"/>
          </reference>
          <reference field="1" count="1" selected="0">
            <x v="211"/>
          </reference>
          <reference field="2" count="1" selected="0">
            <x v="1"/>
          </reference>
          <reference field="3" count="1">
            <x v="46"/>
          </reference>
        </references>
      </pivotArea>
    </format>
    <format dxfId="6731">
      <pivotArea dataOnly="0" labelOnly="1" outline="0" fieldPosition="0">
        <references count="4">
          <reference field="0" count="1" selected="0">
            <x v="392"/>
          </reference>
          <reference field="1" count="1" selected="0">
            <x v="214"/>
          </reference>
          <reference field="2" count="1" selected="0">
            <x v="2"/>
          </reference>
          <reference field="3" count="1">
            <x v="93"/>
          </reference>
        </references>
      </pivotArea>
    </format>
    <format dxfId="6730">
      <pivotArea dataOnly="0" labelOnly="1" outline="0" fieldPosition="0">
        <references count="4">
          <reference field="0" count="1" selected="0">
            <x v="393"/>
          </reference>
          <reference field="1" count="1" selected="0">
            <x v="220"/>
          </reference>
          <reference field="2" count="1" selected="0">
            <x v="3"/>
          </reference>
          <reference field="3" count="1">
            <x v="207"/>
          </reference>
        </references>
      </pivotArea>
    </format>
    <format dxfId="6729">
      <pivotArea dataOnly="0" labelOnly="1" outline="0" fieldPosition="0">
        <references count="4">
          <reference field="0" count="1" selected="0">
            <x v="394"/>
          </reference>
          <reference field="1" count="1" selected="0">
            <x v="222"/>
          </reference>
          <reference field="2" count="1" selected="0">
            <x v="0"/>
          </reference>
          <reference field="3" count="1">
            <x v="144"/>
          </reference>
        </references>
      </pivotArea>
    </format>
    <format dxfId="6728">
      <pivotArea dataOnly="0" labelOnly="1" outline="0" fieldPosition="0">
        <references count="4">
          <reference field="0" count="1" selected="0">
            <x v="395"/>
          </reference>
          <reference field="1" count="1" selected="0">
            <x v="358"/>
          </reference>
          <reference field="2" count="1" selected="0">
            <x v="1"/>
          </reference>
          <reference field="3" count="1">
            <x v="153"/>
          </reference>
        </references>
      </pivotArea>
    </format>
    <format dxfId="6727">
      <pivotArea dataOnly="0" labelOnly="1" outline="0" fieldPosition="0">
        <references count="4">
          <reference field="0" count="1" selected="0">
            <x v="396"/>
          </reference>
          <reference field="1" count="1" selected="0">
            <x v="359"/>
          </reference>
          <reference field="2" count="1" selected="0">
            <x v="2"/>
          </reference>
          <reference field="3" count="1">
            <x v="66"/>
          </reference>
        </references>
      </pivotArea>
    </format>
    <format dxfId="6726">
      <pivotArea dataOnly="0" labelOnly="1" outline="0" fieldPosition="0">
        <references count="4">
          <reference field="0" count="1" selected="0">
            <x v="397"/>
          </reference>
          <reference field="1" count="1" selected="0">
            <x v="362"/>
          </reference>
          <reference field="2" count="1" selected="0">
            <x v="3"/>
          </reference>
          <reference field="3" count="1">
            <x v="319"/>
          </reference>
        </references>
      </pivotArea>
    </format>
    <format dxfId="6725">
      <pivotArea dataOnly="0" labelOnly="1" outline="0" fieldPosition="0">
        <references count="4">
          <reference field="0" count="1" selected="0">
            <x v="398"/>
          </reference>
          <reference field="1" count="1" selected="0">
            <x v="363"/>
          </reference>
          <reference field="2" count="1" selected="0">
            <x v="0"/>
          </reference>
          <reference field="3" count="1">
            <x v="132"/>
          </reference>
        </references>
      </pivotArea>
    </format>
    <format dxfId="6724">
      <pivotArea dataOnly="0" labelOnly="1" outline="0" fieldPosition="0">
        <references count="4">
          <reference field="0" count="1" selected="0">
            <x v="399"/>
          </reference>
          <reference field="1" count="1" selected="0">
            <x v="365"/>
          </reference>
          <reference field="2" count="1" selected="0">
            <x v="1"/>
          </reference>
          <reference field="3" count="1">
            <x v="2"/>
          </reference>
        </references>
      </pivotArea>
    </format>
    <format dxfId="6723">
      <pivotArea dataOnly="0" labelOnly="1" outline="0" fieldPosition="0">
        <references count="4">
          <reference field="0" count="1" selected="0">
            <x v="400"/>
          </reference>
          <reference field="1" count="1" selected="0">
            <x v="366"/>
          </reference>
          <reference field="2" count="1" selected="0">
            <x v="2"/>
          </reference>
          <reference field="3" count="1">
            <x v="373"/>
          </reference>
        </references>
      </pivotArea>
    </format>
    <format dxfId="6722">
      <pivotArea dataOnly="0" labelOnly="1" outline="0" fieldPosition="0">
        <references count="4">
          <reference field="0" count="1" selected="0">
            <x v="401"/>
          </reference>
          <reference field="1" count="1" selected="0">
            <x v="368"/>
          </reference>
          <reference field="2" count="1" selected="0">
            <x v="3"/>
          </reference>
          <reference field="3" count="1">
            <x v="81"/>
          </reference>
        </references>
      </pivotArea>
    </format>
    <format dxfId="6721">
      <pivotArea dataOnly="0" labelOnly="1" outline="0" fieldPosition="0">
        <references count="4">
          <reference field="0" count="1" selected="0">
            <x v="402"/>
          </reference>
          <reference field="1" count="1" selected="0">
            <x v="369"/>
          </reference>
          <reference field="2" count="1" selected="0">
            <x v="0"/>
          </reference>
          <reference field="3" count="1">
            <x v="391"/>
          </reference>
        </references>
      </pivotArea>
    </format>
    <format dxfId="6720">
      <pivotArea dataOnly="0" labelOnly="1" outline="0" fieldPosition="0">
        <references count="4">
          <reference field="0" count="1" selected="0">
            <x v="403"/>
          </reference>
          <reference field="1" count="1" selected="0">
            <x v="378"/>
          </reference>
          <reference field="2" count="1" selected="0">
            <x v="1"/>
          </reference>
          <reference field="3" count="1">
            <x v="69"/>
          </reference>
        </references>
      </pivotArea>
    </format>
    <format dxfId="6719">
      <pivotArea dataOnly="0" labelOnly="1" outline="0" fieldPosition="0">
        <references count="4">
          <reference field="0" count="1" selected="0">
            <x v="404"/>
          </reference>
          <reference field="1" count="1" selected="0">
            <x v="379"/>
          </reference>
          <reference field="2" count="1" selected="0">
            <x v="2"/>
          </reference>
          <reference field="3" count="1">
            <x v="381"/>
          </reference>
        </references>
      </pivotArea>
    </format>
    <format dxfId="6718">
      <pivotArea dataOnly="0" labelOnly="1" outline="0" fieldPosition="0">
        <references count="4">
          <reference field="0" count="1" selected="0">
            <x v="405"/>
          </reference>
          <reference field="1" count="1" selected="0">
            <x v="380"/>
          </reference>
          <reference field="2" count="1" selected="0">
            <x v="3"/>
          </reference>
          <reference field="3" count="1">
            <x v="217"/>
          </reference>
        </references>
      </pivotArea>
    </format>
    <format dxfId="6717">
      <pivotArea dataOnly="0" labelOnly="1" outline="0" fieldPosition="0">
        <references count="4">
          <reference field="0" count="1" selected="0">
            <x v="406"/>
          </reference>
          <reference field="1" count="1" selected="0">
            <x v="384"/>
          </reference>
          <reference field="2" count="1" selected="0">
            <x v="0"/>
          </reference>
          <reference field="3" count="1">
            <x v="116"/>
          </reference>
        </references>
      </pivotArea>
    </format>
    <format dxfId="6716">
      <pivotArea dataOnly="0" labelOnly="1" outline="0" fieldPosition="0">
        <references count="4">
          <reference field="0" count="1" selected="0">
            <x v="407"/>
          </reference>
          <reference field="1" count="1" selected="0">
            <x v="385"/>
          </reference>
          <reference field="2" count="1" selected="0">
            <x v="1"/>
          </reference>
          <reference field="3" count="1">
            <x v="252"/>
          </reference>
        </references>
      </pivotArea>
    </format>
    <format dxfId="6715">
      <pivotArea dataOnly="0" labelOnly="1" outline="0" fieldPosition="0">
        <references count="4">
          <reference field="0" count="1" selected="0">
            <x v="408"/>
          </reference>
          <reference field="1" count="1" selected="0">
            <x v="389"/>
          </reference>
          <reference field="2" count="1" selected="0">
            <x v="2"/>
          </reference>
          <reference field="3" count="1">
            <x v="404"/>
          </reference>
        </references>
      </pivotArea>
    </format>
    <format dxfId="6714">
      <pivotArea dataOnly="0" labelOnly="1" outline="0" fieldPosition="0">
        <references count="4">
          <reference field="0" count="1" selected="0">
            <x v="409"/>
          </reference>
          <reference field="1" count="1" selected="0">
            <x v="394"/>
          </reference>
          <reference field="2" count="1" selected="0">
            <x v="3"/>
          </reference>
          <reference field="3" count="1">
            <x v="47"/>
          </reference>
        </references>
      </pivotArea>
    </format>
    <format dxfId="6713">
      <pivotArea dataOnly="0" labelOnly="1" outline="0" fieldPosition="0">
        <references count="4">
          <reference field="0" count="1" selected="0">
            <x v="410"/>
          </reference>
          <reference field="1" count="1" selected="0">
            <x v="396"/>
          </reference>
          <reference field="2" count="1" selected="0">
            <x v="0"/>
          </reference>
          <reference field="3" count="1">
            <x v="100"/>
          </reference>
        </references>
      </pivotArea>
    </format>
    <format dxfId="6712">
      <pivotArea dataOnly="0" labelOnly="1" outline="0" fieldPosition="0">
        <references count="4">
          <reference field="0" count="1" selected="0">
            <x v="411"/>
          </reference>
          <reference field="1" count="1" selected="0">
            <x v="397"/>
          </reference>
          <reference field="2" count="1" selected="0">
            <x v="1"/>
          </reference>
          <reference field="3" count="1">
            <x v="124"/>
          </reference>
        </references>
      </pivotArea>
    </format>
    <format dxfId="6711">
      <pivotArea dataOnly="0" labelOnly="1" outline="0" fieldPosition="0">
        <references count="4">
          <reference field="0" count="1" selected="0">
            <x v="412"/>
          </reference>
          <reference field="1" count="1" selected="0">
            <x v="400"/>
          </reference>
          <reference field="2" count="1" selected="0">
            <x v="2"/>
          </reference>
          <reference field="3" count="1">
            <x v="335"/>
          </reference>
        </references>
      </pivotArea>
    </format>
    <format dxfId="6710">
      <pivotArea dataOnly="0" labelOnly="1" outline="0" fieldPosition="0">
        <references count="4">
          <reference field="0" count="1" selected="0">
            <x v="413"/>
          </reference>
          <reference field="1" count="1" selected="0">
            <x v="402"/>
          </reference>
          <reference field="2" count="1" selected="0">
            <x v="3"/>
          </reference>
          <reference field="3" count="1">
            <x v="349"/>
          </reference>
        </references>
      </pivotArea>
    </format>
    <format dxfId="6709">
      <pivotArea dataOnly="0" labelOnly="1" outline="0" fieldPosition="0">
        <references count="4">
          <reference field="0" count="1" selected="0">
            <x v="414"/>
          </reference>
          <reference field="1" count="1" selected="0">
            <x v="403"/>
          </reference>
          <reference field="2" count="1" selected="0">
            <x v="0"/>
          </reference>
          <reference field="3" count="1">
            <x v="27"/>
          </reference>
        </references>
      </pivotArea>
    </format>
    <format dxfId="6708">
      <pivotArea dataOnly="0" labelOnly="1" outline="0" fieldPosition="0">
        <references count="4">
          <reference field="0" count="1" selected="0">
            <x v="415"/>
          </reference>
          <reference field="1" count="1" selected="0">
            <x v="405"/>
          </reference>
          <reference field="2" count="1" selected="0">
            <x v="1"/>
          </reference>
          <reference field="3" count="1">
            <x v="21"/>
          </reference>
        </references>
      </pivotArea>
    </format>
    <format dxfId="6707">
      <pivotArea dataOnly="0" labelOnly="1" outline="0" fieldPosition="0">
        <references count="4">
          <reference field="0" count="1" selected="0">
            <x v="416"/>
          </reference>
          <reference field="1" count="1" selected="0">
            <x v="408"/>
          </reference>
          <reference field="2" count="1" selected="0">
            <x v="2"/>
          </reference>
          <reference field="3" count="1">
            <x v="287"/>
          </reference>
        </references>
      </pivotArea>
    </format>
    <format dxfId="6706">
      <pivotArea dataOnly="0" labelOnly="1" outline="0" fieldPosition="0">
        <references count="4">
          <reference field="0" count="1" selected="0">
            <x v="417"/>
          </reference>
          <reference field="1" count="1" selected="0">
            <x v="416"/>
          </reference>
          <reference field="2" count="1" selected="0">
            <x v="3"/>
          </reference>
          <reference field="3" count="1">
            <x v="171"/>
          </reference>
        </references>
      </pivotArea>
    </format>
    <format dxfId="6705">
      <pivotArea dataOnly="0" labelOnly="1" outline="0" fieldPosition="0">
        <references count="4">
          <reference field="0" count="1" selected="0">
            <x v="418"/>
          </reference>
          <reference field="1" count="1" selected="0">
            <x v="417"/>
          </reference>
          <reference field="2" count="1" selected="0">
            <x v="0"/>
          </reference>
          <reference field="3" count="1">
            <x v="215"/>
          </reference>
        </references>
      </pivotArea>
    </format>
    <format dxfId="6704">
      <pivotArea dataOnly="0" labelOnly="1" outline="0" fieldPosition="0">
        <references count="4">
          <reference field="0" count="1" selected="0">
            <x v="419"/>
          </reference>
          <reference field="1" count="1" selected="0">
            <x v="39"/>
          </reference>
          <reference field="2" count="1" selected="0">
            <x v="1"/>
          </reference>
          <reference field="3" count="1">
            <x v="106"/>
          </reference>
        </references>
      </pivotArea>
    </format>
    <format dxfId="6703">
      <pivotArea dataOnly="0" labelOnly="1" outline="0" fieldPosition="0">
        <references count="4">
          <reference field="0" count="1" selected="0">
            <x v="420"/>
          </reference>
          <reference field="1" count="1" selected="0">
            <x v="374"/>
          </reference>
          <reference field="2" count="1" selected="0">
            <x v="2"/>
          </reference>
          <reference field="3" count="1">
            <x v="315"/>
          </reference>
        </references>
      </pivotArea>
    </format>
    <format dxfId="6702">
      <pivotArea dataOnly="0" labelOnly="1" outline="0" fieldPosition="0">
        <references count="4">
          <reference field="0" count="1" selected="0">
            <x v="421"/>
          </reference>
          <reference field="1" count="1" selected="0">
            <x v="381"/>
          </reference>
          <reference field="2" count="1" selected="0">
            <x v="3"/>
          </reference>
          <reference field="3" count="1">
            <x v="407"/>
          </reference>
        </references>
      </pivotArea>
    </format>
    <format dxfId="6701">
      <pivotArea dataOnly="0" labelOnly="1" outline="0" fieldPosition="0">
        <references count="4">
          <reference field="0" count="1" selected="0">
            <x v="421"/>
          </reference>
          <reference field="1" count="1" selected="0">
            <x v="419"/>
          </reference>
          <reference field="2" count="1" selected="0">
            <x v="14"/>
          </reference>
          <reference field="3" count="1">
            <x v="419"/>
          </reference>
        </references>
      </pivotArea>
    </format>
    <format dxfId="6700">
      <pivotArea dataOnly="0" labelOnly="1" outline="0" fieldPosition="0">
        <references count="5">
          <reference field="0" count="1" selected="0">
            <x v="3"/>
          </reference>
          <reference field="1" count="1" selected="0">
            <x v="4"/>
          </reference>
          <reference field="2" count="1" selected="0">
            <x v="1"/>
          </reference>
          <reference field="3" count="1" selected="0">
            <x v="183"/>
          </reference>
          <reference field="4" count="1">
            <x v="4"/>
          </reference>
        </references>
      </pivotArea>
    </format>
    <format dxfId="6699">
      <pivotArea dataOnly="0" labelOnly="1" outline="0" fieldPosition="0">
        <references count="5">
          <reference field="0" count="1" selected="0">
            <x v="4"/>
          </reference>
          <reference field="1" count="1" selected="0">
            <x v="26"/>
          </reference>
          <reference field="2" count="1" selected="0">
            <x v="2"/>
          </reference>
          <reference field="3" count="1" selected="0">
            <x v="4"/>
          </reference>
          <reference field="4" count="1">
            <x v="0"/>
          </reference>
        </references>
      </pivotArea>
    </format>
    <format dxfId="6698">
      <pivotArea dataOnly="0" labelOnly="1" outline="0" fieldPosition="0">
        <references count="5">
          <reference field="0" count="1" selected="0">
            <x v="5"/>
          </reference>
          <reference field="1" count="1" selected="0">
            <x v="27"/>
          </reference>
          <reference field="2" count="1" selected="0">
            <x v="3"/>
          </reference>
          <reference field="3" count="1" selected="0">
            <x v="410"/>
          </reference>
          <reference field="4" count="1">
            <x v="5"/>
          </reference>
        </references>
      </pivotArea>
    </format>
    <format dxfId="6697">
      <pivotArea dataOnly="0" labelOnly="1" outline="0" fieldPosition="0">
        <references count="5">
          <reference field="0" count="1" selected="0">
            <x v="7"/>
          </reference>
          <reference field="1" count="1" selected="0">
            <x v="35"/>
          </reference>
          <reference field="2" count="1" selected="0">
            <x v="1"/>
          </reference>
          <reference field="3" count="1" selected="0">
            <x v="348"/>
          </reference>
          <reference field="4" count="1">
            <x v="1"/>
          </reference>
        </references>
      </pivotArea>
    </format>
    <format dxfId="6696">
      <pivotArea dataOnly="0" labelOnly="1" outline="0" fieldPosition="0">
        <references count="5">
          <reference field="0" count="1" selected="0">
            <x v="8"/>
          </reference>
          <reference field="1" count="1" selected="0">
            <x v="43"/>
          </reference>
          <reference field="2" count="1" selected="0">
            <x v="2"/>
          </reference>
          <reference field="3" count="1" selected="0">
            <x v="322"/>
          </reference>
          <reference field="4" count="1">
            <x v="2"/>
          </reference>
        </references>
      </pivotArea>
    </format>
    <format dxfId="6695">
      <pivotArea dataOnly="0" labelOnly="1" outline="0" fieldPosition="0">
        <references count="5">
          <reference field="0" count="1" selected="0">
            <x v="9"/>
          </reference>
          <reference field="1" count="1" selected="0">
            <x v="52"/>
          </reference>
          <reference field="2" count="1" selected="0">
            <x v="3"/>
          </reference>
          <reference field="3" count="1" selected="0">
            <x v="125"/>
          </reference>
          <reference field="4" count="1">
            <x v="1"/>
          </reference>
        </references>
      </pivotArea>
    </format>
    <format dxfId="6694">
      <pivotArea dataOnly="0" labelOnly="1" outline="0" fieldPosition="0">
        <references count="5">
          <reference field="0" count="1" selected="0">
            <x v="10"/>
          </reference>
          <reference field="1" count="1" selected="0">
            <x v="58"/>
          </reference>
          <reference field="2" count="1" selected="0">
            <x v="0"/>
          </reference>
          <reference field="3" count="1" selected="0">
            <x v="386"/>
          </reference>
          <reference field="4" count="1">
            <x v="5"/>
          </reference>
        </references>
      </pivotArea>
    </format>
    <format dxfId="6693">
      <pivotArea dataOnly="0" labelOnly="1" outline="0" fieldPosition="0">
        <references count="5">
          <reference field="0" count="1" selected="0">
            <x v="13"/>
          </reference>
          <reference field="1" count="1" selected="0">
            <x v="71"/>
          </reference>
          <reference field="2" count="1" selected="0">
            <x v="3"/>
          </reference>
          <reference field="3" count="1" selected="0">
            <x v="317"/>
          </reference>
          <reference field="4" count="1">
            <x v="4"/>
          </reference>
        </references>
      </pivotArea>
    </format>
    <format dxfId="6692">
      <pivotArea dataOnly="0" labelOnly="1" outline="0" fieldPosition="0">
        <references count="5">
          <reference field="0" count="1" selected="0">
            <x v="16"/>
          </reference>
          <reference field="1" count="1" selected="0">
            <x v="78"/>
          </reference>
          <reference field="2" count="1" selected="0">
            <x v="2"/>
          </reference>
          <reference field="3" count="1" selected="0">
            <x v="167"/>
          </reference>
          <reference field="4" count="1">
            <x v="1"/>
          </reference>
        </references>
      </pivotArea>
    </format>
    <format dxfId="6691">
      <pivotArea dataOnly="0" labelOnly="1" outline="0" fieldPosition="0">
        <references count="5">
          <reference field="0" count="1" selected="0">
            <x v="18"/>
          </reference>
          <reference field="1" count="1" selected="0">
            <x v="92"/>
          </reference>
          <reference field="2" count="1" selected="0">
            <x v="0"/>
          </reference>
          <reference field="3" count="1" selected="0">
            <x v="272"/>
          </reference>
          <reference field="4" count="1">
            <x v="5"/>
          </reference>
        </references>
      </pivotArea>
    </format>
    <format dxfId="6690">
      <pivotArea dataOnly="0" labelOnly="1" outline="0" fieldPosition="0">
        <references count="5">
          <reference field="0" count="1" selected="0">
            <x v="19"/>
          </reference>
          <reference field="1" count="1" selected="0">
            <x v="106"/>
          </reference>
          <reference field="2" count="1" selected="0">
            <x v="1"/>
          </reference>
          <reference field="3" count="1" selected="0">
            <x v="174"/>
          </reference>
          <reference field="4" count="1">
            <x v="4"/>
          </reference>
        </references>
      </pivotArea>
    </format>
    <format dxfId="6689">
      <pivotArea dataOnly="0" labelOnly="1" outline="0" fieldPosition="0">
        <references count="5">
          <reference field="0" count="1" selected="0">
            <x v="20"/>
          </reference>
          <reference field="1" count="1" selected="0">
            <x v="110"/>
          </reference>
          <reference field="2" count="1" selected="0">
            <x v="2"/>
          </reference>
          <reference field="3" count="1" selected="0">
            <x v="181"/>
          </reference>
          <reference field="4" count="1">
            <x v="1"/>
          </reference>
        </references>
      </pivotArea>
    </format>
    <format dxfId="6688">
      <pivotArea dataOnly="0" labelOnly="1" outline="0" fieldPosition="0">
        <references count="5">
          <reference field="0" count="1" selected="0">
            <x v="21"/>
          </reference>
          <reference field="1" count="1" selected="0">
            <x v="113"/>
          </reference>
          <reference field="2" count="1" selected="0">
            <x v="3"/>
          </reference>
          <reference field="3" count="1" selected="0">
            <x v="150"/>
          </reference>
          <reference field="4" count="1">
            <x v="4"/>
          </reference>
        </references>
      </pivotArea>
    </format>
    <format dxfId="6687">
      <pivotArea dataOnly="0" labelOnly="1" outline="0" fieldPosition="0">
        <references count="5">
          <reference field="0" count="1" selected="0">
            <x v="22"/>
          </reference>
          <reference field="1" count="1" selected="0">
            <x v="117"/>
          </reference>
          <reference field="2" count="1" selected="0">
            <x v="0"/>
          </reference>
          <reference field="3" count="1" selected="0">
            <x v="224"/>
          </reference>
          <reference field="4" count="1">
            <x v="2"/>
          </reference>
        </references>
      </pivotArea>
    </format>
    <format dxfId="6686">
      <pivotArea dataOnly="0" labelOnly="1" outline="0" fieldPosition="0">
        <references count="5">
          <reference field="0" count="1" selected="0">
            <x v="24"/>
          </reference>
          <reference field="1" count="1" selected="0">
            <x v="146"/>
          </reference>
          <reference field="2" count="1" selected="0">
            <x v="2"/>
          </reference>
          <reference field="3" count="1" selected="0">
            <x v="219"/>
          </reference>
          <reference field="4" count="1">
            <x v="0"/>
          </reference>
        </references>
      </pivotArea>
    </format>
    <format dxfId="6685">
      <pivotArea dataOnly="0" labelOnly="1" outline="0" fieldPosition="0">
        <references count="5">
          <reference field="0" count="1" selected="0">
            <x v="25"/>
          </reference>
          <reference field="1" count="1" selected="0">
            <x v="148"/>
          </reference>
          <reference field="2" count="1" selected="0">
            <x v="3"/>
          </reference>
          <reference field="3" count="1" selected="0">
            <x v="168"/>
          </reference>
          <reference field="4" count="1">
            <x v="3"/>
          </reference>
        </references>
      </pivotArea>
    </format>
    <format dxfId="6684">
      <pivotArea dataOnly="0" labelOnly="1" outline="0" fieldPosition="0">
        <references count="5">
          <reference field="0" count="1" selected="0">
            <x v="26"/>
          </reference>
          <reference field="1" count="1" selected="0">
            <x v="149"/>
          </reference>
          <reference field="2" count="1" selected="0">
            <x v="0"/>
          </reference>
          <reference field="3" count="1" selected="0">
            <x v="246"/>
          </reference>
          <reference field="4" count="1">
            <x v="0"/>
          </reference>
        </references>
      </pivotArea>
    </format>
    <format dxfId="6683">
      <pivotArea dataOnly="0" labelOnly="1" outline="0" fieldPosition="0">
        <references count="5">
          <reference field="0" count="1" selected="0">
            <x v="27"/>
          </reference>
          <reference field="1" count="1" selected="0">
            <x v="150"/>
          </reference>
          <reference field="2" count="1" selected="0">
            <x v="1"/>
          </reference>
          <reference field="3" count="1" selected="0">
            <x v="375"/>
          </reference>
          <reference field="4" count="1">
            <x v="1"/>
          </reference>
        </references>
      </pivotArea>
    </format>
    <format dxfId="6682">
      <pivotArea dataOnly="0" labelOnly="1" outline="0" fieldPosition="0">
        <references count="5">
          <reference field="0" count="1" selected="0">
            <x v="28"/>
          </reference>
          <reference field="1" count="1" selected="0">
            <x v="153"/>
          </reference>
          <reference field="2" count="1" selected="0">
            <x v="2"/>
          </reference>
          <reference field="3" count="1" selected="0">
            <x v="405"/>
          </reference>
          <reference field="4" count="1">
            <x v="5"/>
          </reference>
        </references>
      </pivotArea>
    </format>
    <format dxfId="6681">
      <pivotArea dataOnly="0" labelOnly="1" outline="0" fieldPosition="0">
        <references count="5">
          <reference field="0" count="1" selected="0">
            <x v="29"/>
          </reference>
          <reference field="1" count="1" selected="0">
            <x v="155"/>
          </reference>
          <reference field="2" count="1" selected="0">
            <x v="3"/>
          </reference>
          <reference field="3" count="1" selected="0">
            <x v="53"/>
          </reference>
          <reference field="4" count="1">
            <x v="4"/>
          </reference>
        </references>
      </pivotArea>
    </format>
    <format dxfId="6680">
      <pivotArea dataOnly="0" labelOnly="1" outline="0" fieldPosition="0">
        <references count="5">
          <reference field="0" count="1" selected="0">
            <x v="30"/>
          </reference>
          <reference field="1" count="1" selected="0">
            <x v="156"/>
          </reference>
          <reference field="2" count="1" selected="0">
            <x v="0"/>
          </reference>
          <reference field="3" count="1" selected="0">
            <x v="309"/>
          </reference>
          <reference field="4" count="1">
            <x v="3"/>
          </reference>
        </references>
      </pivotArea>
    </format>
    <format dxfId="6679">
      <pivotArea dataOnly="0" labelOnly="1" outline="0" fieldPosition="0">
        <references count="5">
          <reference field="0" count="1" selected="0">
            <x v="31"/>
          </reference>
          <reference field="1" count="1" selected="0">
            <x v="162"/>
          </reference>
          <reference field="2" count="1" selected="0">
            <x v="1"/>
          </reference>
          <reference field="3" count="1" selected="0">
            <x v="374"/>
          </reference>
          <reference field="4" count="1">
            <x v="5"/>
          </reference>
        </references>
      </pivotArea>
    </format>
    <format dxfId="6678">
      <pivotArea dataOnly="0" labelOnly="1" outline="0" fieldPosition="0">
        <references count="5">
          <reference field="0" count="1" selected="0">
            <x v="32"/>
          </reference>
          <reference field="1" count="1" selected="0">
            <x v="164"/>
          </reference>
          <reference field="2" count="1" selected="0">
            <x v="2"/>
          </reference>
          <reference field="3" count="1" selected="0">
            <x v="229"/>
          </reference>
          <reference field="4" count="1">
            <x v="3"/>
          </reference>
        </references>
      </pivotArea>
    </format>
    <format dxfId="6677">
      <pivotArea dataOnly="0" labelOnly="1" outline="0" fieldPosition="0">
        <references count="5">
          <reference field="0" count="1" selected="0">
            <x v="33"/>
          </reference>
          <reference field="1" count="1" selected="0">
            <x v="169"/>
          </reference>
          <reference field="2" count="1" selected="0">
            <x v="3"/>
          </reference>
          <reference field="3" count="1" selected="0">
            <x v="130"/>
          </reference>
          <reference field="4" count="1">
            <x v="1"/>
          </reference>
        </references>
      </pivotArea>
    </format>
    <format dxfId="6676">
      <pivotArea dataOnly="0" labelOnly="1" outline="0" fieldPosition="0">
        <references count="5">
          <reference field="0" count="1" selected="0">
            <x v="34"/>
          </reference>
          <reference field="1" count="1" selected="0">
            <x v="170"/>
          </reference>
          <reference field="2" count="1" selected="0">
            <x v="0"/>
          </reference>
          <reference field="3" count="1" selected="0">
            <x v="281"/>
          </reference>
          <reference field="4" count="1">
            <x v="4"/>
          </reference>
        </references>
      </pivotArea>
    </format>
    <format dxfId="6675">
      <pivotArea dataOnly="0" labelOnly="1" outline="0" fieldPosition="0">
        <references count="5">
          <reference field="0" count="1" selected="0">
            <x v="35"/>
          </reference>
          <reference field="1" count="1" selected="0">
            <x v="173"/>
          </reference>
          <reference field="2" count="1" selected="0">
            <x v="1"/>
          </reference>
          <reference field="3" count="1" selected="0">
            <x v="350"/>
          </reference>
          <reference field="4" count="1">
            <x v="3"/>
          </reference>
        </references>
      </pivotArea>
    </format>
    <format dxfId="6674">
      <pivotArea dataOnly="0" labelOnly="1" outline="0" fieldPosition="0">
        <references count="5">
          <reference field="0" count="1" selected="0">
            <x v="36"/>
          </reference>
          <reference field="1" count="1" selected="0">
            <x v="175"/>
          </reference>
          <reference field="2" count="1" selected="0">
            <x v="2"/>
          </reference>
          <reference field="3" count="1" selected="0">
            <x v="313"/>
          </reference>
          <reference field="4" count="1">
            <x v="4"/>
          </reference>
        </references>
      </pivotArea>
    </format>
    <format dxfId="6673">
      <pivotArea dataOnly="0" labelOnly="1" outline="0" fieldPosition="0">
        <references count="5">
          <reference field="0" count="1" selected="0">
            <x v="37"/>
          </reference>
          <reference field="1" count="1" selected="0">
            <x v="177"/>
          </reference>
          <reference field="2" count="1" selected="0">
            <x v="3"/>
          </reference>
          <reference field="3" count="1" selected="0">
            <x v="133"/>
          </reference>
          <reference field="4" count="1">
            <x v="1"/>
          </reference>
        </references>
      </pivotArea>
    </format>
    <format dxfId="6672">
      <pivotArea dataOnly="0" labelOnly="1" outline="0" fieldPosition="0">
        <references count="5">
          <reference field="0" count="1" selected="0">
            <x v="38"/>
          </reference>
          <reference field="1" count="1" selected="0">
            <x v="189"/>
          </reference>
          <reference field="2" count="1" selected="0">
            <x v="0"/>
          </reference>
          <reference field="3" count="1" selected="0">
            <x v="61"/>
          </reference>
          <reference field="4" count="1">
            <x v="2"/>
          </reference>
        </references>
      </pivotArea>
    </format>
    <format dxfId="6671">
      <pivotArea dataOnly="0" labelOnly="1" outline="0" fieldPosition="0">
        <references count="5">
          <reference field="0" count="1" selected="0">
            <x v="40"/>
          </reference>
          <reference field="1" count="1" selected="0">
            <x v="198"/>
          </reference>
          <reference field="2" count="1" selected="0">
            <x v="2"/>
          </reference>
          <reference field="3" count="1" selected="0">
            <x v="170"/>
          </reference>
          <reference field="4" count="1">
            <x v="5"/>
          </reference>
        </references>
      </pivotArea>
    </format>
    <format dxfId="6670">
      <pivotArea dataOnly="0" labelOnly="1" outline="0" fieldPosition="0">
        <references count="5">
          <reference field="0" count="1" selected="0">
            <x v="41"/>
          </reference>
          <reference field="1" count="1" selected="0">
            <x v="199"/>
          </reference>
          <reference field="2" count="1" selected="0">
            <x v="3"/>
          </reference>
          <reference field="3" count="1" selected="0">
            <x v="233"/>
          </reference>
          <reference field="4" count="1">
            <x v="4"/>
          </reference>
        </references>
      </pivotArea>
    </format>
    <format dxfId="6669">
      <pivotArea dataOnly="0" labelOnly="1" outline="0" fieldPosition="0">
        <references count="5">
          <reference field="0" count="1" selected="0">
            <x v="42"/>
          </reference>
          <reference field="1" count="1" selected="0">
            <x v="201"/>
          </reference>
          <reference field="2" count="1" selected="0">
            <x v="0"/>
          </reference>
          <reference field="3" count="1" selected="0">
            <x v="413"/>
          </reference>
          <reference field="4" count="1">
            <x v="2"/>
          </reference>
        </references>
      </pivotArea>
    </format>
    <format dxfId="6668">
      <pivotArea dataOnly="0" labelOnly="1" outline="0" fieldPosition="0">
        <references count="5">
          <reference field="0" count="1" selected="0">
            <x v="43"/>
          </reference>
          <reference field="1" count="1" selected="0">
            <x v="210"/>
          </reference>
          <reference field="2" count="1" selected="0">
            <x v="1"/>
          </reference>
          <reference field="3" count="1" selected="0">
            <x v="195"/>
          </reference>
          <reference field="4" count="1">
            <x v="4"/>
          </reference>
        </references>
      </pivotArea>
    </format>
    <format dxfId="6667">
      <pivotArea dataOnly="0" labelOnly="1" outline="0" fieldPosition="0">
        <references count="5">
          <reference field="0" count="1" selected="0">
            <x v="45"/>
          </reference>
          <reference field="1" count="1" selected="0">
            <x v="223"/>
          </reference>
          <reference field="2" count="1" selected="0">
            <x v="3"/>
          </reference>
          <reference field="3" count="1" selected="0">
            <x v="220"/>
          </reference>
          <reference field="4" count="1">
            <x v="0"/>
          </reference>
        </references>
      </pivotArea>
    </format>
    <format dxfId="6666">
      <pivotArea dataOnly="0" labelOnly="1" outline="0" fieldPosition="0">
        <references count="5">
          <reference field="0" count="1" selected="0">
            <x v="46"/>
          </reference>
          <reference field="1" count="1" selected="0">
            <x v="224"/>
          </reference>
          <reference field="2" count="1" selected="0">
            <x v="0"/>
          </reference>
          <reference field="3" count="1" selected="0">
            <x v="92"/>
          </reference>
          <reference field="4" count="1">
            <x v="3"/>
          </reference>
        </references>
      </pivotArea>
    </format>
    <format dxfId="6665">
      <pivotArea dataOnly="0" labelOnly="1" outline="0" fieldPosition="0">
        <references count="5">
          <reference field="0" count="1" selected="0">
            <x v="47"/>
          </reference>
          <reference field="1" count="1" selected="0">
            <x v="225"/>
          </reference>
          <reference field="2" count="1" selected="0">
            <x v="1"/>
          </reference>
          <reference field="3" count="1" selected="0">
            <x v="107"/>
          </reference>
          <reference field="4" count="1">
            <x v="4"/>
          </reference>
        </references>
      </pivotArea>
    </format>
    <format dxfId="6664">
      <pivotArea dataOnly="0" labelOnly="1" outline="0" fieldPosition="0">
        <references count="5">
          <reference field="0" count="1" selected="0">
            <x v="48"/>
          </reference>
          <reference field="1" count="1" selected="0">
            <x v="226"/>
          </reference>
          <reference field="2" count="1" selected="0">
            <x v="2"/>
          </reference>
          <reference field="3" count="1" selected="0">
            <x v="103"/>
          </reference>
          <reference field="4" count="1">
            <x v="5"/>
          </reference>
        </references>
      </pivotArea>
    </format>
    <format dxfId="6663">
      <pivotArea dataOnly="0" labelOnly="1" outline="0" fieldPosition="0">
        <references count="5">
          <reference field="0" count="1" selected="0">
            <x v="49"/>
          </reference>
          <reference field="1" count="1" selected="0">
            <x v="229"/>
          </reference>
          <reference field="2" count="1" selected="0">
            <x v="3"/>
          </reference>
          <reference field="3" count="1" selected="0">
            <x v="185"/>
          </reference>
          <reference field="4" count="1">
            <x v="3"/>
          </reference>
        </references>
      </pivotArea>
    </format>
    <format dxfId="6662">
      <pivotArea dataOnly="0" labelOnly="1" outline="0" fieldPosition="0">
        <references count="5">
          <reference field="0" count="1" selected="0">
            <x v="52"/>
          </reference>
          <reference field="1" count="1" selected="0">
            <x v="234"/>
          </reference>
          <reference field="2" count="1" selected="0">
            <x v="4"/>
          </reference>
          <reference field="3" count="1" selected="0">
            <x v="327"/>
          </reference>
          <reference field="4" count="1">
            <x v="1"/>
          </reference>
        </references>
      </pivotArea>
    </format>
    <format dxfId="6661">
      <pivotArea dataOnly="0" labelOnly="1" outline="0" fieldPosition="0">
        <references count="5">
          <reference field="0" count="1" selected="0">
            <x v="53"/>
          </reference>
          <reference field="1" count="1" selected="0">
            <x v="237"/>
          </reference>
          <reference field="2" count="1" selected="0">
            <x v="4"/>
          </reference>
          <reference field="3" count="1" selected="0">
            <x v="306"/>
          </reference>
          <reference field="4" count="1">
            <x v="4"/>
          </reference>
        </references>
      </pivotArea>
    </format>
    <format dxfId="6660">
      <pivotArea dataOnly="0" labelOnly="1" outline="0" fieldPosition="0">
        <references count="5">
          <reference field="0" count="1" selected="0">
            <x v="57"/>
          </reference>
          <reference field="1" count="1" selected="0">
            <x v="241"/>
          </reference>
          <reference field="2" count="1" selected="0">
            <x v="3"/>
          </reference>
          <reference field="3" count="1" selected="0">
            <x v="151"/>
          </reference>
          <reference field="4" count="1">
            <x v="5"/>
          </reference>
        </references>
      </pivotArea>
    </format>
    <format dxfId="6659">
      <pivotArea dataOnly="0" labelOnly="1" outline="0" fieldPosition="0">
        <references count="5">
          <reference field="0" count="1" selected="0">
            <x v="58"/>
          </reference>
          <reference field="1" count="1" selected="0">
            <x v="242"/>
          </reference>
          <reference field="2" count="1" selected="0">
            <x v="0"/>
          </reference>
          <reference field="3" count="1" selected="0">
            <x v="371"/>
          </reference>
          <reference field="4" count="1">
            <x v="4"/>
          </reference>
        </references>
      </pivotArea>
    </format>
    <format dxfId="6658">
      <pivotArea dataOnly="0" labelOnly="1" outline="0" fieldPosition="0">
        <references count="5">
          <reference field="0" count="1" selected="0">
            <x v="59"/>
          </reference>
          <reference field="1" count="1" selected="0">
            <x v="243"/>
          </reference>
          <reference field="2" count="1" selected="0">
            <x v="1"/>
          </reference>
          <reference field="3" count="1" selected="0">
            <x v="227"/>
          </reference>
          <reference field="4" count="1">
            <x v="0"/>
          </reference>
        </references>
      </pivotArea>
    </format>
    <format dxfId="6657">
      <pivotArea dataOnly="0" labelOnly="1" outline="0" fieldPosition="0">
        <references count="5">
          <reference field="0" count="1" selected="0">
            <x v="60"/>
          </reference>
          <reference field="1" count="1" selected="0">
            <x v="244"/>
          </reference>
          <reference field="2" count="1" selected="0">
            <x v="2"/>
          </reference>
          <reference field="3" count="1" selected="0">
            <x v="295"/>
          </reference>
          <reference field="4" count="1">
            <x v="3"/>
          </reference>
        </references>
      </pivotArea>
    </format>
    <format dxfId="6656">
      <pivotArea dataOnly="0" labelOnly="1" outline="0" fieldPosition="0">
        <references count="5">
          <reference field="0" count="1" selected="0">
            <x v="61"/>
          </reference>
          <reference field="1" count="1" selected="0">
            <x v="245"/>
          </reference>
          <reference field="2" count="1" selected="0">
            <x v="3"/>
          </reference>
          <reference field="3" count="1" selected="0">
            <x v="119"/>
          </reference>
          <reference field="4" count="1">
            <x v="4"/>
          </reference>
        </references>
      </pivotArea>
    </format>
    <format dxfId="6655">
      <pivotArea dataOnly="0" labelOnly="1" outline="0" fieldPosition="0">
        <references count="5">
          <reference field="0" count="1" selected="0">
            <x v="62"/>
          </reference>
          <reference field="1" count="1" selected="0">
            <x v="246"/>
          </reference>
          <reference field="2" count="1" selected="0">
            <x v="0"/>
          </reference>
          <reference field="3" count="1" selected="0">
            <x v="292"/>
          </reference>
          <reference field="4" count="1">
            <x v="1"/>
          </reference>
        </references>
      </pivotArea>
    </format>
    <format dxfId="6654">
      <pivotArea dataOnly="0" labelOnly="1" outline="0" fieldPosition="0">
        <references count="5">
          <reference field="0" count="1" selected="0">
            <x v="63"/>
          </reference>
          <reference field="1" count="1" selected="0">
            <x v="247"/>
          </reference>
          <reference field="2" count="1" selected="0">
            <x v="1"/>
          </reference>
          <reference field="3" count="1" selected="0">
            <x v="138"/>
          </reference>
          <reference field="4" count="1">
            <x v="4"/>
          </reference>
        </references>
      </pivotArea>
    </format>
    <format dxfId="6653">
      <pivotArea dataOnly="0" labelOnly="1" outline="0" fieldPosition="0">
        <references count="5">
          <reference field="0" count="1" selected="0">
            <x v="64"/>
          </reference>
          <reference field="1" count="1" selected="0">
            <x v="248"/>
          </reference>
          <reference field="2" count="1" selected="0">
            <x v="2"/>
          </reference>
          <reference field="3" count="1" selected="0">
            <x v="55"/>
          </reference>
          <reference field="4" count="1">
            <x v="0"/>
          </reference>
        </references>
      </pivotArea>
    </format>
    <format dxfId="6652">
      <pivotArea dataOnly="0" labelOnly="1" outline="0" fieldPosition="0">
        <references count="5">
          <reference field="0" count="1" selected="0">
            <x v="66"/>
          </reference>
          <reference field="1" count="1" selected="0">
            <x v="251"/>
          </reference>
          <reference field="2" count="1" selected="0">
            <x v="0"/>
          </reference>
          <reference field="3" count="1" selected="0">
            <x v="379"/>
          </reference>
          <reference field="4" count="1">
            <x v="5"/>
          </reference>
        </references>
      </pivotArea>
    </format>
    <format dxfId="6651">
      <pivotArea dataOnly="0" labelOnly="1" outline="0" fieldPosition="0">
        <references count="5">
          <reference field="0" count="1" selected="0">
            <x v="67"/>
          </reference>
          <reference field="1" count="1" selected="0">
            <x v="252"/>
          </reference>
          <reference field="2" count="1" selected="0">
            <x v="1"/>
          </reference>
          <reference field="3" count="1" selected="0">
            <x v="0"/>
          </reference>
          <reference field="4" count="1">
            <x v="4"/>
          </reference>
        </references>
      </pivotArea>
    </format>
    <format dxfId="6650">
      <pivotArea dataOnly="0" labelOnly="1" outline="0" fieldPosition="0">
        <references count="5">
          <reference field="0" count="1" selected="0">
            <x v="68"/>
          </reference>
          <reference field="1" count="1" selected="0">
            <x v="253"/>
          </reference>
          <reference field="2" count="1" selected="0">
            <x v="2"/>
          </reference>
          <reference field="3" count="1" selected="0">
            <x v="368"/>
          </reference>
          <reference field="4" count="1">
            <x v="1"/>
          </reference>
        </references>
      </pivotArea>
    </format>
    <format dxfId="6649">
      <pivotArea dataOnly="0" labelOnly="1" outline="0" fieldPosition="0">
        <references count="5">
          <reference field="0" count="1" selected="0">
            <x v="69"/>
          </reference>
          <reference field="1" count="1" selected="0">
            <x v="254"/>
          </reference>
          <reference field="2" count="1" selected="0">
            <x v="3"/>
          </reference>
          <reference field="3" count="1" selected="0">
            <x v="86"/>
          </reference>
          <reference field="4" count="1">
            <x v="5"/>
          </reference>
        </references>
      </pivotArea>
    </format>
    <format dxfId="6648">
      <pivotArea dataOnly="0" labelOnly="1" outline="0" fieldPosition="0">
        <references count="5">
          <reference field="0" count="1" selected="0">
            <x v="70"/>
          </reference>
          <reference field="1" count="1" selected="0">
            <x v="255"/>
          </reference>
          <reference field="2" count="1" selected="0">
            <x v="0"/>
          </reference>
          <reference field="3" count="1" selected="0">
            <x v="126"/>
          </reference>
          <reference field="4" count="1">
            <x v="2"/>
          </reference>
        </references>
      </pivotArea>
    </format>
    <format dxfId="6647">
      <pivotArea dataOnly="0" labelOnly="1" outline="0" fieldPosition="0">
        <references count="5">
          <reference field="0" count="1" selected="0">
            <x v="71"/>
          </reference>
          <reference field="1" count="1" selected="0">
            <x v="257"/>
          </reference>
          <reference field="2" count="1" selected="0">
            <x v="1"/>
          </reference>
          <reference field="3" count="1" selected="0">
            <x v="204"/>
          </reference>
          <reference field="4" count="1">
            <x v="0"/>
          </reference>
        </references>
      </pivotArea>
    </format>
    <format dxfId="6646">
      <pivotArea dataOnly="0" labelOnly="1" outline="0" fieldPosition="0">
        <references count="5">
          <reference field="0" count="1" selected="0">
            <x v="72"/>
          </reference>
          <reference field="1" count="1" selected="0">
            <x v="259"/>
          </reference>
          <reference field="2" count="1" selected="0">
            <x v="2"/>
          </reference>
          <reference field="3" count="1" selected="0">
            <x v="338"/>
          </reference>
          <reference field="4" count="1">
            <x v="2"/>
          </reference>
        </references>
      </pivotArea>
    </format>
    <format dxfId="6645">
      <pivotArea dataOnly="0" labelOnly="1" outline="0" fieldPosition="0">
        <references count="5">
          <reference field="0" count="1" selected="0">
            <x v="73"/>
          </reference>
          <reference field="1" count="1" selected="0">
            <x v="260"/>
          </reference>
          <reference field="2" count="1" selected="0">
            <x v="3"/>
          </reference>
          <reference field="3" count="1" selected="0">
            <x v="5"/>
          </reference>
          <reference field="4" count="1">
            <x v="1"/>
          </reference>
        </references>
      </pivotArea>
    </format>
    <format dxfId="6644">
      <pivotArea dataOnly="0" labelOnly="1" outline="0" fieldPosition="0">
        <references count="5">
          <reference field="0" count="1" selected="0">
            <x v="74"/>
          </reference>
          <reference field="1" count="1" selected="0">
            <x v="263"/>
          </reference>
          <reference field="2" count="1" selected="0">
            <x v="0"/>
          </reference>
          <reference field="3" count="1" selected="0">
            <x v="262"/>
          </reference>
          <reference field="4" count="1">
            <x v="5"/>
          </reference>
        </references>
      </pivotArea>
    </format>
    <format dxfId="6643">
      <pivotArea dataOnly="0" labelOnly="1" outline="0" fieldPosition="0">
        <references count="5">
          <reference field="0" count="1" selected="0">
            <x v="75"/>
          </reference>
          <reference field="1" count="1" selected="0">
            <x v="266"/>
          </reference>
          <reference field="2" count="1" selected="0">
            <x v="1"/>
          </reference>
          <reference field="3" count="1" selected="0">
            <x v="254"/>
          </reference>
          <reference field="4" count="1">
            <x v="3"/>
          </reference>
        </references>
      </pivotArea>
    </format>
    <format dxfId="6642">
      <pivotArea dataOnly="0" labelOnly="1" outline="0" fieldPosition="0">
        <references count="5">
          <reference field="0" count="1" selected="0">
            <x v="76"/>
          </reference>
          <reference field="1" count="1" selected="0">
            <x v="267"/>
          </reference>
          <reference field="2" count="1" selected="0">
            <x v="2"/>
          </reference>
          <reference field="3" count="1" selected="0">
            <x v="358"/>
          </reference>
          <reference field="4" count="1">
            <x v="4"/>
          </reference>
        </references>
      </pivotArea>
    </format>
    <format dxfId="6641">
      <pivotArea dataOnly="0" labelOnly="1" outline="0" fieldPosition="0">
        <references count="5">
          <reference field="0" count="1" selected="0">
            <x v="79"/>
          </reference>
          <reference field="1" count="1" selected="0">
            <x v="272"/>
          </reference>
          <reference field="2" count="1" selected="0">
            <x v="1"/>
          </reference>
          <reference field="3" count="1" selected="0">
            <x v="389"/>
          </reference>
          <reference field="4" count="1">
            <x v="1"/>
          </reference>
        </references>
      </pivotArea>
    </format>
    <format dxfId="6640">
      <pivotArea dataOnly="0" labelOnly="1" outline="0" fieldPosition="0">
        <references count="5">
          <reference field="0" count="1" selected="0">
            <x v="80"/>
          </reference>
          <reference field="1" count="1" selected="0">
            <x v="273"/>
          </reference>
          <reference field="2" count="1" selected="0">
            <x v="2"/>
          </reference>
          <reference field="3" count="1" selected="0">
            <x v="191"/>
          </reference>
          <reference field="4" count="1">
            <x v="5"/>
          </reference>
        </references>
      </pivotArea>
    </format>
    <format dxfId="6639">
      <pivotArea dataOnly="0" labelOnly="1" outline="0" fieldPosition="0">
        <references count="5">
          <reference field="0" count="1" selected="0">
            <x v="81"/>
          </reference>
          <reference field="1" count="1" selected="0">
            <x v="274"/>
          </reference>
          <reference field="2" count="1" selected="0">
            <x v="3"/>
          </reference>
          <reference field="3" count="1" selected="0">
            <x v="51"/>
          </reference>
          <reference field="4" count="1">
            <x v="4"/>
          </reference>
        </references>
      </pivotArea>
    </format>
    <format dxfId="6638">
      <pivotArea dataOnly="0" labelOnly="1" outline="0" fieldPosition="0">
        <references count="5">
          <reference field="0" count="1" selected="0">
            <x v="82"/>
          </reference>
          <reference field="1" count="1" selected="0">
            <x v="275"/>
          </reference>
          <reference field="2" count="1" selected="0">
            <x v="0"/>
          </reference>
          <reference field="3" count="1" selected="0">
            <x v="241"/>
          </reference>
          <reference field="4" count="1">
            <x v="1"/>
          </reference>
        </references>
      </pivotArea>
    </format>
    <format dxfId="6637">
      <pivotArea dataOnly="0" labelOnly="1" outline="0" fieldPosition="0">
        <references count="5">
          <reference field="0" count="1" selected="0">
            <x v="83"/>
          </reference>
          <reference field="1" count="1" selected="0">
            <x v="276"/>
          </reference>
          <reference field="2" count="1" selected="0">
            <x v="1"/>
          </reference>
          <reference field="3" count="1" selected="0">
            <x v="310"/>
          </reference>
          <reference field="4" count="1">
            <x v="4"/>
          </reference>
        </references>
      </pivotArea>
    </format>
    <format dxfId="6636">
      <pivotArea dataOnly="0" labelOnly="1" outline="0" fieldPosition="0">
        <references count="5">
          <reference field="0" count="1" selected="0">
            <x v="84"/>
          </reference>
          <reference field="1" count="1" selected="0">
            <x v="277"/>
          </reference>
          <reference field="2" count="1" selected="0">
            <x v="2"/>
          </reference>
          <reference field="3" count="1" selected="0">
            <x v="265"/>
          </reference>
          <reference field="4" count="1">
            <x v="3"/>
          </reference>
        </references>
      </pivotArea>
    </format>
    <format dxfId="6635">
      <pivotArea dataOnly="0" labelOnly="1" outline="0" fieldPosition="0">
        <references count="5">
          <reference field="0" count="1" selected="0">
            <x v="85"/>
          </reference>
          <reference field="1" count="1" selected="0">
            <x v="279"/>
          </reference>
          <reference field="2" count="1" selected="0">
            <x v="3"/>
          </reference>
          <reference field="3" count="1" selected="0">
            <x v="221"/>
          </reference>
          <reference field="4" count="1">
            <x v="4"/>
          </reference>
        </references>
      </pivotArea>
    </format>
    <format dxfId="6634">
      <pivotArea dataOnly="0" labelOnly="1" outline="0" fieldPosition="0">
        <references count="5">
          <reference field="0" count="1" selected="0">
            <x v="87"/>
          </reference>
          <reference field="1" count="1" selected="0">
            <x v="281"/>
          </reference>
          <reference field="2" count="1" selected="0">
            <x v="1"/>
          </reference>
          <reference field="3" count="1" selected="0">
            <x v="417"/>
          </reference>
          <reference field="4" count="1">
            <x v="5"/>
          </reference>
        </references>
      </pivotArea>
    </format>
    <format dxfId="6633">
      <pivotArea dataOnly="0" labelOnly="1" outline="0" fieldPosition="0">
        <references count="5">
          <reference field="0" count="1" selected="0">
            <x v="88"/>
          </reference>
          <reference field="1" count="1" selected="0">
            <x v="282"/>
          </reference>
          <reference field="2" count="1" selected="0">
            <x v="2"/>
          </reference>
          <reference field="3" count="1" selected="0">
            <x v="206"/>
          </reference>
          <reference field="4" count="1">
            <x v="4"/>
          </reference>
        </references>
      </pivotArea>
    </format>
    <format dxfId="6632">
      <pivotArea dataOnly="0" labelOnly="1" outline="0" fieldPosition="0">
        <references count="5">
          <reference field="0" count="1" selected="0">
            <x v="89"/>
          </reference>
          <reference field="1" count="1" selected="0">
            <x v="283"/>
          </reference>
          <reference field="2" count="1" selected="0">
            <x v="3"/>
          </reference>
          <reference field="3" count="1" selected="0">
            <x v="329"/>
          </reference>
          <reference field="4" count="1">
            <x v="2"/>
          </reference>
        </references>
      </pivotArea>
    </format>
    <format dxfId="6631">
      <pivotArea dataOnly="0" labelOnly="1" outline="0" fieldPosition="0">
        <references count="5">
          <reference field="0" count="1" selected="0">
            <x v="90"/>
          </reference>
          <reference field="1" count="1" selected="0">
            <x v="284"/>
          </reference>
          <reference field="2" count="1" selected="0">
            <x v="0"/>
          </reference>
          <reference field="3" count="1" selected="0">
            <x v="164"/>
          </reference>
          <reference field="4" count="1">
            <x v="5"/>
          </reference>
        </references>
      </pivotArea>
    </format>
    <format dxfId="6630">
      <pivotArea dataOnly="0" labelOnly="1" outline="0" fieldPosition="0">
        <references count="5">
          <reference field="0" count="1" selected="0">
            <x v="91"/>
          </reference>
          <reference field="1" count="1" selected="0">
            <x v="287"/>
          </reference>
          <reference field="2" count="1" selected="0">
            <x v="1"/>
          </reference>
          <reference field="3" count="1" selected="0">
            <x v="163"/>
          </reference>
          <reference field="4" count="1">
            <x v="3"/>
          </reference>
        </references>
      </pivotArea>
    </format>
    <format dxfId="6629">
      <pivotArea dataOnly="0" labelOnly="1" outline="0" fieldPosition="0">
        <references count="5">
          <reference field="0" count="1" selected="0">
            <x v="92"/>
          </reference>
          <reference field="1" count="1" selected="0">
            <x v="288"/>
          </reference>
          <reference field="2" count="1" selected="0">
            <x v="2"/>
          </reference>
          <reference field="3" count="1" selected="0">
            <x v="388"/>
          </reference>
          <reference field="4" count="1">
            <x v="5"/>
          </reference>
        </references>
      </pivotArea>
    </format>
    <format dxfId="6628">
      <pivotArea dataOnly="0" labelOnly="1" outline="0" fieldPosition="0">
        <references count="5">
          <reference field="0" count="1" selected="0">
            <x v="94"/>
          </reference>
          <reference field="1" count="1" selected="0">
            <x v="290"/>
          </reference>
          <reference field="2" count="1" selected="0">
            <x v="0"/>
          </reference>
          <reference field="3" count="1" selected="0">
            <x v="101"/>
          </reference>
          <reference field="4" count="1">
            <x v="2"/>
          </reference>
        </references>
      </pivotArea>
    </format>
    <format dxfId="6627">
      <pivotArea dataOnly="0" labelOnly="1" outline="0" fieldPosition="0">
        <references count="5">
          <reference field="0" count="1" selected="0">
            <x v="95"/>
          </reference>
          <reference field="1" count="1" selected="0">
            <x v="292"/>
          </reference>
          <reference field="2" count="1" selected="0">
            <x v="1"/>
          </reference>
          <reference field="3" count="1" selected="0">
            <x v="289"/>
          </reference>
          <reference field="4" count="1">
            <x v="3"/>
          </reference>
        </references>
      </pivotArea>
    </format>
    <format dxfId="6626">
      <pivotArea dataOnly="0" labelOnly="1" outline="0" fieldPosition="0">
        <references count="5">
          <reference field="0" count="1" selected="0">
            <x v="96"/>
          </reference>
          <reference field="1" count="1" selected="0">
            <x v="293"/>
          </reference>
          <reference field="2" count="1" selected="0">
            <x v="2"/>
          </reference>
          <reference field="3" count="1" selected="0">
            <x v="222"/>
          </reference>
          <reference field="4" count="1">
            <x v="5"/>
          </reference>
        </references>
      </pivotArea>
    </format>
    <format dxfId="6625">
      <pivotArea dataOnly="0" labelOnly="1" outline="0" fieldPosition="0">
        <references count="5">
          <reference field="0" count="1" selected="0">
            <x v="97"/>
          </reference>
          <reference field="1" count="1" selected="0">
            <x v="294"/>
          </reference>
          <reference field="2" count="1" selected="0">
            <x v="3"/>
          </reference>
          <reference field="3" count="1" selected="0">
            <x v="56"/>
          </reference>
          <reference field="4" count="1">
            <x v="2"/>
          </reference>
        </references>
      </pivotArea>
    </format>
    <format dxfId="6624">
      <pivotArea dataOnly="0" labelOnly="1" outline="0" fieldPosition="0">
        <references count="5">
          <reference field="0" count="1" selected="0">
            <x v="98"/>
          </reference>
          <reference field="1" count="1" selected="0">
            <x v="295"/>
          </reference>
          <reference field="2" count="1" selected="0">
            <x v="0"/>
          </reference>
          <reference field="3" count="1" selected="0">
            <x v="285"/>
          </reference>
          <reference field="4" count="1">
            <x v="4"/>
          </reference>
        </references>
      </pivotArea>
    </format>
    <format dxfId="6623">
      <pivotArea dataOnly="0" labelOnly="1" outline="0" fieldPosition="0">
        <references count="5">
          <reference field="0" count="1" selected="0">
            <x v="99"/>
          </reference>
          <reference field="1" count="1" selected="0">
            <x v="297"/>
          </reference>
          <reference field="2" count="1" selected="0">
            <x v="1"/>
          </reference>
          <reference field="3" count="1" selected="0">
            <x v="378"/>
          </reference>
          <reference field="4" count="1">
            <x v="5"/>
          </reference>
        </references>
      </pivotArea>
    </format>
    <format dxfId="6622">
      <pivotArea dataOnly="0" labelOnly="1" outline="0" fieldPosition="0">
        <references count="5">
          <reference field="0" count="1" selected="0">
            <x v="100"/>
          </reference>
          <reference field="1" count="1" selected="0">
            <x v="298"/>
          </reference>
          <reference field="2" count="1" selected="0">
            <x v="2"/>
          </reference>
          <reference field="3" count="1" selected="0">
            <x v="288"/>
          </reference>
          <reference field="4" count="1">
            <x v="4"/>
          </reference>
        </references>
      </pivotArea>
    </format>
    <format dxfId="6621">
      <pivotArea dataOnly="0" labelOnly="1" outline="0" fieldPosition="0">
        <references count="5">
          <reference field="0" count="1" selected="0">
            <x v="102"/>
          </reference>
          <reference field="1" count="1" selected="0">
            <x v="302"/>
          </reference>
          <reference field="2" count="1" selected="0">
            <x v="0"/>
          </reference>
          <reference field="3" count="1" selected="0">
            <x v="192"/>
          </reference>
          <reference field="4" count="1">
            <x v="2"/>
          </reference>
        </references>
      </pivotArea>
    </format>
    <format dxfId="6620">
      <pivotArea dataOnly="0" labelOnly="1" outline="0" fieldPosition="0">
        <references count="5">
          <reference field="0" count="1" selected="0">
            <x v="103"/>
          </reference>
          <reference field="1" count="1" selected="0">
            <x v="303"/>
          </reference>
          <reference field="2" count="1" selected="0">
            <x v="1"/>
          </reference>
          <reference field="3" count="1" selected="0">
            <x v="18"/>
          </reference>
          <reference field="4" count="1">
            <x v="5"/>
          </reference>
        </references>
      </pivotArea>
    </format>
    <format dxfId="6619">
      <pivotArea dataOnly="0" labelOnly="1" outline="0" fieldPosition="0">
        <references count="5">
          <reference field="0" count="1" selected="0">
            <x v="104"/>
          </reference>
          <reference field="1" count="1" selected="0">
            <x v="304"/>
          </reference>
          <reference field="2" count="1" selected="0">
            <x v="2"/>
          </reference>
          <reference field="3" count="1" selected="0">
            <x v="75"/>
          </reference>
          <reference field="4" count="1">
            <x v="3"/>
          </reference>
        </references>
      </pivotArea>
    </format>
    <format dxfId="6618">
      <pivotArea dataOnly="0" labelOnly="1" outline="0" fieldPosition="0">
        <references count="5">
          <reference field="0" count="1" selected="0">
            <x v="105"/>
          </reference>
          <reference field="1" count="1" selected="0">
            <x v="306"/>
          </reference>
          <reference field="2" count="1" selected="0">
            <x v="3"/>
          </reference>
          <reference field="3" count="1" selected="0">
            <x v="342"/>
          </reference>
          <reference field="4" count="1">
            <x v="2"/>
          </reference>
        </references>
      </pivotArea>
    </format>
    <format dxfId="6617">
      <pivotArea dataOnly="0" labelOnly="1" outline="0" fieldPosition="0">
        <references count="5">
          <reference field="0" count="1" selected="0">
            <x v="106"/>
          </reference>
          <reference field="1" count="1" selected="0">
            <x v="307"/>
          </reference>
          <reference field="2" count="1" selected="0">
            <x v="0"/>
          </reference>
          <reference field="3" count="1" selected="0">
            <x v="277"/>
          </reference>
          <reference field="4" count="1">
            <x v="3"/>
          </reference>
        </references>
      </pivotArea>
    </format>
    <format dxfId="6616">
      <pivotArea dataOnly="0" labelOnly="1" outline="0" fieldPosition="0">
        <references count="5">
          <reference field="0" count="1" selected="0">
            <x v="108"/>
          </reference>
          <reference field="1" count="1" selected="0">
            <x v="309"/>
          </reference>
          <reference field="2" count="1" selected="0">
            <x v="2"/>
          </reference>
          <reference field="3" count="1" selected="0">
            <x v="45"/>
          </reference>
          <reference field="4" count="1">
            <x v="2"/>
          </reference>
        </references>
      </pivotArea>
    </format>
    <format dxfId="6615">
      <pivotArea dataOnly="0" labelOnly="1" outline="0" fieldPosition="0">
        <references count="5">
          <reference field="0" count="1" selected="0">
            <x v="110"/>
          </reference>
          <reference field="1" count="1" selected="0">
            <x v="312"/>
          </reference>
          <reference field="2" count="1" selected="0">
            <x v="0"/>
          </reference>
          <reference field="3" count="1" selected="0">
            <x v="270"/>
          </reference>
          <reference field="4" count="1">
            <x v="4"/>
          </reference>
        </references>
      </pivotArea>
    </format>
    <format dxfId="6614">
      <pivotArea dataOnly="0" labelOnly="1" outline="0" fieldPosition="0">
        <references count="5">
          <reference field="0" count="1" selected="0">
            <x v="111"/>
          </reference>
          <reference field="1" count="1" selected="0">
            <x v="313"/>
          </reference>
          <reference field="2" count="1" selected="0">
            <x v="1"/>
          </reference>
          <reference field="3" count="1" selected="0">
            <x v="297"/>
          </reference>
          <reference field="4" count="1">
            <x v="0"/>
          </reference>
        </references>
      </pivotArea>
    </format>
    <format dxfId="6613">
      <pivotArea dataOnly="0" labelOnly="1" outline="0" fieldPosition="0">
        <references count="5">
          <reference field="0" count="1" selected="0">
            <x v="112"/>
          </reference>
          <reference field="1" count="1" selected="0">
            <x v="315"/>
          </reference>
          <reference field="2" count="1" selected="0">
            <x v="2"/>
          </reference>
          <reference field="3" count="1" selected="0">
            <x v="141"/>
          </reference>
          <reference field="4" count="1">
            <x v="4"/>
          </reference>
        </references>
      </pivotArea>
    </format>
    <format dxfId="6612">
      <pivotArea dataOnly="0" labelOnly="1" outline="0" fieldPosition="0">
        <references count="5">
          <reference field="0" count="1" selected="0">
            <x v="113"/>
          </reference>
          <reference field="1" count="1" selected="0">
            <x v="316"/>
          </reference>
          <reference field="2" count="1" selected="0">
            <x v="3"/>
          </reference>
          <reference field="3" count="1" selected="0">
            <x v="3"/>
          </reference>
          <reference field="4" count="1">
            <x v="2"/>
          </reference>
        </references>
      </pivotArea>
    </format>
    <format dxfId="6611">
      <pivotArea dataOnly="0" labelOnly="1" outline="0" fieldPosition="0">
        <references count="5">
          <reference field="0" count="1" selected="0">
            <x v="114"/>
          </reference>
          <reference field="1" count="1" selected="0">
            <x v="317"/>
          </reference>
          <reference field="2" count="1" selected="0">
            <x v="0"/>
          </reference>
          <reference field="3" count="1" selected="0">
            <x v="39"/>
          </reference>
          <reference field="4" count="1">
            <x v="1"/>
          </reference>
        </references>
      </pivotArea>
    </format>
    <format dxfId="6610">
      <pivotArea dataOnly="0" labelOnly="1" outline="0" fieldPosition="0">
        <references count="5">
          <reference field="0" count="1" selected="0">
            <x v="115"/>
          </reference>
          <reference field="1" count="1" selected="0">
            <x v="318"/>
          </reference>
          <reference field="2" count="1" selected="0">
            <x v="1"/>
          </reference>
          <reference field="3" count="1" selected="0">
            <x v="113"/>
          </reference>
          <reference field="4" count="1">
            <x v="0"/>
          </reference>
        </references>
      </pivotArea>
    </format>
    <format dxfId="6609">
      <pivotArea dataOnly="0" labelOnly="1" outline="0" fieldPosition="0">
        <references count="5">
          <reference field="0" count="1" selected="0">
            <x v="117"/>
          </reference>
          <reference field="1" count="1" selected="0">
            <x v="320"/>
          </reference>
          <reference field="2" count="1" selected="0">
            <x v="3"/>
          </reference>
          <reference field="3" count="1" selected="0">
            <x v="268"/>
          </reference>
          <reference field="4" count="1">
            <x v="1"/>
          </reference>
        </references>
      </pivotArea>
    </format>
    <format dxfId="6608">
      <pivotArea dataOnly="0" labelOnly="1" outline="0" fieldPosition="0">
        <references count="5">
          <reference field="0" count="1" selected="0">
            <x v="118"/>
          </reference>
          <reference field="1" count="1" selected="0">
            <x v="321"/>
          </reference>
          <reference field="2" count="1" selected="0">
            <x v="0"/>
          </reference>
          <reference field="3" count="1" selected="0">
            <x v="396"/>
          </reference>
          <reference field="4" count="1">
            <x v="5"/>
          </reference>
        </references>
      </pivotArea>
    </format>
    <format dxfId="6607">
      <pivotArea dataOnly="0" labelOnly="1" outline="0" fieldPosition="0">
        <references count="5">
          <reference field="0" count="1" selected="0">
            <x v="119"/>
          </reference>
          <reference field="1" count="1" selected="0">
            <x v="322"/>
          </reference>
          <reference field="2" count="1" selected="0">
            <x v="1"/>
          </reference>
          <reference field="3" count="1" selected="0">
            <x v="20"/>
          </reference>
          <reference field="4" count="1">
            <x v="0"/>
          </reference>
        </references>
      </pivotArea>
    </format>
    <format dxfId="6606">
      <pivotArea dataOnly="0" labelOnly="1" outline="0" fieldPosition="0">
        <references count="5">
          <reference field="0" count="1" selected="0">
            <x v="121"/>
          </reference>
          <reference field="1" count="1" selected="0">
            <x v="324"/>
          </reference>
          <reference field="2" count="1" selected="0">
            <x v="3"/>
          </reference>
          <reference field="3" count="1" selected="0">
            <x v="275"/>
          </reference>
          <reference field="4" count="1">
            <x v="3"/>
          </reference>
        </references>
      </pivotArea>
    </format>
    <format dxfId="6605">
      <pivotArea dataOnly="0" labelOnly="1" outline="0" fieldPosition="0">
        <references count="5">
          <reference field="0" count="1" selected="0">
            <x v="122"/>
          </reference>
          <reference field="1" count="1" selected="0">
            <x v="325"/>
          </reference>
          <reference field="2" count="1" selected="0">
            <x v="0"/>
          </reference>
          <reference field="3" count="1" selected="0">
            <x v="314"/>
          </reference>
          <reference field="4" count="1">
            <x v="5"/>
          </reference>
        </references>
      </pivotArea>
    </format>
    <format dxfId="6604">
      <pivotArea dataOnly="0" labelOnly="1" outline="0" fieldPosition="0">
        <references count="5">
          <reference field="0" count="1" selected="0">
            <x v="123"/>
          </reference>
          <reference field="1" count="1" selected="0">
            <x v="326"/>
          </reference>
          <reference field="2" count="1" selected="0">
            <x v="1"/>
          </reference>
          <reference field="3" count="1" selected="0">
            <x v="118"/>
          </reference>
          <reference field="4" count="1">
            <x v="2"/>
          </reference>
        </references>
      </pivotArea>
    </format>
    <format dxfId="6603">
      <pivotArea dataOnly="0" labelOnly="1" outline="0" fieldPosition="0">
        <references count="5">
          <reference field="0" count="1" selected="0">
            <x v="124"/>
          </reference>
          <reference field="1" count="1" selected="0">
            <x v="327"/>
          </reference>
          <reference field="2" count="1" selected="0">
            <x v="2"/>
          </reference>
          <reference field="3" count="1" selected="0">
            <x v="230"/>
          </reference>
          <reference field="4" count="1">
            <x v="0"/>
          </reference>
        </references>
      </pivotArea>
    </format>
    <format dxfId="6602">
      <pivotArea dataOnly="0" labelOnly="1" outline="0" fieldPosition="0">
        <references count="5">
          <reference field="0" count="1" selected="0">
            <x v="125"/>
          </reference>
          <reference field="1" count="1" selected="0">
            <x v="330"/>
          </reference>
          <reference field="2" count="1" selected="0">
            <x v="3"/>
          </reference>
          <reference field="3" count="1" selected="0">
            <x v="178"/>
          </reference>
          <reference field="4" count="1">
            <x v="3"/>
          </reference>
        </references>
      </pivotArea>
    </format>
    <format dxfId="6601">
      <pivotArea dataOnly="0" labelOnly="1" outline="0" fieldPosition="0">
        <references count="5">
          <reference field="0" count="1" selected="0">
            <x v="126"/>
          </reference>
          <reference field="1" count="1" selected="0">
            <x v="331"/>
          </reference>
          <reference field="2" count="1" selected="0">
            <x v="0"/>
          </reference>
          <reference field="3" count="1" selected="0">
            <x v="290"/>
          </reference>
          <reference field="4" count="1">
            <x v="4"/>
          </reference>
        </references>
      </pivotArea>
    </format>
    <format dxfId="6600">
      <pivotArea dataOnly="0" labelOnly="1" outline="0" fieldPosition="0">
        <references count="5">
          <reference field="0" count="1" selected="0">
            <x v="127"/>
          </reference>
          <reference field="1" count="1" selected="0">
            <x v="332"/>
          </reference>
          <reference field="2" count="1" selected="0">
            <x v="1"/>
          </reference>
          <reference field="3" count="1" selected="0">
            <x v="245"/>
          </reference>
          <reference field="4" count="1">
            <x v="0"/>
          </reference>
        </references>
      </pivotArea>
    </format>
    <format dxfId="6599">
      <pivotArea dataOnly="0" labelOnly="1" outline="0" fieldPosition="0">
        <references count="5">
          <reference field="0" count="1" selected="0">
            <x v="128"/>
          </reference>
          <reference field="1" count="1" selected="0">
            <x v="335"/>
          </reference>
          <reference field="2" count="1" selected="0">
            <x v="2"/>
          </reference>
          <reference field="3" count="1" selected="0">
            <x v="328"/>
          </reference>
          <reference field="4" count="1">
            <x v="1"/>
          </reference>
        </references>
      </pivotArea>
    </format>
    <format dxfId="6598">
      <pivotArea dataOnly="0" labelOnly="1" outline="0" fieldPosition="0">
        <references count="5">
          <reference field="0" count="1" selected="0">
            <x v="129"/>
          </reference>
          <reference field="1" count="1" selected="0">
            <x v="336"/>
          </reference>
          <reference field="2" count="1" selected="0">
            <x v="3"/>
          </reference>
          <reference field="3" count="1" selected="0">
            <x v="149"/>
          </reference>
          <reference field="4" count="1">
            <x v="5"/>
          </reference>
        </references>
      </pivotArea>
    </format>
    <format dxfId="6597">
      <pivotArea dataOnly="0" labelOnly="1" outline="0" fieldPosition="0">
        <references count="5">
          <reference field="0" count="1" selected="0">
            <x v="130"/>
          </reference>
          <reference field="1" count="1" selected="0">
            <x v="337"/>
          </reference>
          <reference field="2" count="1" selected="0">
            <x v="0"/>
          </reference>
          <reference field="3" count="1" selected="0">
            <x v="111"/>
          </reference>
          <reference field="4" count="1">
            <x v="2"/>
          </reference>
        </references>
      </pivotArea>
    </format>
    <format dxfId="6596">
      <pivotArea dataOnly="0" labelOnly="1" outline="0" fieldPosition="0">
        <references count="5">
          <reference field="0" count="1" selected="0">
            <x v="131"/>
          </reference>
          <reference field="1" count="1" selected="0">
            <x v="338"/>
          </reference>
          <reference field="2" count="1" selected="0">
            <x v="1"/>
          </reference>
          <reference field="3" count="1" selected="0">
            <x v="40"/>
          </reference>
          <reference field="4" count="1">
            <x v="1"/>
          </reference>
        </references>
      </pivotArea>
    </format>
    <format dxfId="6595">
      <pivotArea dataOnly="0" labelOnly="1" outline="0" fieldPosition="0">
        <references count="5">
          <reference field="0" count="1" selected="0">
            <x v="132"/>
          </reference>
          <reference field="1" count="1" selected="0">
            <x v="339"/>
          </reference>
          <reference field="2" count="1" selected="0">
            <x v="2"/>
          </reference>
          <reference field="3" count="1" selected="0">
            <x v="142"/>
          </reference>
          <reference field="4" count="1">
            <x v="2"/>
          </reference>
        </references>
      </pivotArea>
    </format>
    <format dxfId="6594">
      <pivotArea dataOnly="0" labelOnly="1" outline="0" fieldPosition="0">
        <references count="5">
          <reference field="0" count="1" selected="0">
            <x v="133"/>
          </reference>
          <reference field="1" count="1" selected="0">
            <x v="340"/>
          </reference>
          <reference field="2" count="1" selected="0">
            <x v="3"/>
          </reference>
          <reference field="3" count="1" selected="0">
            <x v="35"/>
          </reference>
          <reference field="4" count="1">
            <x v="4"/>
          </reference>
        </references>
      </pivotArea>
    </format>
    <format dxfId="6593">
      <pivotArea dataOnly="0" labelOnly="1" outline="0" fieldPosition="0">
        <references count="5">
          <reference field="0" count="1" selected="0">
            <x v="134"/>
          </reference>
          <reference field="1" count="1" selected="0">
            <x v="341"/>
          </reference>
          <reference field="2" count="1" selected="0">
            <x v="0"/>
          </reference>
          <reference field="3" count="1" selected="0">
            <x v="135"/>
          </reference>
          <reference field="4" count="1">
            <x v="5"/>
          </reference>
        </references>
      </pivotArea>
    </format>
    <format dxfId="6592">
      <pivotArea dataOnly="0" labelOnly="1" outline="0" fieldPosition="0">
        <references count="5">
          <reference field="0" count="1" selected="0">
            <x v="135"/>
          </reference>
          <reference field="1" count="1" selected="0">
            <x v="342"/>
          </reference>
          <reference field="2" count="1" selected="0">
            <x v="1"/>
          </reference>
          <reference field="3" count="1" selected="0">
            <x v="137"/>
          </reference>
          <reference field="4" count="1">
            <x v="4"/>
          </reference>
        </references>
      </pivotArea>
    </format>
    <format dxfId="6591">
      <pivotArea dataOnly="0" labelOnly="1" outline="0" fieldPosition="0">
        <references count="5">
          <reference field="0" count="1" selected="0">
            <x v="137"/>
          </reference>
          <reference field="1" count="1" selected="0">
            <x v="344"/>
          </reference>
          <reference field="2" count="1" selected="0">
            <x v="3"/>
          </reference>
          <reference field="3" count="1" selected="0">
            <x v="387"/>
          </reference>
          <reference field="4" count="1">
            <x v="1"/>
          </reference>
        </references>
      </pivotArea>
    </format>
    <format dxfId="6590">
      <pivotArea dataOnly="0" labelOnly="1" outline="0" fieldPosition="0">
        <references count="5">
          <reference field="0" count="1" selected="0">
            <x v="138"/>
          </reference>
          <reference field="1" count="1" selected="0">
            <x v="345"/>
          </reference>
          <reference field="2" count="1" selected="0">
            <x v="0"/>
          </reference>
          <reference field="3" count="1" selected="0">
            <x v="291"/>
          </reference>
          <reference field="4" count="1">
            <x v="5"/>
          </reference>
        </references>
      </pivotArea>
    </format>
    <format dxfId="6589">
      <pivotArea dataOnly="0" labelOnly="1" outline="0" fieldPosition="0">
        <references count="5">
          <reference field="0" count="1" selected="0">
            <x v="139"/>
          </reference>
          <reference field="1" count="1" selected="0">
            <x v="346"/>
          </reference>
          <reference field="2" count="1" selected="0">
            <x v="1"/>
          </reference>
          <reference field="3" count="1" selected="0">
            <x v="312"/>
          </reference>
          <reference field="4" count="1">
            <x v="0"/>
          </reference>
        </references>
      </pivotArea>
    </format>
    <format dxfId="6588">
      <pivotArea dataOnly="0" labelOnly="1" outline="0" fieldPosition="0">
        <references count="5">
          <reference field="0" count="1" selected="0">
            <x v="140"/>
          </reference>
          <reference field="1" count="1" selected="0">
            <x v="347"/>
          </reference>
          <reference field="2" count="1" selected="0">
            <x v="2"/>
          </reference>
          <reference field="3" count="1" selected="0">
            <x v="196"/>
          </reference>
          <reference field="4" count="1">
            <x v="4"/>
          </reference>
        </references>
      </pivotArea>
    </format>
    <format dxfId="6587">
      <pivotArea dataOnly="0" labelOnly="1" outline="0" fieldPosition="0">
        <references count="5">
          <reference field="0" count="1" selected="0">
            <x v="141"/>
          </reference>
          <reference field="1" count="1" selected="0">
            <x v="348"/>
          </reference>
          <reference field="2" count="1" selected="0">
            <x v="3"/>
          </reference>
          <reference field="3" count="1" selected="0">
            <x v="65"/>
          </reference>
          <reference field="4" count="1">
            <x v="1"/>
          </reference>
        </references>
      </pivotArea>
    </format>
    <format dxfId="6586">
      <pivotArea dataOnly="0" labelOnly="1" outline="0" fieldPosition="0">
        <references count="5">
          <reference field="0" count="1" selected="0">
            <x v="142"/>
          </reference>
          <reference field="1" count="1" selected="0">
            <x v="349"/>
          </reference>
          <reference field="2" count="1" selected="0">
            <x v="0"/>
          </reference>
          <reference field="3" count="1" selected="0">
            <x v="41"/>
          </reference>
          <reference field="4" count="1">
            <x v="4"/>
          </reference>
        </references>
      </pivotArea>
    </format>
    <format dxfId="6585">
      <pivotArea dataOnly="0" labelOnly="1" outline="0" fieldPosition="0">
        <references count="5">
          <reference field="0" count="1" selected="0">
            <x v="143"/>
          </reference>
          <reference field="1" count="1" selected="0">
            <x v="350"/>
          </reference>
          <reference field="2" count="1" selected="0">
            <x v="1"/>
          </reference>
          <reference field="3" count="1" selected="0">
            <x v="311"/>
          </reference>
          <reference field="4" count="1">
            <x v="2"/>
          </reference>
        </references>
      </pivotArea>
    </format>
    <format dxfId="6584">
      <pivotArea dataOnly="0" labelOnly="1" outline="0" fieldPosition="0">
        <references count="5">
          <reference field="0" count="1" selected="0">
            <x v="144"/>
          </reference>
          <reference field="1" count="1" selected="0">
            <x v="351"/>
          </reference>
          <reference field="2" count="1" selected="0">
            <x v="2"/>
          </reference>
          <reference field="3" count="1" selected="0">
            <x v="228"/>
          </reference>
          <reference field="4" count="1">
            <x v="3"/>
          </reference>
        </references>
      </pivotArea>
    </format>
    <format dxfId="6583">
      <pivotArea dataOnly="0" labelOnly="1" outline="0" fieldPosition="0">
        <references count="5">
          <reference field="0" count="1" selected="0">
            <x v="145"/>
          </reference>
          <reference field="1" count="1" selected="0">
            <x v="352"/>
          </reference>
          <reference field="2" count="1" selected="0">
            <x v="3"/>
          </reference>
          <reference field="3" count="1" selected="0">
            <x v="324"/>
          </reference>
          <reference field="4" count="1">
            <x v="0"/>
          </reference>
        </references>
      </pivotArea>
    </format>
    <format dxfId="6582">
      <pivotArea dataOnly="0" labelOnly="1" outline="0" fieldPosition="0">
        <references count="5">
          <reference field="0" count="1" selected="0">
            <x v="146"/>
          </reference>
          <reference field="1" count="1" selected="0">
            <x v="353"/>
          </reference>
          <reference field="2" count="1" selected="0">
            <x v="0"/>
          </reference>
          <reference field="3" count="1" selected="0">
            <x v="13"/>
          </reference>
          <reference field="4" count="1">
            <x v="3"/>
          </reference>
        </references>
      </pivotArea>
    </format>
    <format dxfId="6581">
      <pivotArea dataOnly="0" labelOnly="1" outline="0" fieldPosition="0">
        <references count="5">
          <reference field="0" count="1" selected="0">
            <x v="147"/>
          </reference>
          <reference field="1" count="1" selected="0">
            <x v="364"/>
          </reference>
          <reference field="2" count="1" selected="0">
            <x v="1"/>
          </reference>
          <reference field="3" count="1" selected="0">
            <x v="356"/>
          </reference>
          <reference field="4" count="1">
            <x v="4"/>
          </reference>
        </references>
      </pivotArea>
    </format>
    <format dxfId="6580">
      <pivotArea dataOnly="0" labelOnly="1" outline="0" fieldPosition="0">
        <references count="5">
          <reference field="0" count="1" selected="0">
            <x v="148"/>
          </reference>
          <reference field="1" count="1" selected="0">
            <x v="367"/>
          </reference>
          <reference field="2" count="1" selected="0">
            <x v="2"/>
          </reference>
          <reference field="3" count="1" selected="0">
            <x v="333"/>
          </reference>
          <reference field="4" count="1">
            <x v="3"/>
          </reference>
        </references>
      </pivotArea>
    </format>
    <format dxfId="6579">
      <pivotArea dataOnly="0" labelOnly="1" outline="0" fieldPosition="0">
        <references count="5">
          <reference field="0" count="1" selected="0">
            <x v="149"/>
          </reference>
          <reference field="1" count="1" selected="0">
            <x v="370"/>
          </reference>
          <reference field="2" count="1" selected="0">
            <x v="3"/>
          </reference>
          <reference field="3" count="1" selected="0">
            <x v="14"/>
          </reference>
          <reference field="4" count="1">
            <x v="5"/>
          </reference>
        </references>
      </pivotArea>
    </format>
    <format dxfId="6578">
      <pivotArea dataOnly="0" labelOnly="1" outline="0" fieldPosition="0">
        <references count="5">
          <reference field="0" count="1" selected="0">
            <x v="150"/>
          </reference>
          <reference field="1" count="1" selected="0">
            <x v="382"/>
          </reference>
          <reference field="2" count="1" selected="0">
            <x v="0"/>
          </reference>
          <reference field="3" count="1" selected="0">
            <x v="400"/>
          </reference>
          <reference field="4" count="1">
            <x v="3"/>
          </reference>
        </references>
      </pivotArea>
    </format>
    <format dxfId="6577">
      <pivotArea dataOnly="0" labelOnly="1" outline="0" fieldPosition="0">
        <references count="5">
          <reference field="0" count="1" selected="0">
            <x v="151"/>
          </reference>
          <reference field="1" count="1" selected="0">
            <x v="383"/>
          </reference>
          <reference field="2" count="1" selected="0">
            <x v="1"/>
          </reference>
          <reference field="3" count="1" selected="0">
            <x v="180"/>
          </reference>
          <reference field="4" count="1">
            <x v="5"/>
          </reference>
        </references>
      </pivotArea>
    </format>
    <format dxfId="6576">
      <pivotArea dataOnly="0" labelOnly="1" outline="0" fieldPosition="0">
        <references count="5">
          <reference field="0" count="1" selected="0">
            <x v="152"/>
          </reference>
          <reference field="1" count="1" selected="0">
            <x v="409"/>
          </reference>
          <reference field="2" count="1" selected="0">
            <x v="2"/>
          </reference>
          <reference field="3" count="1" selected="0">
            <x v="44"/>
          </reference>
          <reference field="4" count="1">
            <x v="3"/>
          </reference>
        </references>
      </pivotArea>
    </format>
    <format dxfId="6575">
      <pivotArea dataOnly="0" labelOnly="1" outline="0" fieldPosition="0">
        <references count="5">
          <reference field="0" count="1" selected="0">
            <x v="153"/>
          </reference>
          <reference field="1" count="1" selected="0">
            <x v="412"/>
          </reference>
          <reference field="2" count="1" selected="0">
            <x v="3"/>
          </reference>
          <reference field="3" count="1" selected="0">
            <x v="16"/>
          </reference>
          <reference field="4" count="1">
            <x v="4"/>
          </reference>
        </references>
      </pivotArea>
    </format>
    <format dxfId="6574">
      <pivotArea dataOnly="0" labelOnly="1" outline="0" fieldPosition="0">
        <references count="5">
          <reference field="0" count="1" selected="0">
            <x v="154"/>
          </reference>
          <reference field="1" count="1" selected="0">
            <x v="413"/>
          </reference>
          <reference field="2" count="1" selected="0">
            <x v="0"/>
          </reference>
          <reference field="3" count="1" selected="0">
            <x v="372"/>
          </reference>
          <reference field="4" count="1">
            <x v="5"/>
          </reference>
        </references>
      </pivotArea>
    </format>
    <format dxfId="6573">
      <pivotArea dataOnly="0" labelOnly="1" outline="0" fieldPosition="0">
        <references count="5">
          <reference field="0" count="1" selected="0">
            <x v="155"/>
          </reference>
          <reference field="1" count="1" selected="0">
            <x v="30"/>
          </reference>
          <reference field="2" count="1" selected="0">
            <x v="1"/>
          </reference>
          <reference field="3" count="1" selected="0">
            <x v="80"/>
          </reference>
          <reference field="4" count="1">
            <x v="4"/>
          </reference>
        </references>
      </pivotArea>
    </format>
    <format dxfId="6572">
      <pivotArea dataOnly="0" labelOnly="1" outline="0" fieldPosition="0">
        <references count="5">
          <reference field="0" count="1" selected="0">
            <x v="156"/>
          </reference>
          <reference field="1" count="1" selected="0">
            <x v="55"/>
          </reference>
          <reference field="2" count="1" selected="0">
            <x v="2"/>
          </reference>
          <reference field="3" count="1" selected="0">
            <x v="286"/>
          </reference>
          <reference field="4" count="1">
            <x v="0"/>
          </reference>
        </references>
      </pivotArea>
    </format>
    <format dxfId="6571">
      <pivotArea dataOnly="0" labelOnly="1" outline="0" fieldPosition="0">
        <references count="5">
          <reference field="0" count="1" selected="0">
            <x v="158"/>
          </reference>
          <reference field="1" count="1" selected="0">
            <x v="144"/>
          </reference>
          <reference field="2" count="1" selected="0">
            <x v="0"/>
          </reference>
          <reference field="3" count="1" selected="0">
            <x v="200"/>
          </reference>
          <reference field="4" count="1">
            <x v="1"/>
          </reference>
        </references>
      </pivotArea>
    </format>
    <format dxfId="6570">
      <pivotArea dataOnly="0" labelOnly="1" outline="0" fieldPosition="0">
        <references count="5">
          <reference field="0" count="1" selected="0">
            <x v="159"/>
          </reference>
          <reference field="1" count="1" selected="0">
            <x v="145"/>
          </reference>
          <reference field="2" count="1" selected="0">
            <x v="1"/>
          </reference>
          <reference field="3" count="1" selected="0">
            <x v="59"/>
          </reference>
          <reference field="4" count="1">
            <x v="0"/>
          </reference>
        </references>
      </pivotArea>
    </format>
    <format dxfId="6569">
      <pivotArea dataOnly="0" labelOnly="1" outline="0" fieldPosition="0">
        <references count="5">
          <reference field="0" count="1" selected="0">
            <x v="160"/>
          </reference>
          <reference field="1" count="1" selected="0">
            <x v="165"/>
          </reference>
          <reference field="2" count="1" selected="0">
            <x v="2"/>
          </reference>
          <reference field="3" count="1" selected="0">
            <x v="28"/>
          </reference>
          <reference field="4" count="1">
            <x v="1"/>
          </reference>
        </references>
      </pivotArea>
    </format>
    <format dxfId="6568">
      <pivotArea dataOnly="0" labelOnly="1" outline="0" fieldPosition="0">
        <references count="5">
          <reference field="0" count="1" selected="0">
            <x v="162"/>
          </reference>
          <reference field="1" count="1" selected="0">
            <x v="176"/>
          </reference>
          <reference field="2" count="1" selected="0">
            <x v="0"/>
          </reference>
          <reference field="3" count="1" selected="0">
            <x v="186"/>
          </reference>
          <reference field="4" count="1">
            <x v="0"/>
          </reference>
        </references>
      </pivotArea>
    </format>
    <format dxfId="6567">
      <pivotArea dataOnly="0" labelOnly="1" outline="0" fieldPosition="0">
        <references count="5">
          <reference field="0" count="1" selected="0">
            <x v="164"/>
          </reference>
          <reference field="1" count="1" selected="0">
            <x v="204"/>
          </reference>
          <reference field="2" count="1" selected="0">
            <x v="2"/>
          </reference>
          <reference field="3" count="1" selected="0">
            <x v="33"/>
          </reference>
          <reference field="4" count="1">
            <x v="2"/>
          </reference>
        </references>
      </pivotArea>
    </format>
    <format dxfId="6566">
      <pivotArea dataOnly="0" labelOnly="1" outline="0" fieldPosition="0">
        <references count="5">
          <reference field="0" count="1" selected="0">
            <x v="165"/>
          </reference>
          <reference field="1" count="1" selected="0">
            <x v="205"/>
          </reference>
          <reference field="2" count="1" selected="0">
            <x v="3"/>
          </reference>
          <reference field="3" count="1" selected="0">
            <x v="121"/>
          </reference>
          <reference field="4" count="1">
            <x v="1"/>
          </reference>
        </references>
      </pivotArea>
    </format>
    <format dxfId="6565">
      <pivotArea dataOnly="0" labelOnly="1" outline="0" fieldPosition="0">
        <references count="5">
          <reference field="0" count="1" selected="0">
            <x v="166"/>
          </reference>
          <reference field="1" count="1" selected="0">
            <x v="209"/>
          </reference>
          <reference field="2" count="1" selected="0">
            <x v="0"/>
          </reference>
          <reference field="3" count="1" selected="0">
            <x v="10"/>
          </reference>
          <reference field="4" count="1">
            <x v="4"/>
          </reference>
        </references>
      </pivotArea>
    </format>
    <format dxfId="6564">
      <pivotArea dataOnly="0" labelOnly="1" outline="0" fieldPosition="0">
        <references count="5">
          <reference field="0" count="1" selected="0">
            <x v="167"/>
          </reference>
          <reference field="1" count="1" selected="0">
            <x v="212"/>
          </reference>
          <reference field="2" count="1" selected="0">
            <x v="1"/>
          </reference>
          <reference field="3" count="1" selected="0">
            <x v="259"/>
          </reference>
          <reference field="4" count="1">
            <x v="3"/>
          </reference>
        </references>
      </pivotArea>
    </format>
    <format dxfId="6563">
      <pivotArea dataOnly="0" labelOnly="1" outline="0" fieldPosition="0">
        <references count="5">
          <reference field="0" count="1" selected="0">
            <x v="168"/>
          </reference>
          <reference field="1" count="1" selected="0">
            <x v="227"/>
          </reference>
          <reference field="2" count="1" selected="0">
            <x v="2"/>
          </reference>
          <reference field="3" count="1" selected="0">
            <x v="414"/>
          </reference>
          <reference field="4" count="1">
            <x v="0"/>
          </reference>
        </references>
      </pivotArea>
    </format>
    <format dxfId="6562">
      <pivotArea dataOnly="0" labelOnly="1" outline="0" fieldPosition="0">
        <references count="5">
          <reference field="0" count="1" selected="0">
            <x v="169"/>
          </reference>
          <reference field="1" count="1" selected="0">
            <x v="228"/>
          </reference>
          <reference field="2" count="1" selected="0">
            <x v="3"/>
          </reference>
          <reference field="3" count="1" selected="0">
            <x v="318"/>
          </reference>
          <reference field="4" count="1">
            <x v="3"/>
          </reference>
        </references>
      </pivotArea>
    </format>
    <format dxfId="6561">
      <pivotArea dataOnly="0" labelOnly="1" outline="0" fieldPosition="0">
        <references count="5">
          <reference field="0" count="1" selected="0">
            <x v="171"/>
          </reference>
          <reference field="1" count="1" selected="0">
            <x v="258"/>
          </reference>
          <reference field="2" count="1" selected="0">
            <x v="1"/>
          </reference>
          <reference field="3" count="1" selected="0">
            <x v="96"/>
          </reference>
          <reference field="4" count="1">
            <x v="0"/>
          </reference>
        </references>
      </pivotArea>
    </format>
    <format dxfId="6560">
      <pivotArea dataOnly="0" labelOnly="1" outline="0" fieldPosition="0">
        <references count="5">
          <reference field="0" count="1" selected="0">
            <x v="172"/>
          </reference>
          <reference field="1" count="1" selected="0">
            <x v="300"/>
          </reference>
          <reference field="2" count="1" selected="0">
            <x v="2"/>
          </reference>
          <reference field="3" count="1" selected="0">
            <x v="380"/>
          </reference>
          <reference field="4" count="1">
            <x v="5"/>
          </reference>
        </references>
      </pivotArea>
    </format>
    <format dxfId="6559">
      <pivotArea dataOnly="0" labelOnly="1" outline="0" fieldPosition="0">
        <references count="5">
          <reference field="0" count="1" selected="0">
            <x v="174"/>
          </reference>
          <reference field="1" count="1" selected="0">
            <x v="72"/>
          </reference>
          <reference field="2" count="1" selected="0">
            <x v="0"/>
          </reference>
          <reference field="3" count="1" selected="0">
            <x v="376"/>
          </reference>
          <reference field="4" count="1">
            <x v="4"/>
          </reference>
        </references>
      </pivotArea>
    </format>
    <format dxfId="6558">
      <pivotArea dataOnly="0" labelOnly="1" outline="0" fieldPosition="0">
        <references count="5">
          <reference field="0" count="1" selected="0">
            <x v="178"/>
          </reference>
          <reference field="1" count="1" selected="0">
            <x v="9"/>
          </reference>
          <reference field="2" count="1" selected="0">
            <x v="0"/>
          </reference>
          <reference field="3" count="1" selected="0">
            <x v="105"/>
          </reference>
          <reference field="4" count="1">
            <x v="0"/>
          </reference>
        </references>
      </pivotArea>
    </format>
    <format dxfId="6557">
      <pivotArea dataOnly="0" labelOnly="1" outline="0" fieldPosition="0">
        <references count="5">
          <reference field="0" count="1" selected="0">
            <x v="180"/>
          </reference>
          <reference field="1" count="1" selected="0">
            <x v="11"/>
          </reference>
          <reference field="2" count="1" selected="0">
            <x v="2"/>
          </reference>
          <reference field="3" count="1" selected="0">
            <x v="276"/>
          </reference>
          <reference field="4" count="1">
            <x v="1"/>
          </reference>
        </references>
      </pivotArea>
    </format>
    <format dxfId="6556">
      <pivotArea dataOnly="0" labelOnly="1" outline="0" fieldPosition="0">
        <references count="5">
          <reference field="0" count="1" selected="0">
            <x v="181"/>
          </reference>
          <reference field="1" count="1" selected="0">
            <x v="12"/>
          </reference>
          <reference field="2" count="1" selected="0">
            <x v="3"/>
          </reference>
          <reference field="3" count="1" selected="0">
            <x v="95"/>
          </reference>
          <reference field="4" count="1">
            <x v="2"/>
          </reference>
        </references>
      </pivotArea>
    </format>
    <format dxfId="6555">
      <pivotArea dataOnly="0" labelOnly="1" outline="0" fieldPosition="0">
        <references count="5">
          <reference field="0" count="1" selected="0">
            <x v="183"/>
          </reference>
          <reference field="1" count="1" selected="0">
            <x v="14"/>
          </reference>
          <reference field="2" count="1" selected="0">
            <x v="1"/>
          </reference>
          <reference field="3" count="1" selected="0">
            <x v="392"/>
          </reference>
          <reference field="4" count="1">
            <x v="3"/>
          </reference>
        </references>
      </pivotArea>
    </format>
    <format dxfId="6554">
      <pivotArea dataOnly="0" labelOnly="1" outline="0" fieldPosition="0">
        <references count="5">
          <reference field="0" count="1" selected="0">
            <x v="184"/>
          </reference>
          <reference field="1" count="1" selected="0">
            <x v="15"/>
          </reference>
          <reference field="2" count="1" selected="0">
            <x v="2"/>
          </reference>
          <reference field="3" count="1" selected="0">
            <x v="361"/>
          </reference>
          <reference field="4" count="1">
            <x v="1"/>
          </reference>
        </references>
      </pivotArea>
    </format>
    <format dxfId="6553">
      <pivotArea dataOnly="0" labelOnly="1" outline="0" fieldPosition="0">
        <references count="5">
          <reference field="0" count="1" selected="0">
            <x v="185"/>
          </reference>
          <reference field="1" count="1" selected="0">
            <x v="16"/>
          </reference>
          <reference field="2" count="1" selected="0">
            <x v="3"/>
          </reference>
          <reference field="3" count="1" selected="0">
            <x v="87"/>
          </reference>
          <reference field="4" count="1">
            <x v="4"/>
          </reference>
        </references>
      </pivotArea>
    </format>
    <format dxfId="6552">
      <pivotArea dataOnly="0" labelOnly="1" outline="0" fieldPosition="0">
        <references count="5">
          <reference field="0" count="1" selected="0">
            <x v="187"/>
          </reference>
          <reference field="1" count="1" selected="0">
            <x v="20"/>
          </reference>
          <reference field="2" count="1" selected="0">
            <x v="1"/>
          </reference>
          <reference field="3" count="1" selected="0">
            <x v="382"/>
          </reference>
          <reference field="4" count="1">
            <x v="3"/>
          </reference>
        </references>
      </pivotArea>
    </format>
    <format dxfId="6551">
      <pivotArea dataOnly="0" labelOnly="1" outline="0" fieldPosition="0">
        <references count="5">
          <reference field="0" count="1" selected="0">
            <x v="188"/>
          </reference>
          <reference field="1" count="1" selected="0">
            <x v="22"/>
          </reference>
          <reference field="2" count="1" selected="0">
            <x v="2"/>
          </reference>
          <reference field="3" count="1" selected="0">
            <x v="38"/>
          </reference>
          <reference field="4" count="1">
            <x v="0"/>
          </reference>
        </references>
      </pivotArea>
    </format>
    <format dxfId="6550">
      <pivotArea dataOnly="0" labelOnly="1" outline="0" fieldPosition="0">
        <references count="5">
          <reference field="0" count="1" selected="0">
            <x v="189"/>
          </reference>
          <reference field="1" count="1" selected="0">
            <x v="33"/>
          </reference>
          <reference field="2" count="1" selected="0">
            <x v="3"/>
          </reference>
          <reference field="3" count="1" selected="0">
            <x v="102"/>
          </reference>
          <reference field="4" count="1">
            <x v="2"/>
          </reference>
        </references>
      </pivotArea>
    </format>
    <format dxfId="6549">
      <pivotArea dataOnly="0" labelOnly="1" outline="0" fieldPosition="0">
        <references count="5">
          <reference field="0" count="1" selected="0">
            <x v="191"/>
          </reference>
          <reference field="1" count="1" selected="0">
            <x v="42"/>
          </reference>
          <reference field="2" count="1" selected="0">
            <x v="1"/>
          </reference>
          <reference field="3" count="1" selected="0">
            <x v="330"/>
          </reference>
          <reference field="4" count="1">
            <x v="4"/>
          </reference>
        </references>
      </pivotArea>
    </format>
    <format dxfId="6548">
      <pivotArea dataOnly="0" labelOnly="1" outline="0" fieldPosition="0">
        <references count="5">
          <reference field="0" count="1" selected="0">
            <x v="193"/>
          </reference>
          <reference field="1" count="1" selected="0">
            <x v="47"/>
          </reference>
          <reference field="2" count="1" selected="0">
            <x v="3"/>
          </reference>
          <reference field="3" count="1" selected="0">
            <x v="129"/>
          </reference>
          <reference field="4" count="1">
            <x v="2"/>
          </reference>
        </references>
      </pivotArea>
    </format>
    <format dxfId="6547">
      <pivotArea dataOnly="0" labelOnly="1" outline="0" fieldPosition="0">
        <references count="5">
          <reference field="0" count="1" selected="0">
            <x v="195"/>
          </reference>
          <reference field="1" count="1" selected="0">
            <x v="51"/>
          </reference>
          <reference field="2" count="1" selected="0">
            <x v="1"/>
          </reference>
          <reference field="3" count="1" selected="0">
            <x v="267"/>
          </reference>
          <reference field="4" count="1">
            <x v="0"/>
          </reference>
        </references>
      </pivotArea>
    </format>
    <format dxfId="6546">
      <pivotArea dataOnly="0" labelOnly="1" outline="0" fieldPosition="0">
        <references count="5">
          <reference field="0" count="1" selected="0">
            <x v="197"/>
          </reference>
          <reference field="1" count="1" selected="0">
            <x v="56"/>
          </reference>
          <reference field="2" count="1" selected="0">
            <x v="3"/>
          </reference>
          <reference field="3" count="1" selected="0">
            <x v="88"/>
          </reference>
          <reference field="4" count="1">
            <x v="1"/>
          </reference>
        </references>
      </pivotArea>
    </format>
    <format dxfId="6545">
      <pivotArea dataOnly="0" labelOnly="1" outline="0" fieldPosition="0">
        <references count="5">
          <reference field="0" count="1" selected="0">
            <x v="198"/>
          </reference>
          <reference field="1" count="1" selected="0">
            <x v="59"/>
          </reference>
          <reference field="2" count="1" selected="0">
            <x v="0"/>
          </reference>
          <reference field="3" count="1" selected="0">
            <x v="155"/>
          </reference>
          <reference field="4" count="1">
            <x v="4"/>
          </reference>
        </references>
      </pivotArea>
    </format>
    <format dxfId="6544">
      <pivotArea dataOnly="0" labelOnly="1" outline="0" fieldPosition="0">
        <references count="5">
          <reference field="0" count="1" selected="0">
            <x v="200"/>
          </reference>
          <reference field="1" count="1" selected="0">
            <x v="94"/>
          </reference>
          <reference field="2" count="1" selected="0">
            <x v="2"/>
          </reference>
          <reference field="3" count="1" selected="0">
            <x v="50"/>
          </reference>
          <reference field="4" count="1">
            <x v="1"/>
          </reference>
        </references>
      </pivotArea>
    </format>
    <format dxfId="6543">
      <pivotArea dataOnly="0" labelOnly="1" outline="0" fieldPosition="0">
        <references count="5">
          <reference field="0" count="1" selected="0">
            <x v="202"/>
          </reference>
          <reference field="1" count="1" selected="0">
            <x v="96"/>
          </reference>
          <reference field="2" count="1" selected="0">
            <x v="0"/>
          </reference>
          <reference field="3" count="1" selected="0">
            <x v="362"/>
          </reference>
          <reference field="4" count="1">
            <x v="2"/>
          </reference>
        </references>
      </pivotArea>
    </format>
    <format dxfId="6542">
      <pivotArea dataOnly="0" labelOnly="1" outline="0" fieldPosition="0">
        <references count="5">
          <reference field="0" count="1" selected="0">
            <x v="203"/>
          </reference>
          <reference field="1" count="1" selected="0">
            <x v="97"/>
          </reference>
          <reference field="2" count="1" selected="0">
            <x v="1"/>
          </reference>
          <reference field="3" count="1" selected="0">
            <x v="188"/>
          </reference>
          <reference field="4" count="1">
            <x v="3"/>
          </reference>
        </references>
      </pivotArea>
    </format>
    <format dxfId="6541">
      <pivotArea dataOnly="0" labelOnly="1" outline="0" fieldPosition="0">
        <references count="5">
          <reference field="0" count="1" selected="0">
            <x v="204"/>
          </reference>
          <reference field="1" count="1" selected="0">
            <x v="98"/>
          </reference>
          <reference field="2" count="1" selected="0">
            <x v="2"/>
          </reference>
          <reference field="3" count="1" selected="0">
            <x v="260"/>
          </reference>
          <reference field="4" count="1">
            <x v="5"/>
          </reference>
        </references>
      </pivotArea>
    </format>
    <format dxfId="6540">
      <pivotArea dataOnly="0" labelOnly="1" outline="0" fieldPosition="0">
        <references count="5">
          <reference field="0" count="1" selected="0">
            <x v="205"/>
          </reference>
          <reference field="1" count="1" selected="0">
            <x v="99"/>
          </reference>
          <reference field="2" count="1" selected="0">
            <x v="3"/>
          </reference>
          <reference field="3" count="1" selected="0">
            <x v="24"/>
          </reference>
          <reference field="4" count="1">
            <x v="1"/>
          </reference>
        </references>
      </pivotArea>
    </format>
    <format dxfId="6539">
      <pivotArea dataOnly="0" labelOnly="1" outline="0" fieldPosition="0">
        <references count="5">
          <reference field="0" count="1" selected="0">
            <x v="206"/>
          </reference>
          <reference field="1" count="1" selected="0">
            <x v="100"/>
          </reference>
          <reference field="2" count="1" selected="0">
            <x v="0"/>
          </reference>
          <reference field="3" count="1" selected="0">
            <x v="288"/>
          </reference>
          <reference field="4" count="1">
            <x v="0"/>
          </reference>
        </references>
      </pivotArea>
    </format>
    <format dxfId="6538">
      <pivotArea dataOnly="0" labelOnly="1" outline="0" fieldPosition="0">
        <references count="5">
          <reference field="0" count="1" selected="0">
            <x v="207"/>
          </reference>
          <reference field="1" count="1" selected="0">
            <x v="101"/>
          </reference>
          <reference field="2" count="1" selected="0">
            <x v="1"/>
          </reference>
          <reference field="3" count="1" selected="0">
            <x v="343"/>
          </reference>
          <reference field="4" count="1">
            <x v="4"/>
          </reference>
        </references>
      </pivotArea>
    </format>
    <format dxfId="6537">
      <pivotArea dataOnly="0" labelOnly="1" outline="0" fieldPosition="0">
        <references count="5">
          <reference field="0" count="1" selected="0">
            <x v="208"/>
          </reference>
          <reference field="1" count="1" selected="0">
            <x v="104"/>
          </reference>
          <reference field="2" count="1" selected="0">
            <x v="2"/>
          </reference>
          <reference field="3" count="1" selected="0">
            <x v="110"/>
          </reference>
          <reference field="4" count="1">
            <x v="5"/>
          </reference>
        </references>
      </pivotArea>
    </format>
    <format dxfId="6536">
      <pivotArea dataOnly="0" labelOnly="1" outline="0" fieldPosition="0">
        <references count="5">
          <reference field="0" count="1" selected="0">
            <x v="210"/>
          </reference>
          <reference field="1" count="1" selected="0">
            <x v="107"/>
          </reference>
          <reference field="2" count="1" selected="0">
            <x v="0"/>
          </reference>
          <reference field="3" count="1" selected="0">
            <x v="49"/>
          </reference>
          <reference field="4" count="1">
            <x v="2"/>
          </reference>
        </references>
      </pivotArea>
    </format>
    <format dxfId="6535">
      <pivotArea dataOnly="0" labelOnly="1" outline="0" fieldPosition="0">
        <references count="5">
          <reference field="0" count="1" selected="0">
            <x v="211"/>
          </reference>
          <reference field="1" count="1" selected="0">
            <x v="108"/>
          </reference>
          <reference field="2" count="1" selected="0">
            <x v="1"/>
          </reference>
          <reference field="3" count="1" selected="0">
            <x v="114"/>
          </reference>
          <reference field="4" count="1">
            <x v="0"/>
          </reference>
        </references>
      </pivotArea>
    </format>
    <format dxfId="6534">
      <pivotArea dataOnly="0" labelOnly="1" outline="0" fieldPosition="0">
        <references count="5">
          <reference field="0" count="1" selected="0">
            <x v="212"/>
          </reference>
          <reference field="1" count="1" selected="0">
            <x v="111"/>
          </reference>
          <reference field="2" count="1" selected="0">
            <x v="2"/>
          </reference>
          <reference field="3" count="1" selected="0">
            <x v="36"/>
          </reference>
          <reference field="4" count="1">
            <x v="1"/>
          </reference>
        </references>
      </pivotArea>
    </format>
    <format dxfId="6533">
      <pivotArea dataOnly="0" labelOnly="1" outline="0" fieldPosition="0">
        <references count="5">
          <reference field="0" count="1" selected="0">
            <x v="213"/>
          </reference>
          <reference field="1" count="1" selected="0">
            <x v="115"/>
          </reference>
          <reference field="2" count="1" selected="0">
            <x v="3"/>
          </reference>
          <reference field="3" count="1" selected="0">
            <x v="226"/>
          </reference>
          <reference field="4" count="1">
            <x v="5"/>
          </reference>
        </references>
      </pivotArea>
    </format>
    <format dxfId="6532">
      <pivotArea dataOnly="0" labelOnly="1" outline="0" fieldPosition="0">
        <references count="5">
          <reference field="0" count="1" selected="0">
            <x v="214"/>
          </reference>
          <reference field="1" count="1" selected="0">
            <x v="116"/>
          </reference>
          <reference field="2" count="1" selected="0">
            <x v="0"/>
          </reference>
          <reference field="3" count="1" selected="0">
            <x v="64"/>
          </reference>
          <reference field="4" count="1">
            <x v="3"/>
          </reference>
        </references>
      </pivotArea>
    </format>
    <format dxfId="6531">
      <pivotArea dataOnly="0" labelOnly="1" outline="0" fieldPosition="0">
        <references count="5">
          <reference field="0" count="1" selected="0">
            <x v="215"/>
          </reference>
          <reference field="1" count="1" selected="0">
            <x v="118"/>
          </reference>
          <reference field="2" count="1" selected="0">
            <x v="1"/>
          </reference>
          <reference field="3" count="1" selected="0">
            <x v="251"/>
          </reference>
          <reference field="4" count="1">
            <x v="4"/>
          </reference>
        </references>
      </pivotArea>
    </format>
    <format dxfId="6530">
      <pivotArea dataOnly="0" labelOnly="1" outline="0" fieldPosition="0">
        <references count="5">
          <reference field="0" count="1" selected="0">
            <x v="217"/>
          </reference>
          <reference field="1" count="1" selected="0">
            <x v="122"/>
          </reference>
          <reference field="2" count="1" selected="0">
            <x v="3"/>
          </reference>
          <reference field="3" count="1" selected="0">
            <x v="276"/>
          </reference>
          <reference field="4" count="1">
            <x v="5"/>
          </reference>
        </references>
      </pivotArea>
    </format>
    <format dxfId="6529">
      <pivotArea dataOnly="0" labelOnly="1" outline="0" fieldPosition="0">
        <references count="5">
          <reference field="0" count="1" selected="0">
            <x v="218"/>
          </reference>
          <reference field="1" count="1" selected="0">
            <x v="123"/>
          </reference>
          <reference field="2" count="1" selected="0">
            <x v="0"/>
          </reference>
          <reference field="3" count="1" selected="0">
            <x v="179"/>
          </reference>
          <reference field="4" count="1">
            <x v="2"/>
          </reference>
        </references>
      </pivotArea>
    </format>
    <format dxfId="6528">
      <pivotArea dataOnly="0" labelOnly="1" outline="0" fieldPosition="0">
        <references count="5">
          <reference field="0" count="1" selected="0">
            <x v="219"/>
          </reference>
          <reference field="1" count="1" selected="0">
            <x v="125"/>
          </reference>
          <reference field="2" count="1" selected="0">
            <x v="1"/>
          </reference>
          <reference field="3" count="1" selected="0">
            <x v="293"/>
          </reference>
          <reference field="4" count="1">
            <x v="5"/>
          </reference>
        </references>
      </pivotArea>
    </format>
    <format dxfId="6527">
      <pivotArea dataOnly="0" labelOnly="1" outline="0" fieldPosition="0">
        <references count="5">
          <reference field="0" count="1" selected="0">
            <x v="220"/>
          </reference>
          <reference field="1" count="1" selected="0">
            <x v="126"/>
          </reference>
          <reference field="2" count="1" selected="0">
            <x v="2"/>
          </reference>
          <reference field="3" count="1" selected="0">
            <x v="231"/>
          </reference>
          <reference field="4" count="1">
            <x v="4"/>
          </reference>
        </references>
      </pivotArea>
    </format>
    <format dxfId="6526">
      <pivotArea dataOnly="0" labelOnly="1" outline="0" fieldPosition="0">
        <references count="5">
          <reference field="0" count="1" selected="0">
            <x v="221"/>
          </reference>
          <reference field="1" count="1" selected="0">
            <x v="127"/>
          </reference>
          <reference field="2" count="1" selected="0">
            <x v="3"/>
          </reference>
          <reference field="3" count="1" selected="0">
            <x v="346"/>
          </reference>
          <reference field="4" count="1">
            <x v="5"/>
          </reference>
        </references>
      </pivotArea>
    </format>
    <format dxfId="6525">
      <pivotArea dataOnly="0" labelOnly="1" outline="0" fieldPosition="0">
        <references count="5">
          <reference field="0" count="1" selected="0">
            <x v="222"/>
          </reference>
          <reference field="1" count="1" selected="0">
            <x v="130"/>
          </reference>
          <reference field="2" count="1" selected="0">
            <x v="0"/>
          </reference>
          <reference field="3" count="1" selected="0">
            <x v="11"/>
          </reference>
          <reference field="4" count="1">
            <x v="3"/>
          </reference>
        </references>
      </pivotArea>
    </format>
    <format dxfId="6524">
      <pivotArea dataOnly="0" labelOnly="1" outline="0" fieldPosition="0">
        <references count="5">
          <reference field="0" count="1" selected="0">
            <x v="223"/>
          </reference>
          <reference field="1" count="1" selected="0">
            <x v="131"/>
          </reference>
          <reference field="2" count="1" selected="0">
            <x v="1"/>
          </reference>
          <reference field="3" count="1" selected="0">
            <x v="57"/>
          </reference>
          <reference field="4" count="1">
            <x v="4"/>
          </reference>
        </references>
      </pivotArea>
    </format>
    <format dxfId="6523">
      <pivotArea dataOnly="0" labelOnly="1" outline="0" fieldPosition="0">
        <references count="5">
          <reference field="0" count="1" selected="0">
            <x v="224"/>
          </reference>
          <reference field="1" count="1" selected="0">
            <x v="132"/>
          </reference>
          <reference field="2" count="1" selected="0">
            <x v="2"/>
          </reference>
          <reference field="3" count="1" selected="0">
            <x v="74"/>
          </reference>
          <reference field="4" count="1">
            <x v="2"/>
          </reference>
        </references>
      </pivotArea>
    </format>
    <format dxfId="6522">
      <pivotArea dataOnly="0" labelOnly="1" outline="0" fieldPosition="0">
        <references count="5">
          <reference field="0" count="1" selected="0">
            <x v="225"/>
          </reference>
          <reference field="1" count="1" selected="0">
            <x v="133"/>
          </reference>
          <reference field="2" count="1" selected="0">
            <x v="3"/>
          </reference>
          <reference field="3" count="1" selected="0">
            <x v="255"/>
          </reference>
          <reference field="4" count="1">
            <x v="1"/>
          </reference>
        </references>
      </pivotArea>
    </format>
    <format dxfId="6521">
      <pivotArea dataOnly="0" labelOnly="1" outline="0" fieldPosition="0">
        <references count="5">
          <reference field="0" count="1" selected="0">
            <x v="226"/>
          </reference>
          <reference field="1" count="1" selected="0">
            <x v="135"/>
          </reference>
          <reference field="2" count="1" selected="0">
            <x v="0"/>
          </reference>
          <reference field="3" count="1" selected="0">
            <x v="223"/>
          </reference>
          <reference field="4" count="1">
            <x v="4"/>
          </reference>
        </references>
      </pivotArea>
    </format>
    <format dxfId="6520">
      <pivotArea dataOnly="0" labelOnly="1" outline="0" fieldPosition="0">
        <references count="5">
          <reference field="0" count="1" selected="0">
            <x v="227"/>
          </reference>
          <reference field="1" count="1" selected="0">
            <x v="136"/>
          </reference>
          <reference field="2" count="1" selected="0">
            <x v="1"/>
          </reference>
          <reference field="3" count="1" selected="0">
            <x v="145"/>
          </reference>
          <reference field="4" count="1">
            <x v="2"/>
          </reference>
        </references>
      </pivotArea>
    </format>
    <format dxfId="6519">
      <pivotArea dataOnly="0" labelOnly="1" outline="0" fieldPosition="0">
        <references count="5">
          <reference field="0" count="1" selected="0">
            <x v="229"/>
          </reference>
          <reference field="1" count="1" selected="0">
            <x v="140"/>
          </reference>
          <reference field="2" count="1" selected="0">
            <x v="3"/>
          </reference>
          <reference field="3" count="1" selected="0">
            <x v="139"/>
          </reference>
          <reference field="4" count="1">
            <x v="0"/>
          </reference>
        </references>
      </pivotArea>
    </format>
    <format dxfId="6518">
      <pivotArea dataOnly="0" labelOnly="1" outline="0" fieldPosition="0">
        <references count="5">
          <reference field="0" count="1" selected="0">
            <x v="230"/>
          </reference>
          <reference field="1" count="1" selected="0">
            <x v="157"/>
          </reference>
          <reference field="2" count="1" selected="0">
            <x v="0"/>
          </reference>
          <reference field="3" count="1" selected="0">
            <x v="243"/>
          </reference>
          <reference field="4" count="1">
            <x v="5"/>
          </reference>
        </references>
      </pivotArea>
    </format>
    <format dxfId="6517">
      <pivotArea dataOnly="0" labelOnly="1" outline="0" fieldPosition="0">
        <references count="5">
          <reference field="0" count="1" selected="0">
            <x v="231"/>
          </reference>
          <reference field="1" count="1" selected="0">
            <x v="371"/>
          </reference>
          <reference field="2" count="1" selected="0">
            <x v="1"/>
          </reference>
          <reference field="3" count="1" selected="0">
            <x v="332"/>
          </reference>
          <reference field="4" count="1">
            <x v="4"/>
          </reference>
        </references>
      </pivotArea>
    </format>
    <format dxfId="6516">
      <pivotArea dataOnly="0" labelOnly="1" outline="0" fieldPosition="0">
        <references count="5">
          <reference field="0" count="1" selected="0">
            <x v="232"/>
          </reference>
          <reference field="1" count="1" selected="0">
            <x v="372"/>
          </reference>
          <reference field="2" count="1" selected="0">
            <x v="2"/>
          </reference>
          <reference field="3" count="1" selected="0">
            <x v="31"/>
          </reference>
          <reference field="4" count="1">
            <x v="1"/>
          </reference>
        </references>
      </pivotArea>
    </format>
    <format dxfId="6515">
      <pivotArea dataOnly="0" labelOnly="1" outline="0" fieldPosition="0">
        <references count="5">
          <reference field="0" count="1" selected="0">
            <x v="233"/>
          </reference>
          <reference field="1" count="1" selected="0">
            <x v="373"/>
          </reference>
          <reference field="2" count="1" selected="0">
            <x v="3"/>
          </reference>
          <reference field="3" count="1" selected="0">
            <x v="302"/>
          </reference>
          <reference field="4" count="1">
            <x v="4"/>
          </reference>
        </references>
      </pivotArea>
    </format>
    <format dxfId="6514">
      <pivotArea dataOnly="0" labelOnly="1" outline="0" fieldPosition="0">
        <references count="5">
          <reference field="0" count="1" selected="0">
            <x v="235"/>
          </reference>
          <reference field="1" count="1" selected="0">
            <x v="34"/>
          </reference>
          <reference field="2" count="1" selected="0">
            <x v="1"/>
          </reference>
          <reference field="3" count="1" selected="0">
            <x v="58"/>
          </reference>
          <reference field="4" count="1">
            <x v="0"/>
          </reference>
        </references>
      </pivotArea>
    </format>
    <format dxfId="6513">
      <pivotArea dataOnly="0" labelOnly="1" outline="0" fieldPosition="0">
        <references count="5">
          <reference field="0" count="1" selected="0">
            <x v="236"/>
          </reference>
          <reference field="1" count="1" selected="0">
            <x v="73"/>
          </reference>
          <reference field="2" count="1" selected="0">
            <x v="2"/>
          </reference>
          <reference field="3" count="1" selected="0">
            <x v="261"/>
          </reference>
          <reference field="4" count="1">
            <x v="5"/>
          </reference>
        </references>
      </pivotArea>
    </format>
    <format dxfId="6512">
      <pivotArea dataOnly="0" labelOnly="1" outline="0" fieldPosition="0">
        <references count="5">
          <reference field="0" count="1" selected="0">
            <x v="237"/>
          </reference>
          <reference field="1" count="1" selected="0">
            <x v="80"/>
          </reference>
          <reference field="2" count="1" selected="0">
            <x v="3"/>
          </reference>
          <reference field="3" count="1" selected="0">
            <x v="266"/>
          </reference>
          <reference field="4" count="1">
            <x v="4"/>
          </reference>
        </references>
      </pivotArea>
    </format>
    <format dxfId="6511">
      <pivotArea dataOnly="0" labelOnly="1" outline="0" fieldPosition="0">
        <references count="5">
          <reference field="0" count="1" selected="0">
            <x v="238"/>
          </reference>
          <reference field="1" count="1" selected="0">
            <x v="84"/>
          </reference>
          <reference field="2" count="1" selected="0">
            <x v="0"/>
          </reference>
          <reference field="3" count="1" selected="0">
            <x v="182"/>
          </reference>
          <reference field="4" count="1">
            <x v="0"/>
          </reference>
        </references>
      </pivotArea>
    </format>
    <format dxfId="6510">
      <pivotArea dataOnly="0" labelOnly="1" outline="0" fieldPosition="0">
        <references count="5">
          <reference field="0" count="1" selected="0">
            <x v="239"/>
          </reference>
          <reference field="1" count="1" selected="0">
            <x v="90"/>
          </reference>
          <reference field="2" count="1" selected="0">
            <x v="1"/>
          </reference>
          <reference field="3" count="1" selected="0">
            <x v="136"/>
          </reference>
          <reference field="4" count="1">
            <x v="3"/>
          </reference>
        </references>
      </pivotArea>
    </format>
    <format dxfId="6509">
      <pivotArea dataOnly="0" labelOnly="1" outline="0" fieldPosition="0">
        <references count="5">
          <reference field="0" count="1" selected="0">
            <x v="241"/>
          </reference>
          <reference field="1" count="1" selected="0">
            <x v="218"/>
          </reference>
          <reference field="2" count="1" selected="0">
            <x v="3"/>
          </reference>
          <reference field="3" count="1" selected="0">
            <x v="321"/>
          </reference>
          <reference field="4" count="1">
            <x v="4"/>
          </reference>
        </references>
      </pivotArea>
    </format>
    <format dxfId="6508">
      <pivotArea dataOnly="0" labelOnly="1" outline="0" fieldPosition="0">
        <references count="5">
          <reference field="0" count="1" selected="0">
            <x v="242"/>
          </reference>
          <reference field="1" count="1" selected="0">
            <x v="219"/>
          </reference>
          <reference field="2" count="1" selected="0">
            <x v="0"/>
          </reference>
          <reference field="3" count="1" selected="0">
            <x v="337"/>
          </reference>
          <reference field="4" count="1">
            <x v="1"/>
          </reference>
        </references>
      </pivotArea>
    </format>
    <format dxfId="6507">
      <pivotArea dataOnly="0" labelOnly="1" outline="0" fieldPosition="0">
        <references count="5">
          <reference field="0" count="1" selected="0">
            <x v="243"/>
          </reference>
          <reference field="1" count="1" selected="0">
            <x v="231"/>
          </reference>
          <reference field="2" count="1" selected="0">
            <x v="1"/>
          </reference>
          <reference field="3" count="1" selected="0">
            <x v="263"/>
          </reference>
          <reference field="4" count="1">
            <x v="0"/>
          </reference>
        </references>
      </pivotArea>
    </format>
    <format dxfId="6506">
      <pivotArea dataOnly="0" labelOnly="1" outline="0" fieldPosition="0">
        <references count="5">
          <reference field="0" count="1" selected="0">
            <x v="244"/>
          </reference>
          <reference field="1" count="1" selected="0">
            <x v="235"/>
          </reference>
          <reference field="2" count="1" selected="0">
            <x v="2"/>
          </reference>
          <reference field="3" count="1" selected="0">
            <x v="274"/>
          </reference>
          <reference field="4" count="1">
            <x v="3"/>
          </reference>
        </references>
      </pivotArea>
    </format>
    <format dxfId="6505">
      <pivotArea dataOnly="0" labelOnly="1" outline="0" fieldPosition="0">
        <references count="5">
          <reference field="0" count="1" selected="0">
            <x v="245"/>
          </reference>
          <reference field="1" count="1" selected="0">
            <x v="250"/>
          </reference>
          <reference field="2" count="1" selected="0">
            <x v="3"/>
          </reference>
          <reference field="3" count="1" selected="0">
            <x v="19"/>
          </reference>
          <reference field="4" count="1">
            <x v="2"/>
          </reference>
        </references>
      </pivotArea>
    </format>
    <format dxfId="6504">
      <pivotArea dataOnly="0" labelOnly="1" outline="0" fieldPosition="0">
        <references count="5">
          <reference field="0" count="1" selected="0">
            <x v="246"/>
          </reference>
          <reference field="1" count="1" selected="0">
            <x v="270"/>
          </reference>
          <reference field="2" count="1" selected="0">
            <x v="0"/>
          </reference>
          <reference field="3" count="1" selected="0">
            <x v="89"/>
          </reference>
          <reference field="4" count="1">
            <x v="5"/>
          </reference>
        </references>
      </pivotArea>
    </format>
    <format dxfId="6503">
      <pivotArea dataOnly="0" labelOnly="1" outline="0" fieldPosition="0">
        <references count="5">
          <reference field="0" count="1" selected="0">
            <x v="247"/>
          </reference>
          <reference field="1" count="1" selected="0">
            <x v="391"/>
          </reference>
          <reference field="2" count="1" selected="0">
            <x v="1"/>
          </reference>
          <reference field="3" count="1" selected="0">
            <x v="203"/>
          </reference>
          <reference field="4" count="1">
            <x v="4"/>
          </reference>
        </references>
      </pivotArea>
    </format>
    <format dxfId="6502">
      <pivotArea dataOnly="0" labelOnly="1" outline="0" fieldPosition="0">
        <references count="5">
          <reference field="0" count="1" selected="0">
            <x v="248"/>
          </reference>
          <reference field="1" count="1" selected="0">
            <x v="411"/>
          </reference>
          <reference field="2" count="1" selected="0">
            <x v="2"/>
          </reference>
          <reference field="3" count="1" selected="0">
            <x v="401"/>
          </reference>
          <reference field="4" count="1">
            <x v="5"/>
          </reference>
        </references>
      </pivotArea>
    </format>
    <format dxfId="6501">
      <pivotArea dataOnly="0" labelOnly="1" outline="0" fieldPosition="0">
        <references count="5">
          <reference field="0" count="1" selected="0">
            <x v="250"/>
          </reference>
          <reference field="1" count="1" selected="0">
            <x v="109"/>
          </reference>
          <reference field="2" count="1" selected="0">
            <x v="0"/>
          </reference>
          <reference field="3" count="1" selected="0">
            <x v="323"/>
          </reference>
          <reference field="4" count="1">
            <x v="0"/>
          </reference>
        </references>
      </pivotArea>
    </format>
    <format dxfId="6500">
      <pivotArea dataOnly="0" labelOnly="1" outline="0" fieldPosition="0">
        <references count="5">
          <reference field="0" count="1" selected="0">
            <x v="251"/>
          </reference>
          <reference field="1" count="1" selected="0">
            <x v="230"/>
          </reference>
          <reference field="2" count="1" selected="0">
            <x v="1"/>
          </reference>
          <reference field="3" count="1" selected="0">
            <x v="8"/>
          </reference>
          <reference field="4" count="1">
            <x v="4"/>
          </reference>
        </references>
      </pivotArea>
    </format>
    <format dxfId="6499">
      <pivotArea dataOnly="0" labelOnly="1" outline="0" fieldPosition="0">
        <references count="5">
          <reference field="0" count="1" selected="0">
            <x v="252"/>
          </reference>
          <reference field="1" count="1" selected="0">
            <x v="236"/>
          </reference>
          <reference field="2" count="1" selected="0">
            <x v="2"/>
          </reference>
          <reference field="3" count="1" selected="0">
            <x v="166"/>
          </reference>
          <reference field="4" count="1">
            <x v="3"/>
          </reference>
        </references>
      </pivotArea>
    </format>
    <format dxfId="6498">
      <pivotArea dataOnly="0" labelOnly="1" outline="0" fieldPosition="0">
        <references count="5">
          <reference field="0" count="1" selected="0">
            <x v="253"/>
          </reference>
          <reference field="1" count="1" selected="0">
            <x v="261"/>
          </reference>
          <reference field="2" count="1" selected="0">
            <x v="3"/>
          </reference>
          <reference field="3" count="1" selected="0">
            <x v="250"/>
          </reference>
          <reference field="4" count="1">
            <x v="0"/>
          </reference>
        </references>
      </pivotArea>
    </format>
    <format dxfId="6497">
      <pivotArea dataOnly="0" labelOnly="1" outline="0" fieldPosition="0">
        <references count="5">
          <reference field="0" count="1" selected="0">
            <x v="254"/>
          </reference>
          <reference field="1" count="1" selected="0">
            <x v="278"/>
          </reference>
          <reference field="2" count="1" selected="0">
            <x v="0"/>
          </reference>
          <reference field="3" count="1" selected="0">
            <x v="325"/>
          </reference>
          <reference field="4" count="1">
            <x v="5"/>
          </reference>
        </references>
      </pivotArea>
    </format>
    <format dxfId="6496">
      <pivotArea dataOnly="0" labelOnly="1" outline="0" fieldPosition="0">
        <references count="5">
          <reference field="0" count="1" selected="0">
            <x v="256"/>
          </reference>
          <reference field="1" count="1" selected="0">
            <x v="299"/>
          </reference>
          <reference field="2" count="1" selected="0">
            <x v="2"/>
          </reference>
          <reference field="3" count="1" selected="0">
            <x v="234"/>
          </reference>
          <reference field="4" count="1">
            <x v="2"/>
          </reference>
        </references>
      </pivotArea>
    </format>
    <format dxfId="6495">
      <pivotArea dataOnly="0" labelOnly="1" outline="0" fieldPosition="0">
        <references count="5">
          <reference field="0" count="1" selected="0">
            <x v="257"/>
          </reference>
          <reference field="1" count="1" selected="0">
            <x v="305"/>
          </reference>
          <reference field="2" count="1" selected="0">
            <x v="3"/>
          </reference>
          <reference field="3" count="1" selected="0">
            <x v="91"/>
          </reference>
          <reference field="4" count="1">
            <x v="5"/>
          </reference>
        </references>
      </pivotArea>
    </format>
    <format dxfId="6494">
      <pivotArea dataOnly="0" labelOnly="1" outline="0" fieldPosition="0">
        <references count="5">
          <reference field="0" count="1" selected="0">
            <x v="258"/>
          </reference>
          <reference field="1" count="1" selected="0">
            <x v="333"/>
          </reference>
          <reference field="2" count="1" selected="0">
            <x v="8"/>
          </reference>
          <reference field="3" count="1" selected="0">
            <x v="34"/>
          </reference>
          <reference field="4" count="1">
            <x v="2"/>
          </reference>
        </references>
      </pivotArea>
    </format>
    <format dxfId="6493">
      <pivotArea dataOnly="0" labelOnly="1" outline="0" fieldPosition="0">
        <references count="5">
          <reference field="0" count="1" selected="0">
            <x v="261"/>
          </reference>
          <reference field="1" count="1" selected="0">
            <x v="64"/>
          </reference>
          <reference field="2" count="1" selected="0">
            <x v="8"/>
          </reference>
          <reference field="3" count="1" selected="0">
            <x v="408"/>
          </reference>
          <reference field="4" count="1">
            <x v="1"/>
          </reference>
        </references>
      </pivotArea>
    </format>
    <format dxfId="6492">
      <pivotArea dataOnly="0" labelOnly="1" outline="0" fieldPosition="0">
        <references count="5">
          <reference field="0" count="1" selected="0">
            <x v="262"/>
          </reference>
          <reference field="1" count="1" selected="0">
            <x v="102"/>
          </reference>
          <reference field="2" count="1" selected="0">
            <x v="0"/>
          </reference>
          <reference field="3" count="1" selected="0">
            <x v="128"/>
          </reference>
          <reference field="4" count="1">
            <x v="2"/>
          </reference>
        </references>
      </pivotArea>
    </format>
    <format dxfId="6491">
      <pivotArea dataOnly="0" labelOnly="1" outline="0" fieldPosition="0">
        <references count="5">
          <reference field="0" count="1" selected="0">
            <x v="263"/>
          </reference>
          <reference field="1" count="1" selected="0">
            <x v="103"/>
          </reference>
          <reference field="2" count="1" selected="0">
            <x v="1"/>
          </reference>
          <reference field="3" count="1" selected="0">
            <x v="278"/>
          </reference>
          <reference field="4" count="1">
            <x v="0"/>
          </reference>
        </references>
      </pivotArea>
    </format>
    <format dxfId="6490">
      <pivotArea dataOnly="0" labelOnly="1" outline="0" fieldPosition="0">
        <references count="5">
          <reference field="0" count="1" selected="0">
            <x v="264"/>
          </reference>
          <reference field="1" count="1" selected="0">
            <x v="121"/>
          </reference>
          <reference field="2" count="1" selected="0">
            <x v="2"/>
          </reference>
          <reference field="3" count="1" selected="0">
            <x v="355"/>
          </reference>
          <reference field="4" count="1">
            <x v="2"/>
          </reference>
        </references>
      </pivotArea>
    </format>
    <format dxfId="6489">
      <pivotArea dataOnly="0" labelOnly="1" outline="0" fieldPosition="0">
        <references count="5">
          <reference field="0" count="1" selected="0">
            <x v="265"/>
          </reference>
          <reference field="1" count="1" selected="0">
            <x v="141"/>
          </reference>
          <reference field="2" count="1" selected="0">
            <x v="3"/>
          </reference>
          <reference field="3" count="1" selected="0">
            <x v="397"/>
          </reference>
          <reference field="4" count="1">
            <x v="4"/>
          </reference>
        </references>
      </pivotArea>
    </format>
    <format dxfId="6488">
      <pivotArea dataOnly="0" labelOnly="1" outline="0" fieldPosition="0">
        <references count="5">
          <reference field="0" count="1" selected="0">
            <x v="266"/>
          </reference>
          <reference field="1" count="1" selected="0">
            <x v="158"/>
          </reference>
          <reference field="2" count="1" selected="0">
            <x v="0"/>
          </reference>
          <reference field="3" count="1" selected="0">
            <x v="97"/>
          </reference>
          <reference field="4" count="1">
            <x v="3"/>
          </reference>
        </references>
      </pivotArea>
    </format>
    <format dxfId="6487">
      <pivotArea dataOnly="0" labelOnly="1" outline="0" fieldPosition="0">
        <references count="5">
          <reference field="0" count="1" selected="0">
            <x v="267"/>
          </reference>
          <reference field="1" count="1" selected="0">
            <x v="161"/>
          </reference>
          <reference field="2" count="1" selected="0">
            <x v="1"/>
          </reference>
          <reference field="3" count="1" selected="0">
            <x v="201"/>
          </reference>
          <reference field="4" count="1">
            <x v="1"/>
          </reference>
        </references>
      </pivotArea>
    </format>
    <format dxfId="6486">
      <pivotArea dataOnly="0" labelOnly="1" outline="0" fieldPosition="0">
        <references count="5">
          <reference field="0" count="1" selected="0">
            <x v="268"/>
          </reference>
          <reference field="1" count="1" selected="0">
            <x v="167"/>
          </reference>
          <reference field="2" count="1" selected="0">
            <x v="2"/>
          </reference>
          <reference field="3" count="1" selected="0">
            <x v="418"/>
          </reference>
          <reference field="4" count="1">
            <x v="3"/>
          </reference>
        </references>
      </pivotArea>
    </format>
    <format dxfId="6485">
      <pivotArea dataOnly="0" labelOnly="1" outline="0" fieldPosition="0">
        <references count="5">
          <reference field="0" count="1" selected="0">
            <x v="269"/>
          </reference>
          <reference field="1" count="1" selected="0">
            <x v="178"/>
          </reference>
          <reference field="2" count="1" selected="0">
            <x v="3"/>
          </reference>
          <reference field="3" count="1" selected="0">
            <x v="37"/>
          </reference>
          <reference field="4" count="1">
            <x v="0"/>
          </reference>
        </references>
      </pivotArea>
    </format>
    <format dxfId="6484">
      <pivotArea dataOnly="0" labelOnly="1" outline="0" fieldPosition="0">
        <references count="5">
          <reference field="0" count="1" selected="0">
            <x v="270"/>
          </reference>
          <reference field="1" count="1" selected="0">
            <x v="181"/>
          </reference>
          <reference field="2" count="1" selected="0">
            <x v="0"/>
          </reference>
          <reference field="3" count="1" selected="0">
            <x v="7"/>
          </reference>
          <reference field="4" count="1">
            <x v="3"/>
          </reference>
        </references>
      </pivotArea>
    </format>
    <format dxfId="6483">
      <pivotArea dataOnly="0" labelOnly="1" outline="0" fieldPosition="0">
        <references count="5">
          <reference field="0" count="1" selected="0">
            <x v="272"/>
          </reference>
          <reference field="1" count="1" selected="0">
            <x v="195"/>
          </reference>
          <reference field="2" count="1" selected="0">
            <x v="2"/>
          </reference>
          <reference field="3" count="1" selected="0">
            <x v="205"/>
          </reference>
          <reference field="4" count="1">
            <x v="1"/>
          </reference>
        </references>
      </pivotArea>
    </format>
    <format dxfId="6482">
      <pivotArea dataOnly="0" labelOnly="1" outline="0" fieldPosition="0">
        <references count="5">
          <reference field="0" count="1" selected="0">
            <x v="273"/>
          </reference>
          <reference field="1" count="1" selected="0">
            <x v="213"/>
          </reference>
          <reference field="2" count="1" selected="0">
            <x v="3"/>
          </reference>
          <reference field="3" count="1" selected="0">
            <x v="184"/>
          </reference>
          <reference field="4" count="1">
            <x v="5"/>
          </reference>
        </references>
      </pivotArea>
    </format>
    <format dxfId="6481">
      <pivotArea dataOnly="0" labelOnly="1" outline="0" fieldPosition="0">
        <references count="5">
          <reference field="0" count="1" selected="0">
            <x v="274"/>
          </reference>
          <reference field="1" count="1" selected="0">
            <x v="217"/>
          </reference>
          <reference field="2" count="1" selected="0">
            <x v="0"/>
          </reference>
          <reference field="3" count="1" selected="0">
            <x v="239"/>
          </reference>
          <reference field="4" count="1">
            <x v="2"/>
          </reference>
        </references>
      </pivotArea>
    </format>
    <format dxfId="6480">
      <pivotArea dataOnly="0" labelOnly="1" outline="0" fieldPosition="0">
        <references count="5">
          <reference field="0" count="1" selected="0">
            <x v="275"/>
          </reference>
          <reference field="1" count="1" selected="0">
            <x v="262"/>
          </reference>
          <reference field="2" count="1" selected="0">
            <x v="1"/>
          </reference>
          <reference field="3" count="1" selected="0">
            <x v="104"/>
          </reference>
          <reference field="4" count="1">
            <x v="0"/>
          </reference>
        </references>
      </pivotArea>
    </format>
    <format dxfId="6479">
      <pivotArea dataOnly="0" labelOnly="1" outline="0" fieldPosition="0">
        <references count="5">
          <reference field="0" count="1" selected="0">
            <x v="277"/>
          </reference>
          <reference field="1" count="1" selected="0">
            <x v="285"/>
          </reference>
          <reference field="2" count="1" selected="0">
            <x v="3"/>
          </reference>
          <reference field="3" count="1" selected="0">
            <x v="158"/>
          </reference>
          <reference field="4" count="1">
            <x v="2"/>
          </reference>
        </references>
      </pivotArea>
    </format>
    <format dxfId="6478">
      <pivotArea dataOnly="0" labelOnly="1" outline="0" fieldPosition="0">
        <references count="5">
          <reference field="0" count="1" selected="0">
            <x v="278"/>
          </reference>
          <reference field="1" count="1" selected="0">
            <x v="286"/>
          </reference>
          <reference field="2" count="1" selected="0">
            <x v="0"/>
          </reference>
          <reference field="3" count="1" selected="0">
            <x v="60"/>
          </reference>
          <reference field="4" count="1">
            <x v="5"/>
          </reference>
        </references>
      </pivotArea>
    </format>
    <format dxfId="6477">
      <pivotArea dataOnly="0" labelOnly="1" outline="0" fieldPosition="0">
        <references count="5">
          <reference field="0" count="1" selected="0">
            <x v="279"/>
          </reference>
          <reference field="1" count="1" selected="0">
            <x v="291"/>
          </reference>
          <reference field="2" count="1" selected="0">
            <x v="1"/>
          </reference>
          <reference field="3" count="1" selected="0">
            <x v="369"/>
          </reference>
          <reference field="4" count="1">
            <x v="4"/>
          </reference>
        </references>
      </pivotArea>
    </format>
    <format dxfId="6476">
      <pivotArea dataOnly="0" labelOnly="1" outline="0" fieldPosition="0">
        <references count="5">
          <reference field="0" count="1" selected="0">
            <x v="280"/>
          </reference>
          <reference field="1" count="1" selected="0">
            <x v="311"/>
          </reference>
          <reference field="2" count="1" selected="0">
            <x v="2"/>
          </reference>
          <reference field="3" count="1" selected="0">
            <x v="377"/>
          </reference>
          <reference field="4" count="1">
            <x v="0"/>
          </reference>
        </references>
      </pivotArea>
    </format>
    <format dxfId="6475">
      <pivotArea dataOnly="0" labelOnly="1" outline="0" fieldPosition="0">
        <references count="5">
          <reference field="0" count="1" selected="0">
            <x v="284"/>
          </reference>
          <reference field="1" count="1" selected="0">
            <x v="377"/>
          </reference>
          <reference field="2" count="1" selected="0">
            <x v="2"/>
          </reference>
          <reference field="3" count="1" selected="0">
            <x v="48"/>
          </reference>
          <reference field="4" count="1">
            <x v="3"/>
          </reference>
        </references>
      </pivotArea>
    </format>
    <format dxfId="6474">
      <pivotArea dataOnly="0" labelOnly="1" outline="0" fieldPosition="0">
        <references count="5">
          <reference field="0" count="1" selected="0">
            <x v="285"/>
          </reference>
          <reference field="1" count="1" selected="0">
            <x v="392"/>
          </reference>
          <reference field="2" count="1" selected="0">
            <x v="3"/>
          </reference>
          <reference field="3" count="1" selected="0">
            <x v="190"/>
          </reference>
          <reference field="4" count="1">
            <x v="2"/>
          </reference>
        </references>
      </pivotArea>
    </format>
    <format dxfId="6473">
      <pivotArea dataOnly="0" labelOnly="1" outline="0" fieldPosition="0">
        <references count="5">
          <reference field="0" count="1" selected="0">
            <x v="286"/>
          </reference>
          <reference field="1" count="1" selected="0">
            <x v="395"/>
          </reference>
          <reference field="2" count="1" selected="0">
            <x v="10"/>
          </reference>
          <reference field="3" count="1" selected="0">
            <x v="161"/>
          </reference>
          <reference field="4" count="1">
            <x v="5"/>
          </reference>
        </references>
      </pivotArea>
    </format>
    <format dxfId="6472">
      <pivotArea dataOnly="0" labelOnly="1" outline="0" fieldPosition="0">
        <references count="5">
          <reference field="0" count="1" selected="0">
            <x v="288"/>
          </reference>
          <reference field="1" count="1" selected="0">
            <x v="66"/>
          </reference>
          <reference field="2" count="1" selected="0">
            <x v="10"/>
          </reference>
          <reference field="3" count="1" selected="0">
            <x v="73"/>
          </reference>
          <reference field="4" count="1">
            <x v="0"/>
          </reference>
        </references>
      </pivotArea>
    </format>
    <format dxfId="6471">
      <pivotArea dataOnly="0" labelOnly="1" outline="0" fieldPosition="0">
        <references count="5">
          <reference field="0" count="1" selected="0">
            <x v="289"/>
          </reference>
          <reference field="1" count="1" selected="0">
            <x v="387"/>
          </reference>
          <reference field="2" count="1" selected="0">
            <x v="10"/>
          </reference>
          <reference field="3" count="1" selected="0">
            <x v="109"/>
          </reference>
          <reference field="4" count="1">
            <x v="5"/>
          </reference>
        </references>
      </pivotArea>
    </format>
    <format dxfId="6470">
      <pivotArea dataOnly="0" labelOnly="1" outline="0" fieldPosition="0">
        <references count="5">
          <reference field="0" count="1" selected="0">
            <x v="290"/>
          </reference>
          <reference field="1" count="1" selected="0">
            <x v="8"/>
          </reference>
          <reference field="2" count="1" selected="0">
            <x v="0"/>
          </reference>
          <reference field="3" count="1" selected="0">
            <x v="240"/>
          </reference>
          <reference field="4" count="1">
            <x v="4"/>
          </reference>
        </references>
      </pivotArea>
    </format>
    <format dxfId="6469">
      <pivotArea dataOnly="0" labelOnly="1" outline="0" fieldPosition="0">
        <references count="5">
          <reference field="0" count="1" selected="0">
            <x v="291"/>
          </reference>
          <reference field="1" count="1" selected="0">
            <x v="21"/>
          </reference>
          <reference field="2" count="1" selected="0">
            <x v="1"/>
          </reference>
          <reference field="3" count="1" selected="0">
            <x v="412"/>
          </reference>
          <reference field="4" count="1">
            <x v="1"/>
          </reference>
        </references>
      </pivotArea>
    </format>
    <format dxfId="6468">
      <pivotArea dataOnly="0" labelOnly="1" outline="0" fieldPosition="0">
        <references count="5">
          <reference field="0" count="1" selected="0">
            <x v="292"/>
          </reference>
          <reference field="1" count="1" selected="0">
            <x v="23"/>
          </reference>
          <reference field="2" count="1" selected="0">
            <x v="2"/>
          </reference>
          <reference field="3" count="1" selected="0">
            <x v="232"/>
          </reference>
          <reference field="4" count="1">
            <x v="3"/>
          </reference>
        </references>
      </pivotArea>
    </format>
    <format dxfId="6467">
      <pivotArea dataOnly="0" labelOnly="1" outline="0" fieldPosition="0">
        <references count="5">
          <reference field="0" count="1" selected="0">
            <x v="293"/>
          </reference>
          <reference field="1" count="1" selected="0">
            <x v="24"/>
          </reference>
          <reference field="2" count="1" selected="0">
            <x v="3"/>
          </reference>
          <reference field="3" count="1" selected="0">
            <x v="172"/>
          </reference>
          <reference field="4" count="1">
            <x v="0"/>
          </reference>
        </references>
      </pivotArea>
    </format>
    <format dxfId="6466">
      <pivotArea dataOnly="0" labelOnly="1" outline="0" fieldPosition="0">
        <references count="5">
          <reference field="0" count="1" selected="0">
            <x v="295"/>
          </reference>
          <reference field="1" count="1" selected="0">
            <x v="49"/>
          </reference>
          <reference field="2" count="1" selected="0">
            <x v="1"/>
          </reference>
          <reference field="3" count="1" selected="0">
            <x v="213"/>
          </reference>
          <reference field="4" count="1">
            <x v="4"/>
          </reference>
        </references>
      </pivotArea>
    </format>
    <format dxfId="6465">
      <pivotArea dataOnly="0" labelOnly="1" outline="0" fieldPosition="0">
        <references count="5">
          <reference field="0" count="1" selected="0">
            <x v="296"/>
          </reference>
          <reference field="1" count="1" selected="0">
            <x v="54"/>
          </reference>
          <reference field="2" count="1" selected="0">
            <x v="2"/>
          </reference>
          <reference field="3" count="1" selected="0">
            <x v="284"/>
          </reference>
          <reference field="4" count="1">
            <x v="5"/>
          </reference>
        </references>
      </pivotArea>
    </format>
    <format dxfId="6464">
      <pivotArea dataOnly="0" labelOnly="1" outline="0" fieldPosition="0">
        <references count="5">
          <reference field="0" count="1" selected="0">
            <x v="297"/>
          </reference>
          <reference field="1" count="1" selected="0">
            <x v="93"/>
          </reference>
          <reference field="2" count="1" selected="0">
            <x v="3"/>
          </reference>
          <reference field="3" count="1" selected="0">
            <x v="364"/>
          </reference>
          <reference field="4" count="1">
            <x v="0"/>
          </reference>
        </references>
      </pivotArea>
    </format>
    <format dxfId="6463">
      <pivotArea dataOnly="0" labelOnly="1" outline="0" fieldPosition="0">
        <references count="5">
          <reference field="0" count="1" selected="0">
            <x v="298"/>
          </reference>
          <reference field="1" count="1" selected="0">
            <x v="142"/>
          </reference>
          <reference field="2" count="1" selected="0">
            <x v="0"/>
          </reference>
          <reference field="3" count="1" selected="0">
            <x v="209"/>
          </reference>
          <reference field="4" count="1">
            <x v="5"/>
          </reference>
        </references>
      </pivotArea>
    </format>
    <format dxfId="6462">
      <pivotArea dataOnly="0" labelOnly="1" outline="0" fieldPosition="0">
        <references count="5">
          <reference field="0" count="1" selected="0">
            <x v="299"/>
          </reference>
          <reference field="1" count="1" selected="0">
            <x v="143"/>
          </reference>
          <reference field="2" count="1" selected="0">
            <x v="1"/>
          </reference>
          <reference field="3" count="1" selected="0">
            <x v="62"/>
          </reference>
          <reference field="4" count="1">
            <x v="3"/>
          </reference>
        </references>
      </pivotArea>
    </format>
    <format dxfId="6461">
      <pivotArea dataOnly="0" labelOnly="1" outline="0" fieldPosition="0">
        <references count="5">
          <reference field="0" count="1" selected="0">
            <x v="300"/>
          </reference>
          <reference field="1" count="1" selected="0">
            <x v="188"/>
          </reference>
          <reference field="2" count="1" selected="0">
            <x v="2"/>
          </reference>
          <reference field="3" count="1" selected="0">
            <x v="42"/>
          </reference>
          <reference field="4" count="1">
            <x v="4"/>
          </reference>
        </references>
      </pivotArea>
    </format>
    <format dxfId="6460">
      <pivotArea dataOnly="0" labelOnly="1" outline="0" fieldPosition="0">
        <references count="5">
          <reference field="0" count="1" selected="0">
            <x v="305"/>
          </reference>
          <reference field="1" count="1" selected="0">
            <x v="216"/>
          </reference>
          <reference field="2" count="1" selected="0">
            <x v="3"/>
          </reference>
          <reference field="3" count="1" selected="0">
            <x v="173"/>
          </reference>
          <reference field="4" count="1">
            <x v="2"/>
          </reference>
        </references>
      </pivotArea>
    </format>
    <format dxfId="6459">
      <pivotArea dataOnly="0" labelOnly="1" outline="0" fieldPosition="0">
        <references count="5">
          <reference field="0" count="1" selected="0">
            <x v="306"/>
          </reference>
          <reference field="1" count="1" selected="0">
            <x v="264"/>
          </reference>
          <reference field="2" count="1" selected="0">
            <x v="0"/>
          </reference>
          <reference field="3" count="1" selected="0">
            <x v="152"/>
          </reference>
          <reference field="4" count="1">
            <x v="4"/>
          </reference>
        </references>
      </pivotArea>
    </format>
    <format dxfId="6458">
      <pivotArea dataOnly="0" labelOnly="1" outline="0" fieldPosition="0">
        <references count="5">
          <reference field="0" count="1" selected="0">
            <x v="312"/>
          </reference>
          <reference field="1" count="1" selected="0">
            <x v="360"/>
          </reference>
          <reference field="2" count="1" selected="0">
            <x v="2"/>
          </reference>
          <reference field="3" count="1" selected="0">
            <x v="253"/>
          </reference>
          <reference field="4" count="1">
            <x v="5"/>
          </reference>
        </references>
      </pivotArea>
    </format>
    <format dxfId="6457">
      <pivotArea dataOnly="0" labelOnly="1" outline="0" fieldPosition="0">
        <references count="5">
          <reference field="0" count="1" selected="0">
            <x v="313"/>
          </reference>
          <reference field="1" count="1" selected="0">
            <x v="361"/>
          </reference>
          <reference field="2" count="1" selected="0">
            <x v="3"/>
          </reference>
          <reference field="3" count="1" selected="0">
            <x v="6"/>
          </reference>
          <reference field="4" count="1">
            <x v="2"/>
          </reference>
        </references>
      </pivotArea>
    </format>
    <format dxfId="6456">
      <pivotArea dataOnly="0" labelOnly="1" outline="0" fieldPosition="0">
        <references count="5">
          <reference field="0" count="1" selected="0">
            <x v="315"/>
          </reference>
          <reference field="1" count="1" selected="0">
            <x v="386"/>
          </reference>
          <reference field="2" count="1" selected="0">
            <x v="1"/>
          </reference>
          <reference field="3" count="1" selected="0">
            <x v="12"/>
          </reference>
          <reference field="4" count="1">
            <x v="0"/>
          </reference>
        </references>
      </pivotArea>
    </format>
    <format dxfId="6455">
      <pivotArea dataOnly="0" labelOnly="1" outline="0" fieldPosition="0">
        <references count="5">
          <reference field="0" count="1" selected="0">
            <x v="316"/>
          </reference>
          <reference field="1" count="1" selected="0">
            <x v="390"/>
          </reference>
          <reference field="2" count="1" selected="0">
            <x v="2"/>
          </reference>
          <reference field="3" count="1" selected="0">
            <x v="383"/>
          </reference>
          <reference field="4" count="1">
            <x v="1"/>
          </reference>
        </references>
      </pivotArea>
    </format>
    <format dxfId="6454">
      <pivotArea dataOnly="0" labelOnly="1" outline="0" fieldPosition="0">
        <references count="5">
          <reference field="0" count="1" selected="0">
            <x v="317"/>
          </reference>
          <reference field="1" count="1" selected="0">
            <x v="393"/>
          </reference>
          <reference field="2" count="1" selected="0">
            <x v="3"/>
          </reference>
          <reference field="3" count="1" selected="0">
            <x v="187"/>
          </reference>
          <reference field="4" count="1">
            <x v="4"/>
          </reference>
        </references>
      </pivotArea>
    </format>
    <format dxfId="6453">
      <pivotArea dataOnly="0" labelOnly="1" outline="0" fieldPosition="0">
        <references count="5">
          <reference field="0" count="1" selected="0">
            <x v="319"/>
          </reference>
          <reference field="1" count="1" selected="0">
            <x v="399"/>
          </reference>
          <reference field="2" count="1" selected="0">
            <x v="1"/>
          </reference>
          <reference field="3" count="1" selected="0">
            <x v="263"/>
          </reference>
          <reference field="4" count="1">
            <x v="3"/>
          </reference>
        </references>
      </pivotArea>
    </format>
    <format dxfId="6452">
      <pivotArea dataOnly="0" labelOnly="1" outline="0" fieldPosition="0">
        <references count="5">
          <reference field="0" count="1" selected="0">
            <x v="320"/>
          </reference>
          <reference field="1" count="1" selected="0">
            <x v="401"/>
          </reference>
          <reference field="2" count="1" selected="0">
            <x v="2"/>
          </reference>
          <reference field="3" count="1" selected="0">
            <x v="83"/>
          </reference>
          <reference field="4" count="1">
            <x v="5"/>
          </reference>
        </references>
      </pivotArea>
    </format>
    <format dxfId="6451">
      <pivotArea dataOnly="0" labelOnly="1" outline="0" fieldPosition="0">
        <references count="5">
          <reference field="0" count="1" selected="0">
            <x v="321"/>
          </reference>
          <reference field="1" count="1" selected="0">
            <x v="404"/>
          </reference>
          <reference field="2" count="1" selected="0">
            <x v="3"/>
          </reference>
          <reference field="3" count="1" selected="0">
            <x v="308"/>
          </reference>
          <reference field="4" count="1">
            <x v="4"/>
          </reference>
        </references>
      </pivotArea>
    </format>
    <format dxfId="6450">
      <pivotArea dataOnly="0" labelOnly="1" outline="0" fieldPosition="0">
        <references count="5">
          <reference field="0" count="1" selected="0">
            <x v="322"/>
          </reference>
          <reference field="1" count="1" selected="0">
            <x v="406"/>
          </reference>
          <reference field="2" count="1" selected="0">
            <x v="0"/>
          </reference>
          <reference field="3" count="1" selected="0">
            <x v="117"/>
          </reference>
          <reference field="4" count="1">
            <x v="3"/>
          </reference>
        </references>
      </pivotArea>
    </format>
    <format dxfId="6449">
      <pivotArea dataOnly="0" labelOnly="1" outline="0" fieldPosition="0">
        <references count="5">
          <reference field="0" count="1" selected="0">
            <x v="324"/>
          </reference>
          <reference field="1" count="1" selected="0">
            <x v="414"/>
          </reference>
          <reference field="2" count="1" selected="0">
            <x v="2"/>
          </reference>
          <reference field="3" count="1" selected="0">
            <x v="303"/>
          </reference>
          <reference field="4" count="1">
            <x v="4"/>
          </reference>
        </references>
      </pivotArea>
    </format>
    <format dxfId="6448">
      <pivotArea dataOnly="0" labelOnly="1" outline="0" fieldPosition="0">
        <references count="5">
          <reference field="0" count="1" selected="0">
            <x v="331"/>
          </reference>
          <reference field="1" count="1" selected="0">
            <x v="25"/>
          </reference>
          <reference field="2" count="1" selected="0">
            <x v="1"/>
          </reference>
          <reference field="3" count="1" selected="0">
            <x v="341"/>
          </reference>
          <reference field="4" count="1">
            <x v="5"/>
          </reference>
        </references>
      </pivotArea>
    </format>
    <format dxfId="6447">
      <pivotArea dataOnly="0" labelOnly="1" outline="0" fieldPosition="0">
        <references count="5">
          <reference field="0" count="1" selected="0">
            <x v="332"/>
          </reference>
          <reference field="1" count="1" selected="0">
            <x v="28"/>
          </reference>
          <reference field="2" count="1" selected="0">
            <x v="2"/>
          </reference>
          <reference field="3" count="1" selected="0">
            <x v="316"/>
          </reference>
          <reference field="4" count="1">
            <x v="4"/>
          </reference>
        </references>
      </pivotArea>
    </format>
    <format dxfId="6446">
      <pivotArea dataOnly="0" labelOnly="1" outline="0" fieldPosition="0">
        <references count="5">
          <reference field="0" count="1" selected="0">
            <x v="333"/>
          </reference>
          <reference field="1" count="1" selected="0">
            <x v="29"/>
          </reference>
          <reference field="2" count="1" selected="0">
            <x v="3"/>
          </reference>
          <reference field="3" count="1" selected="0">
            <x v="122"/>
          </reference>
          <reference field="4" count="1">
            <x v="0"/>
          </reference>
        </references>
      </pivotArea>
    </format>
    <format dxfId="6445">
      <pivotArea dataOnly="0" labelOnly="1" outline="0" fieldPosition="0">
        <references count="5">
          <reference field="0" count="1" selected="0">
            <x v="334"/>
          </reference>
          <reference field="1" count="1" selected="0">
            <x v="31"/>
          </reference>
          <reference field="2" count="1" selected="0">
            <x v="0"/>
          </reference>
          <reference field="3" count="1" selected="0">
            <x v="300"/>
          </reference>
          <reference field="4" count="1">
            <x v="3"/>
          </reference>
        </references>
      </pivotArea>
    </format>
    <format dxfId="6444">
      <pivotArea dataOnly="0" labelOnly="1" outline="0" fieldPosition="0">
        <references count="5">
          <reference field="0" count="1" selected="0">
            <x v="335"/>
          </reference>
          <reference field="1" count="1" selected="0">
            <x v="36"/>
          </reference>
          <reference field="2" count="1" selected="0">
            <x v="1"/>
          </reference>
          <reference field="3" count="1" selected="0">
            <x v="15"/>
          </reference>
          <reference field="4" count="1">
            <x v="5"/>
          </reference>
        </references>
      </pivotArea>
    </format>
    <format dxfId="6443">
      <pivotArea dataOnly="0" labelOnly="1" outline="0" fieldPosition="0">
        <references count="5">
          <reference field="0" count="1" selected="0">
            <x v="336"/>
          </reference>
          <reference field="1" count="1" selected="0">
            <x v="37"/>
          </reference>
          <reference field="2" count="1" selected="0">
            <x v="2"/>
          </reference>
          <reference field="3" count="1" selected="0">
            <x v="29"/>
          </reference>
          <reference field="4" count="1">
            <x v="1"/>
          </reference>
        </references>
      </pivotArea>
    </format>
    <format dxfId="6442">
      <pivotArea dataOnly="0" labelOnly="1" outline="0" fieldPosition="0">
        <references count="5">
          <reference field="0" count="1" selected="0">
            <x v="338"/>
          </reference>
          <reference field="1" count="1" selected="0">
            <x v="45"/>
          </reference>
          <reference field="2" count="1" selected="0">
            <x v="0"/>
          </reference>
          <reference field="3" count="1" selected="0">
            <x v="244"/>
          </reference>
          <reference field="4" count="1">
            <x v="0"/>
          </reference>
        </references>
      </pivotArea>
    </format>
    <format dxfId="6441">
      <pivotArea dataOnly="0" labelOnly="1" outline="0" fieldPosition="0">
        <references count="5">
          <reference field="0" count="1" selected="0">
            <x v="339"/>
          </reference>
          <reference field="1" count="1" selected="0">
            <x v="46"/>
          </reference>
          <reference field="2" count="1" selected="0">
            <x v="1"/>
          </reference>
          <reference field="3" count="1" selected="0">
            <x v="9"/>
          </reference>
          <reference field="4" count="1">
            <x v="5"/>
          </reference>
        </references>
      </pivotArea>
    </format>
    <format dxfId="6440">
      <pivotArea dataOnly="0" labelOnly="1" outline="0" fieldPosition="0">
        <references count="5">
          <reference field="0" count="1" selected="0">
            <x v="340"/>
          </reference>
          <reference field="1" count="1" selected="0">
            <x v="50"/>
          </reference>
          <reference field="2" count="1" selected="0">
            <x v="2"/>
          </reference>
          <reference field="3" count="1" selected="0">
            <x v="162"/>
          </reference>
          <reference field="4" count="1">
            <x v="4"/>
          </reference>
        </references>
      </pivotArea>
    </format>
    <format dxfId="6439">
      <pivotArea dataOnly="0" labelOnly="1" outline="0" fieldPosition="0">
        <references count="5">
          <reference field="0" count="1" selected="0">
            <x v="341"/>
          </reference>
          <reference field="1" count="1" selected="0">
            <x v="57"/>
          </reference>
          <reference field="2" count="1" selected="0">
            <x v="3"/>
          </reference>
          <reference field="3" count="1" selected="0">
            <x v="26"/>
          </reference>
          <reference field="4" count="1">
            <x v="1"/>
          </reference>
        </references>
      </pivotArea>
    </format>
    <format dxfId="6438">
      <pivotArea dataOnly="0" labelOnly="1" outline="0" fieldPosition="0">
        <references count="5">
          <reference field="0" count="1" selected="0">
            <x v="342"/>
          </reference>
          <reference field="1" count="1" selected="0">
            <x v="60"/>
          </reference>
          <reference field="2" count="1" selected="0">
            <x v="0"/>
          </reference>
          <reference field="3" count="1" selected="0">
            <x v="176"/>
          </reference>
          <reference field="4" count="1">
            <x v="5"/>
          </reference>
        </references>
      </pivotArea>
    </format>
    <format dxfId="6437">
      <pivotArea dataOnly="0" labelOnly="1" outline="0" fieldPosition="0">
        <references count="5">
          <reference field="0" count="1" selected="0">
            <x v="343"/>
          </reference>
          <reference field="1" count="1" selected="0">
            <x v="61"/>
          </reference>
          <reference field="2" count="1" selected="0">
            <x v="1"/>
          </reference>
          <reference field="3" count="1" selected="0">
            <x v="278"/>
          </reference>
          <reference field="4" count="1">
            <x v="3"/>
          </reference>
        </references>
      </pivotArea>
    </format>
    <format dxfId="6436">
      <pivotArea dataOnly="0" labelOnly="1" outline="0" fieldPosition="0">
        <references count="5">
          <reference field="0" count="1" selected="0">
            <x v="345"/>
          </reference>
          <reference field="1" count="1" selected="0">
            <x v="68"/>
          </reference>
          <reference field="2" count="1" selected="0">
            <x v="3"/>
          </reference>
          <reference field="3" count="1" selected="0">
            <x v="208"/>
          </reference>
          <reference field="4" count="1">
            <x v="4"/>
          </reference>
        </references>
      </pivotArea>
    </format>
    <format dxfId="6435">
      <pivotArea dataOnly="0" labelOnly="1" outline="0" fieldPosition="0">
        <references count="5">
          <reference field="0" count="1" selected="0">
            <x v="346"/>
          </reference>
          <reference field="1" count="1" selected="0">
            <x v="70"/>
          </reference>
          <reference field="2" count="1" selected="0">
            <x v="0"/>
          </reference>
          <reference field="3" count="1" selected="0">
            <x v="156"/>
          </reference>
          <reference field="4" count="1">
            <x v="3"/>
          </reference>
        </references>
      </pivotArea>
    </format>
    <format dxfId="6434">
      <pivotArea dataOnly="0" labelOnly="1" outline="0" fieldPosition="0">
        <references count="5">
          <reference field="0" count="1" selected="0">
            <x v="347"/>
          </reference>
          <reference field="1" count="1" selected="0">
            <x v="74"/>
          </reference>
          <reference field="2" count="1" selected="0">
            <x v="1"/>
          </reference>
          <reference field="3" count="1" selected="0">
            <x v="353"/>
          </reference>
          <reference field="4" count="1">
            <x v="4"/>
          </reference>
        </references>
      </pivotArea>
    </format>
    <format dxfId="6433">
      <pivotArea dataOnly="0" labelOnly="1" outline="0" fieldPosition="0">
        <references count="5">
          <reference field="0" count="1" selected="0">
            <x v="348"/>
          </reference>
          <reference field="1" count="1" selected="0">
            <x v="76"/>
          </reference>
          <reference field="2" count="1" selected="0">
            <x v="2"/>
          </reference>
          <reference field="3" count="1" selected="0">
            <x v="193"/>
          </reference>
          <reference field="4" count="1">
            <x v="3"/>
          </reference>
        </references>
      </pivotArea>
    </format>
    <format dxfId="6432">
      <pivotArea dataOnly="0" labelOnly="1" outline="0" fieldPosition="0">
        <references count="5">
          <reference field="0" count="1" selected="0">
            <x v="349"/>
          </reference>
          <reference field="1" count="1" selected="0">
            <x v="79"/>
          </reference>
          <reference field="2" count="1" selected="0">
            <x v="3"/>
          </reference>
          <reference field="3" count="1" selected="0">
            <x v="78"/>
          </reference>
          <reference field="4" count="1">
            <x v="5"/>
          </reference>
        </references>
      </pivotArea>
    </format>
    <format dxfId="6431">
      <pivotArea dataOnly="0" labelOnly="1" outline="0" fieldPosition="0">
        <references count="5">
          <reference field="0" count="1" selected="0">
            <x v="352"/>
          </reference>
          <reference field="1" count="1" selected="0">
            <x v="85"/>
          </reference>
          <reference field="2" count="1" selected="0">
            <x v="2"/>
          </reference>
          <reference field="3" count="1" selected="0">
            <x v="127"/>
          </reference>
          <reference field="4" count="1">
            <x v="4"/>
          </reference>
        </references>
      </pivotArea>
    </format>
    <format dxfId="6430">
      <pivotArea dataOnly="0" labelOnly="1" outline="0" fieldPosition="0">
        <references count="5">
          <reference field="0" count="1" selected="0">
            <x v="353"/>
          </reference>
          <reference field="1" count="1" selected="0">
            <x v="86"/>
          </reference>
          <reference field="2" count="1" selected="0">
            <x v="3"/>
          </reference>
          <reference field="3" count="1" selected="0">
            <x v="112"/>
          </reference>
          <reference field="4" count="1">
            <x v="5"/>
          </reference>
        </references>
      </pivotArea>
    </format>
    <format dxfId="6429">
      <pivotArea dataOnly="0" labelOnly="1" outline="0" fieldPosition="0">
        <references count="5">
          <reference field="0" count="1" selected="0">
            <x v="354"/>
          </reference>
          <reference field="1" count="1" selected="0">
            <x v="87"/>
          </reference>
          <reference field="2" count="1" selected="0">
            <x v="0"/>
          </reference>
          <reference field="3" count="1" selected="0">
            <x v="25"/>
          </reference>
          <reference field="4" count="1">
            <x v="3"/>
          </reference>
        </references>
      </pivotArea>
    </format>
    <format dxfId="6428">
      <pivotArea dataOnly="0" labelOnly="1" outline="0" fieldPosition="0">
        <references count="5">
          <reference field="0" count="1" selected="0">
            <x v="355"/>
          </reference>
          <reference field="1" count="1" selected="0">
            <x v="88"/>
          </reference>
          <reference field="2" count="1" selected="0">
            <x v="1"/>
          </reference>
          <reference field="3" count="1" selected="0">
            <x v="340"/>
          </reference>
          <reference field="4" count="1">
            <x v="4"/>
          </reference>
        </references>
      </pivotArea>
    </format>
    <format dxfId="6427">
      <pivotArea dataOnly="0" labelOnly="1" outline="0" fieldPosition="0">
        <references count="5">
          <reference field="0" count="1" selected="0">
            <x v="357"/>
          </reference>
          <reference field="1" count="1" selected="0">
            <x v="91"/>
          </reference>
          <reference field="2" count="1" selected="0">
            <x v="3"/>
          </reference>
          <reference field="3" count="1" selected="0">
            <x v="256"/>
          </reference>
          <reference field="4" count="1">
            <x v="3"/>
          </reference>
        </references>
      </pivotArea>
    </format>
    <format dxfId="6426">
      <pivotArea dataOnly="0" labelOnly="1" outline="0" fieldPosition="0">
        <references count="5">
          <reference field="0" count="1" selected="0">
            <x v="358"/>
          </reference>
          <reference field="1" count="1" selected="0">
            <x v="112"/>
          </reference>
          <reference field="2" count="1" selected="0">
            <x v="0"/>
          </reference>
          <reference field="3" count="1" selected="0">
            <x v="17"/>
          </reference>
          <reference field="4" count="1">
            <x v="4"/>
          </reference>
        </references>
      </pivotArea>
    </format>
    <format dxfId="6425">
      <pivotArea dataOnly="0" labelOnly="1" outline="0" fieldPosition="0">
        <references count="5">
          <reference field="0" count="1" selected="0">
            <x v="359"/>
          </reference>
          <reference field="1" count="1" selected="0">
            <x v="114"/>
          </reference>
          <reference field="2" count="1" selected="0">
            <x v="1"/>
          </reference>
          <reference field="3" count="1" selected="0">
            <x v="282"/>
          </reference>
          <reference field="4" count="1">
            <x v="2"/>
          </reference>
        </references>
      </pivotArea>
    </format>
    <format dxfId="6424">
      <pivotArea dataOnly="0" labelOnly="1" outline="0" fieldPosition="0">
        <references count="5">
          <reference field="0" count="1" selected="0">
            <x v="360"/>
          </reference>
          <reference field="1" count="1" selected="0">
            <x v="120"/>
          </reference>
          <reference field="2" count="1" selected="0">
            <x v="2"/>
          </reference>
          <reference field="3" count="1" selected="0">
            <x v="334"/>
          </reference>
          <reference field="4" count="1">
            <x v="5"/>
          </reference>
        </references>
      </pivotArea>
    </format>
    <format dxfId="6423">
      <pivotArea dataOnly="0" labelOnly="1" outline="0" fieldPosition="0">
        <references count="5">
          <reference field="0" count="1" selected="0">
            <x v="362"/>
          </reference>
          <reference field="1" count="1" selected="0">
            <x v="129"/>
          </reference>
          <reference field="2" count="1" selected="0">
            <x v="0"/>
          </reference>
          <reference field="3" count="1" selected="0">
            <x v="108"/>
          </reference>
          <reference field="4" count="1">
            <x v="4"/>
          </reference>
        </references>
      </pivotArea>
    </format>
    <format dxfId="6422">
      <pivotArea dataOnly="0" labelOnly="1" outline="0" fieldPosition="0">
        <references count="5">
          <reference field="0" count="1" selected="0">
            <x v="366"/>
          </reference>
          <reference field="1" count="1" selected="0">
            <x v="147"/>
          </reference>
          <reference field="2" count="1" selected="0">
            <x v="0"/>
          </reference>
          <reference field="3" count="1" selected="0">
            <x v="143"/>
          </reference>
          <reference field="4" count="1">
            <x v="2"/>
          </reference>
        </references>
      </pivotArea>
    </format>
    <format dxfId="6421">
      <pivotArea dataOnly="0" labelOnly="1" outline="0" fieldPosition="0">
        <references count="5">
          <reference field="0" count="1" selected="0">
            <x v="367"/>
          </reference>
          <reference field="1" count="1" selected="0">
            <x v="151"/>
          </reference>
          <reference field="2" count="1" selected="0">
            <x v="1"/>
          </reference>
          <reference field="3" count="1" selected="0">
            <x v="395"/>
          </reference>
          <reference field="4" count="1">
            <x v="4"/>
          </reference>
        </references>
      </pivotArea>
    </format>
    <format dxfId="6420">
      <pivotArea dataOnly="0" labelOnly="1" outline="0" fieldPosition="0">
        <references count="5">
          <reference field="0" count="1" selected="0">
            <x v="368"/>
          </reference>
          <reference field="1" count="1" selected="0">
            <x v="152"/>
          </reference>
          <reference field="2" count="1" selected="0">
            <x v="2"/>
          </reference>
          <reference field="3" count="1" selected="0">
            <x v="411"/>
          </reference>
          <reference field="4" count="1">
            <x v="5"/>
          </reference>
        </references>
      </pivotArea>
    </format>
    <format dxfId="6419">
      <pivotArea dataOnly="0" labelOnly="1" outline="0" fieldPosition="0">
        <references count="5">
          <reference field="0" count="1" selected="0">
            <x v="369"/>
          </reference>
          <reference field="1" count="1" selected="0">
            <x v="154"/>
          </reference>
          <reference field="2" count="1" selected="0">
            <x v="3"/>
          </reference>
          <reference field="3" count="1" selected="0">
            <x v="63"/>
          </reference>
          <reference field="4" count="1">
            <x v="4"/>
          </reference>
        </references>
      </pivotArea>
    </format>
    <format dxfId="6418">
      <pivotArea dataOnly="0" labelOnly="1" outline="0" fieldPosition="0">
        <references count="5">
          <reference field="0" count="1" selected="0">
            <x v="370"/>
          </reference>
          <reference field="1" count="1" selected="0">
            <x v="159"/>
          </reference>
          <reference field="2" count="1" selected="0">
            <x v="0"/>
          </reference>
          <reference field="3" count="1" selected="0">
            <x v="385"/>
          </reference>
          <reference field="4" count="1">
            <x v="2"/>
          </reference>
        </references>
      </pivotArea>
    </format>
    <format dxfId="6417">
      <pivotArea dataOnly="0" labelOnly="1" outline="0" fieldPosition="0">
        <references count="5">
          <reference field="0" count="1" selected="0">
            <x v="371"/>
          </reference>
          <reference field="1" count="1" selected="0">
            <x v="160"/>
          </reference>
          <reference field="2" count="1" selected="0">
            <x v="1"/>
          </reference>
          <reference field="3" count="1" selected="0">
            <x v="212"/>
          </reference>
          <reference field="4" count="1">
            <x v="4"/>
          </reference>
        </references>
      </pivotArea>
    </format>
    <format dxfId="6416">
      <pivotArea dataOnly="0" labelOnly="1" outline="0" fieldPosition="0">
        <references count="5">
          <reference field="0" count="1" selected="0">
            <x v="373"/>
          </reference>
          <reference field="1" count="1" selected="0">
            <x v="168"/>
          </reference>
          <reference field="2" count="1" selected="0">
            <x v="3"/>
          </reference>
          <reference field="3" count="1" selected="0">
            <x v="279"/>
          </reference>
          <reference field="4" count="1">
            <x v="0"/>
          </reference>
        </references>
      </pivotArea>
    </format>
    <format dxfId="6415">
      <pivotArea dataOnly="0" labelOnly="1" outline="0" fieldPosition="0">
        <references count="5">
          <reference field="0" count="1" selected="0">
            <x v="374"/>
          </reference>
          <reference field="1" count="1" selected="0">
            <x v="171"/>
          </reference>
          <reference field="2" count="1" selected="0">
            <x v="0"/>
          </reference>
          <reference field="3" count="1" selected="0">
            <x v="140"/>
          </reference>
          <reference field="4" count="1">
            <x v="1"/>
          </reference>
        </references>
      </pivotArea>
    </format>
    <format dxfId="6414">
      <pivotArea dataOnly="0" labelOnly="1" outline="0" fieldPosition="0">
        <references count="5">
          <reference field="0" count="1" selected="0">
            <x v="376"/>
          </reference>
          <reference field="1" count="1" selected="0">
            <x v="174"/>
          </reference>
          <reference field="2" count="1" selected="0">
            <x v="2"/>
          </reference>
          <reference field="3" count="1" selected="0">
            <x v="160"/>
          </reference>
          <reference field="4" count="1">
            <x v="3"/>
          </reference>
        </references>
      </pivotArea>
    </format>
    <format dxfId="6413">
      <pivotArea dataOnly="0" labelOnly="1" outline="0" fieldPosition="0">
        <references count="5">
          <reference field="0" count="1" selected="0">
            <x v="377"/>
          </reference>
          <reference field="1" count="1" selected="0">
            <x v="179"/>
          </reference>
          <reference field="2" count="1" selected="0">
            <x v="3"/>
          </reference>
          <reference field="3" count="1" selected="0">
            <x v="218"/>
          </reference>
          <reference field="4" count="1">
            <x v="1"/>
          </reference>
        </references>
      </pivotArea>
    </format>
    <format dxfId="6412">
      <pivotArea dataOnly="0" labelOnly="1" outline="0" fieldPosition="0">
        <references count="5">
          <reference field="0" count="1" selected="0">
            <x v="378"/>
          </reference>
          <reference field="1" count="1" selected="0">
            <x v="180"/>
          </reference>
          <reference field="2" count="1" selected="0">
            <x v="0"/>
          </reference>
          <reference field="3" count="1" selected="0">
            <x v="147"/>
          </reference>
          <reference field="4" count="1">
            <x v="4"/>
          </reference>
        </references>
      </pivotArea>
    </format>
    <format dxfId="6411">
      <pivotArea dataOnly="0" labelOnly="1" outline="0" fieldPosition="0">
        <references count="5">
          <reference field="0" count="1" selected="0">
            <x v="380"/>
          </reference>
          <reference field="1" count="1" selected="0">
            <x v="185"/>
          </reference>
          <reference field="2" count="1" selected="0">
            <x v="2"/>
          </reference>
          <reference field="3" count="1" selected="0">
            <x v="134"/>
          </reference>
          <reference field="4" count="1">
            <x v="5"/>
          </reference>
        </references>
      </pivotArea>
    </format>
    <format dxfId="6410">
      <pivotArea dataOnly="0" labelOnly="1" outline="0" fieldPosition="0">
        <references count="5">
          <reference field="0" count="1" selected="0">
            <x v="381"/>
          </reference>
          <reference field="1" count="1" selected="0">
            <x v="186"/>
          </reference>
          <reference field="2" count="1" selected="0">
            <x v="3"/>
          </reference>
          <reference field="3" count="1" selected="0">
            <x v="326"/>
          </reference>
          <reference field="4" count="1">
            <x v="4"/>
          </reference>
        </references>
      </pivotArea>
    </format>
    <format dxfId="6409">
      <pivotArea dataOnly="0" labelOnly="1" outline="0" fieldPosition="0">
        <references count="5">
          <reference field="0" count="1" selected="0">
            <x v="382"/>
          </reference>
          <reference field="1" count="1" selected="0">
            <x v="187"/>
          </reference>
          <reference field="2" count="1" selected="0">
            <x v="0"/>
          </reference>
          <reference field="3" count="1" selected="0">
            <x v="345"/>
          </reference>
          <reference field="4" count="1">
            <x v="0"/>
          </reference>
        </references>
      </pivotArea>
    </format>
    <format dxfId="6408">
      <pivotArea dataOnly="0" labelOnly="1" outline="0" fieldPosition="0">
        <references count="5">
          <reference field="0" count="1" selected="0">
            <x v="383"/>
          </reference>
          <reference field="1" count="1" selected="0">
            <x v="191"/>
          </reference>
          <reference field="2" count="1" selected="0">
            <x v="1"/>
          </reference>
          <reference field="3" count="1" selected="0">
            <x v="148"/>
          </reference>
          <reference field="4" count="1">
            <x v="1"/>
          </reference>
        </references>
      </pivotArea>
    </format>
    <format dxfId="6407">
      <pivotArea dataOnly="0" labelOnly="1" outline="0" fieldPosition="0">
        <references count="5">
          <reference field="0" count="1" selected="0">
            <x v="384"/>
          </reference>
          <reference field="1" count="1" selected="0">
            <x v="192"/>
          </reference>
          <reference field="2" count="1" selected="0">
            <x v="2"/>
          </reference>
          <reference field="3" count="1" selected="0">
            <x v="247"/>
          </reference>
          <reference field="4" count="1">
            <x v="4"/>
          </reference>
        </references>
      </pivotArea>
    </format>
    <format dxfId="6406">
      <pivotArea dataOnly="0" labelOnly="1" outline="0" fieldPosition="0">
        <references count="5">
          <reference field="0" count="1" selected="0">
            <x v="385"/>
          </reference>
          <reference field="1" count="1" selected="0">
            <x v="193"/>
          </reference>
          <reference field="2" count="1" selected="0">
            <x v="3"/>
          </reference>
          <reference field="3" count="1" selected="0">
            <x v="23"/>
          </reference>
          <reference field="4" count="1">
            <x v="5"/>
          </reference>
        </references>
      </pivotArea>
    </format>
    <format dxfId="6405">
      <pivotArea dataOnly="0" labelOnly="1" outline="0" fieldPosition="0">
        <references count="5">
          <reference field="0" count="1" selected="0">
            <x v="386"/>
          </reference>
          <reference field="1" count="1" selected="0">
            <x v="194"/>
          </reference>
          <reference field="2" count="1" selected="0">
            <x v="0"/>
          </reference>
          <reference field="3" count="1" selected="0">
            <x v="169"/>
          </reference>
          <reference field="4" count="1">
            <x v="4"/>
          </reference>
        </references>
      </pivotArea>
    </format>
    <format dxfId="6404">
      <pivotArea dataOnly="0" labelOnly="1" outline="0" fieldPosition="0">
        <references count="5">
          <reference field="0" count="1" selected="0">
            <x v="388"/>
          </reference>
          <reference field="1" count="1" selected="0">
            <x v="203"/>
          </reference>
          <reference field="2" count="1" selected="0">
            <x v="2"/>
          </reference>
          <reference field="3" count="1" selected="0">
            <x v="70"/>
          </reference>
          <reference field="4" count="1">
            <x v="5"/>
          </reference>
        </references>
      </pivotArea>
    </format>
    <format dxfId="6403">
      <pivotArea dataOnly="0" labelOnly="1" outline="0" fieldPosition="0">
        <references count="5">
          <reference field="0" count="1" selected="0">
            <x v="394"/>
          </reference>
          <reference field="1" count="1" selected="0">
            <x v="222"/>
          </reference>
          <reference field="2" count="1" selected="0">
            <x v="0"/>
          </reference>
          <reference field="3" count="1" selected="0">
            <x v="144"/>
          </reference>
          <reference field="4" count="1">
            <x v="2"/>
          </reference>
        </references>
      </pivotArea>
    </format>
    <format dxfId="6402">
      <pivotArea dataOnly="0" labelOnly="1" outline="0" fieldPosition="0">
        <references count="5">
          <reference field="0" count="1" selected="0">
            <x v="395"/>
          </reference>
          <reference field="1" count="1" selected="0">
            <x v="358"/>
          </reference>
          <reference field="2" count="1" selected="0">
            <x v="1"/>
          </reference>
          <reference field="3" count="1" selected="0">
            <x v="153"/>
          </reference>
          <reference field="4" count="1">
            <x v="4"/>
          </reference>
        </references>
      </pivotArea>
    </format>
    <format dxfId="6401">
      <pivotArea dataOnly="0" labelOnly="1" outline="0" fieldPosition="0">
        <references count="5">
          <reference field="0" count="1" selected="0">
            <x v="397"/>
          </reference>
          <reference field="1" count="1" selected="0">
            <x v="362"/>
          </reference>
          <reference field="2" count="1" selected="0">
            <x v="3"/>
          </reference>
          <reference field="3" count="1" selected="0">
            <x v="319"/>
          </reference>
          <reference field="4" count="1">
            <x v="0"/>
          </reference>
        </references>
      </pivotArea>
    </format>
    <format dxfId="6400">
      <pivotArea dataOnly="0" labelOnly="1" outline="0" fieldPosition="0">
        <references count="5">
          <reference field="0" count="1" selected="0">
            <x v="398"/>
          </reference>
          <reference field="1" count="1" selected="0">
            <x v="363"/>
          </reference>
          <reference field="2" count="1" selected="0">
            <x v="0"/>
          </reference>
          <reference field="3" count="1" selected="0">
            <x v="132"/>
          </reference>
          <reference field="4" count="1">
            <x v="5"/>
          </reference>
        </references>
      </pivotArea>
    </format>
    <format dxfId="6399">
      <pivotArea dataOnly="0" labelOnly="1" outline="0" fieldPosition="0">
        <references count="5">
          <reference field="0" count="1" selected="0">
            <x v="400"/>
          </reference>
          <reference field="1" count="1" selected="0">
            <x v="366"/>
          </reference>
          <reference field="2" count="1" selected="0">
            <x v="2"/>
          </reference>
          <reference field="3" count="1" selected="0">
            <x v="373"/>
          </reference>
          <reference field="4" count="1">
            <x v="1"/>
          </reference>
        </references>
      </pivotArea>
    </format>
    <format dxfId="6398">
      <pivotArea dataOnly="0" labelOnly="1" outline="0" fieldPosition="0">
        <references count="5">
          <reference field="0" count="1" selected="0">
            <x v="402"/>
          </reference>
          <reference field="1" count="1" selected="0">
            <x v="369"/>
          </reference>
          <reference field="2" count="1" selected="0">
            <x v="0"/>
          </reference>
          <reference field="3" count="1" selected="0">
            <x v="391"/>
          </reference>
          <reference field="4" count="1">
            <x v="4"/>
          </reference>
        </references>
      </pivotArea>
    </format>
    <format dxfId="6397">
      <pivotArea dataOnly="0" labelOnly="1" outline="0" fieldPosition="0">
        <references count="5">
          <reference field="0" count="1" selected="0">
            <x v="403"/>
          </reference>
          <reference field="1" count="1" selected="0">
            <x v="378"/>
          </reference>
          <reference field="2" count="1" selected="0">
            <x v="1"/>
          </reference>
          <reference field="3" count="1" selected="0">
            <x v="69"/>
          </reference>
          <reference field="4" count="1">
            <x v="1"/>
          </reference>
        </references>
      </pivotArea>
    </format>
    <format dxfId="6396">
      <pivotArea dataOnly="0" labelOnly="1" outline="0" fieldPosition="0">
        <references count="5">
          <reference field="0" count="1" selected="0">
            <x v="404"/>
          </reference>
          <reference field="1" count="1" selected="0">
            <x v="379"/>
          </reference>
          <reference field="2" count="1" selected="0">
            <x v="2"/>
          </reference>
          <reference field="3" count="1" selected="0">
            <x v="381"/>
          </reference>
          <reference field="4" count="1">
            <x v="5"/>
          </reference>
        </references>
      </pivotArea>
    </format>
    <format dxfId="6395">
      <pivotArea dataOnly="0" labelOnly="1" outline="0" fieldPosition="0">
        <references count="5">
          <reference field="0" count="1" selected="0">
            <x v="406"/>
          </reference>
          <reference field="1" count="1" selected="0">
            <x v="384"/>
          </reference>
          <reference field="2" count="1" selected="0">
            <x v="0"/>
          </reference>
          <reference field="3" count="1" selected="0">
            <x v="116"/>
          </reference>
          <reference field="4" count="1">
            <x v="0"/>
          </reference>
        </references>
      </pivotArea>
    </format>
    <format dxfId="6394">
      <pivotArea dataOnly="0" labelOnly="1" outline="0" fieldPosition="0">
        <references count="5">
          <reference field="0" count="1" selected="0">
            <x v="407"/>
          </reference>
          <reference field="1" count="1" selected="0">
            <x v="385"/>
          </reference>
          <reference field="2" count="1" selected="0">
            <x v="1"/>
          </reference>
          <reference field="3" count="1" selected="0">
            <x v="252"/>
          </reference>
          <reference field="4" count="1">
            <x v="2"/>
          </reference>
        </references>
      </pivotArea>
    </format>
    <format dxfId="6393">
      <pivotArea dataOnly="0" labelOnly="1" outline="0" fieldPosition="0">
        <references count="5">
          <reference field="0" count="1" selected="0">
            <x v="408"/>
          </reference>
          <reference field="1" count="1" selected="0">
            <x v="389"/>
          </reference>
          <reference field="2" count="1" selected="0">
            <x v="2"/>
          </reference>
          <reference field="3" count="1" selected="0">
            <x v="404"/>
          </reference>
          <reference field="4" count="1">
            <x v="5"/>
          </reference>
        </references>
      </pivotArea>
    </format>
    <format dxfId="6392">
      <pivotArea dataOnly="0" labelOnly="1" outline="0" fieldPosition="0">
        <references count="5">
          <reference field="0" count="1" selected="0">
            <x v="409"/>
          </reference>
          <reference field="1" count="1" selected="0">
            <x v="394"/>
          </reference>
          <reference field="2" count="1" selected="0">
            <x v="3"/>
          </reference>
          <reference field="3" count="1" selected="0">
            <x v="47"/>
          </reference>
          <reference field="4" count="1">
            <x v="2"/>
          </reference>
        </references>
      </pivotArea>
    </format>
    <format dxfId="6391">
      <pivotArea dataOnly="0" labelOnly="1" outline="0" fieldPosition="0">
        <references count="5">
          <reference field="0" count="1" selected="0">
            <x v="410"/>
          </reference>
          <reference field="1" count="1" selected="0">
            <x v="396"/>
          </reference>
          <reference field="2" count="1" selected="0">
            <x v="0"/>
          </reference>
          <reference field="3" count="1" selected="0">
            <x v="100"/>
          </reference>
          <reference field="4" count="1">
            <x v="5"/>
          </reference>
        </references>
      </pivotArea>
    </format>
    <format dxfId="6390">
      <pivotArea dataOnly="0" labelOnly="1" outline="0" fieldPosition="0">
        <references count="5">
          <reference field="0" count="1" selected="0">
            <x v="411"/>
          </reference>
          <reference field="1" count="1" selected="0">
            <x v="397"/>
          </reference>
          <reference field="2" count="1" selected="0">
            <x v="1"/>
          </reference>
          <reference field="3" count="1" selected="0">
            <x v="124"/>
          </reference>
          <reference field="4" count="1">
            <x v="0"/>
          </reference>
        </references>
      </pivotArea>
    </format>
    <format dxfId="6389">
      <pivotArea dataOnly="0" labelOnly="1" outline="0" fieldPosition="0">
        <references count="5">
          <reference field="0" count="1" selected="0">
            <x v="412"/>
          </reference>
          <reference field="1" count="1" selected="0">
            <x v="400"/>
          </reference>
          <reference field="2" count="1" selected="0">
            <x v="2"/>
          </reference>
          <reference field="3" count="1" selected="0">
            <x v="335"/>
          </reference>
          <reference field="4" count="1">
            <x v="5"/>
          </reference>
        </references>
      </pivotArea>
    </format>
    <format dxfId="6388">
      <pivotArea dataOnly="0" labelOnly="1" outline="0" fieldPosition="0">
        <references count="5">
          <reference field="0" count="1" selected="0">
            <x v="413"/>
          </reference>
          <reference field="1" count="1" selected="0">
            <x v="402"/>
          </reference>
          <reference field="2" count="1" selected="0">
            <x v="3"/>
          </reference>
          <reference field="3" count="1" selected="0">
            <x v="349"/>
          </reference>
          <reference field="4" count="1">
            <x v="1"/>
          </reference>
        </references>
      </pivotArea>
    </format>
    <format dxfId="6387">
      <pivotArea dataOnly="0" labelOnly="1" outline="0" fieldPosition="0">
        <references count="5">
          <reference field="0" count="1" selected="0">
            <x v="414"/>
          </reference>
          <reference field="1" count="1" selected="0">
            <x v="403"/>
          </reference>
          <reference field="2" count="1" selected="0">
            <x v="0"/>
          </reference>
          <reference field="3" count="1" selected="0">
            <x v="27"/>
          </reference>
          <reference field="4" count="1">
            <x v="0"/>
          </reference>
        </references>
      </pivotArea>
    </format>
    <format dxfId="6386">
      <pivotArea dataOnly="0" labelOnly="1" outline="0" fieldPosition="0">
        <references count="5">
          <reference field="0" count="1" selected="0">
            <x v="415"/>
          </reference>
          <reference field="1" count="1" selected="0">
            <x v="405"/>
          </reference>
          <reference field="2" count="1" selected="0">
            <x v="1"/>
          </reference>
          <reference field="3" count="1" selected="0">
            <x v="21"/>
          </reference>
          <reference field="4" count="1">
            <x v="2"/>
          </reference>
        </references>
      </pivotArea>
    </format>
    <format dxfId="6385">
      <pivotArea dataOnly="0" labelOnly="1" outline="0" fieldPosition="0">
        <references count="5">
          <reference field="0" count="1" selected="0">
            <x v="416"/>
          </reference>
          <reference field="1" count="1" selected="0">
            <x v="408"/>
          </reference>
          <reference field="2" count="1" selected="0">
            <x v="2"/>
          </reference>
          <reference field="3" count="1" selected="0">
            <x v="287"/>
          </reference>
          <reference field="4" count="1">
            <x v="5"/>
          </reference>
        </references>
      </pivotArea>
    </format>
    <format dxfId="6384">
      <pivotArea dataOnly="0" labelOnly="1" outline="0" fieldPosition="0">
        <references count="5">
          <reference field="0" count="1" selected="0">
            <x v="417"/>
          </reference>
          <reference field="1" count="1" selected="0">
            <x v="416"/>
          </reference>
          <reference field="2" count="1" selected="0">
            <x v="3"/>
          </reference>
          <reference field="3" count="1" selected="0">
            <x v="171"/>
          </reference>
          <reference field="4" count="1">
            <x v="2"/>
          </reference>
        </references>
      </pivotArea>
    </format>
    <format dxfId="6383">
      <pivotArea dataOnly="0" labelOnly="1" outline="0" fieldPosition="0">
        <references count="5">
          <reference field="0" count="1" selected="0">
            <x v="419"/>
          </reference>
          <reference field="1" count="1" selected="0">
            <x v="39"/>
          </reference>
          <reference field="2" count="1" selected="0">
            <x v="1"/>
          </reference>
          <reference field="3" count="1" selected="0">
            <x v="106"/>
          </reference>
          <reference field="4" count="1">
            <x v="1"/>
          </reference>
        </references>
      </pivotArea>
    </format>
    <format dxfId="6382">
      <pivotArea dataOnly="0" labelOnly="1" outline="0" fieldPosition="0">
        <references count="5">
          <reference field="0" count="1" selected="0">
            <x v="420"/>
          </reference>
          <reference field="1" count="1" selected="0">
            <x v="374"/>
          </reference>
          <reference field="2" count="1" selected="0">
            <x v="2"/>
          </reference>
          <reference field="3" count="1" selected="0">
            <x v="315"/>
          </reference>
          <reference field="4" count="1">
            <x v="5"/>
          </reference>
        </references>
      </pivotArea>
    </format>
    <format dxfId="6381">
      <pivotArea dataOnly="0" labelOnly="1" outline="0" fieldPosition="0">
        <references count="5">
          <reference field="0" count="1" selected="0">
            <x v="421"/>
          </reference>
          <reference field="1" count="1" selected="0">
            <x v="381"/>
          </reference>
          <reference field="2" count="1" selected="0">
            <x v="3"/>
          </reference>
          <reference field="3" count="1" selected="0">
            <x v="407"/>
          </reference>
          <reference field="4" count="1">
            <x v="2"/>
          </reference>
        </references>
      </pivotArea>
    </format>
    <format dxfId="6380">
      <pivotArea dataOnly="0" labelOnly="1" outline="0" fieldPosition="0">
        <references count="5">
          <reference field="0" count="1" selected="0">
            <x v="421"/>
          </reference>
          <reference field="1" count="1" selected="0">
            <x v="419"/>
          </reference>
          <reference field="2" count="1" selected="0">
            <x v="14"/>
          </reference>
          <reference field="3" count="1" selected="0">
            <x v="419"/>
          </reference>
          <reference field="4" count="1">
            <x v="6"/>
          </reference>
        </references>
      </pivotArea>
    </format>
    <format dxfId="6379">
      <pivotArea dataOnly="0" labelOnly="1" outline="0" fieldPosition="0">
        <references count="6">
          <reference field="0" count="1" selected="0">
            <x v="3"/>
          </reference>
          <reference field="1" count="1" selected="0">
            <x v="4"/>
          </reference>
          <reference field="2" count="1" selected="0">
            <x v="1"/>
          </reference>
          <reference field="3" count="1" selected="0">
            <x v="183"/>
          </reference>
          <reference field="4" count="1" selected="0">
            <x v="4"/>
          </reference>
          <reference field="15" count="1">
            <x v="0"/>
          </reference>
        </references>
      </pivotArea>
    </format>
    <format dxfId="6378">
      <pivotArea dataOnly="0" labelOnly="1" outline="0" fieldPosition="0">
        <references count="6">
          <reference field="0" count="1" selected="0">
            <x v="4"/>
          </reference>
          <reference field="1" count="1" selected="0">
            <x v="26"/>
          </reference>
          <reference field="2" count="1" selected="0">
            <x v="2"/>
          </reference>
          <reference field="3" count="1" selected="0">
            <x v="4"/>
          </reference>
          <reference field="4" count="1" selected="0">
            <x v="0"/>
          </reference>
          <reference field="15" count="1">
            <x v="11"/>
          </reference>
        </references>
      </pivotArea>
    </format>
    <format dxfId="6377">
      <pivotArea dataOnly="0" labelOnly="1" outline="0" fieldPosition="0">
        <references count="6">
          <reference field="0" count="1" selected="0">
            <x v="5"/>
          </reference>
          <reference field="1" count="1" selected="0">
            <x v="27"/>
          </reference>
          <reference field="2" count="1" selected="0">
            <x v="3"/>
          </reference>
          <reference field="3" count="1" selected="0">
            <x v="410"/>
          </reference>
          <reference field="4" count="1" selected="0">
            <x v="5"/>
          </reference>
          <reference field="15" count="1">
            <x v="10"/>
          </reference>
        </references>
      </pivotArea>
    </format>
    <format dxfId="6376">
      <pivotArea dataOnly="0" labelOnly="1" outline="0" fieldPosition="0">
        <references count="6">
          <reference field="0" count="1" selected="0">
            <x v="6"/>
          </reference>
          <reference field="1" count="1" selected="0">
            <x v="32"/>
          </reference>
          <reference field="2" count="1" selected="0">
            <x v="0"/>
          </reference>
          <reference field="3" count="1" selected="0">
            <x v="258"/>
          </reference>
          <reference field="4" count="1" selected="0">
            <x v="5"/>
          </reference>
          <reference field="15" count="1">
            <x v="3"/>
          </reference>
        </references>
      </pivotArea>
    </format>
    <format dxfId="6375">
      <pivotArea dataOnly="0" labelOnly="1" outline="0" fieldPosition="0">
        <references count="6">
          <reference field="0" count="1" selected="0">
            <x v="7"/>
          </reference>
          <reference field="1" count="1" selected="0">
            <x v="35"/>
          </reference>
          <reference field="2" count="1" selected="0">
            <x v="1"/>
          </reference>
          <reference field="3" count="1" selected="0">
            <x v="348"/>
          </reference>
          <reference field="4" count="1" selected="0">
            <x v="1"/>
          </reference>
          <reference field="15" count="1">
            <x v="10"/>
          </reference>
        </references>
      </pivotArea>
    </format>
    <format dxfId="6374">
      <pivotArea dataOnly="0" labelOnly="1" outline="0" fieldPosition="0">
        <references count="6">
          <reference field="0" count="1" selected="0">
            <x v="8"/>
          </reference>
          <reference field="1" count="1" selected="0">
            <x v="43"/>
          </reference>
          <reference field="2" count="1" selected="0">
            <x v="2"/>
          </reference>
          <reference field="3" count="1" selected="0">
            <x v="322"/>
          </reference>
          <reference field="4" count="1" selected="0">
            <x v="2"/>
          </reference>
          <reference field="15" count="1">
            <x v="0"/>
          </reference>
        </references>
      </pivotArea>
    </format>
    <format dxfId="6373">
      <pivotArea dataOnly="0" labelOnly="1" outline="0" fieldPosition="0">
        <references count="6">
          <reference field="0" count="1" selected="0">
            <x v="9"/>
          </reference>
          <reference field="1" count="1" selected="0">
            <x v="52"/>
          </reference>
          <reference field="2" count="1" selected="0">
            <x v="3"/>
          </reference>
          <reference field="3" count="1" selected="0">
            <x v="125"/>
          </reference>
          <reference field="4" count="1" selected="0">
            <x v="1"/>
          </reference>
          <reference field="15" count="1">
            <x v="11"/>
          </reference>
        </references>
      </pivotArea>
    </format>
    <format dxfId="6372">
      <pivotArea dataOnly="0" labelOnly="1" outline="0" fieldPosition="0">
        <references count="6">
          <reference field="0" count="1" selected="0">
            <x v="10"/>
          </reference>
          <reference field="1" count="1" selected="0">
            <x v="58"/>
          </reference>
          <reference field="2" count="1" selected="0">
            <x v="0"/>
          </reference>
          <reference field="3" count="1" selected="0">
            <x v="386"/>
          </reference>
          <reference field="4" count="1" selected="0">
            <x v="5"/>
          </reference>
          <reference field="15" count="1">
            <x v="1"/>
          </reference>
        </references>
      </pivotArea>
    </format>
    <format dxfId="6371">
      <pivotArea dataOnly="0" labelOnly="1" outline="0" fieldPosition="0">
        <references count="6">
          <reference field="0" count="1" selected="0">
            <x v="11"/>
          </reference>
          <reference field="1" count="1" selected="0">
            <x v="63"/>
          </reference>
          <reference field="2" count="1" selected="0">
            <x v="1"/>
          </reference>
          <reference field="3" count="1" selected="0">
            <x v="363"/>
          </reference>
          <reference field="4" count="1" selected="0">
            <x v="5"/>
          </reference>
          <reference field="15" count="1">
            <x v="1"/>
          </reference>
        </references>
      </pivotArea>
    </format>
    <format dxfId="6370">
      <pivotArea dataOnly="0" labelOnly="1" outline="0" fieldPosition="0">
        <references count="6">
          <reference field="0" count="1" selected="0">
            <x v="12"/>
          </reference>
          <reference field="1" count="1" selected="0">
            <x v="69"/>
          </reference>
          <reference field="2" count="1" selected="0">
            <x v="2"/>
          </reference>
          <reference field="3" count="1" selected="0">
            <x v="210"/>
          </reference>
          <reference field="4" count="1" selected="0">
            <x v="5"/>
          </reference>
          <reference field="15" count="1">
            <x v="16"/>
          </reference>
        </references>
      </pivotArea>
    </format>
    <format dxfId="6369">
      <pivotArea dataOnly="0" labelOnly="1" outline="0" fieldPosition="0">
        <references count="6">
          <reference field="0" count="1" selected="0">
            <x v="13"/>
          </reference>
          <reference field="1" count="1" selected="0">
            <x v="71"/>
          </reference>
          <reference field="2" count="1" selected="0">
            <x v="3"/>
          </reference>
          <reference field="3" count="1" selected="0">
            <x v="317"/>
          </reference>
          <reference field="4" count="1" selected="0">
            <x v="4"/>
          </reference>
          <reference field="15" count="1">
            <x v="3"/>
          </reference>
        </references>
      </pivotArea>
    </format>
    <format dxfId="6368">
      <pivotArea dataOnly="0" labelOnly="1" outline="0" fieldPosition="0">
        <references count="6">
          <reference field="0" count="1" selected="0">
            <x v="14"/>
          </reference>
          <reference field="1" count="1" selected="0">
            <x v="75"/>
          </reference>
          <reference field="2" count="1" selected="0">
            <x v="0"/>
          </reference>
          <reference field="3" count="1" selected="0">
            <x v="320"/>
          </reference>
          <reference field="4" count="1" selected="0">
            <x v="4"/>
          </reference>
          <reference field="15" count="1">
            <x v="3"/>
          </reference>
        </references>
      </pivotArea>
    </format>
    <format dxfId="6367">
      <pivotArea dataOnly="0" labelOnly="1" outline="0" fieldPosition="0">
        <references count="6">
          <reference field="0" count="1" selected="0">
            <x v="15"/>
          </reference>
          <reference field="1" count="1" selected="0">
            <x v="77"/>
          </reference>
          <reference field="2" count="1" selected="0">
            <x v="1"/>
          </reference>
          <reference field="3" count="1" selected="0">
            <x v="238"/>
          </reference>
          <reference field="4" count="1" selected="0">
            <x v="4"/>
          </reference>
          <reference field="15" count="1">
            <x v="3"/>
          </reference>
        </references>
      </pivotArea>
    </format>
    <format dxfId="6366">
      <pivotArea dataOnly="0" labelOnly="1" outline="0" fieldPosition="0">
        <references count="6">
          <reference field="0" count="1" selected="0">
            <x v="16"/>
          </reference>
          <reference field="1" count="1" selected="0">
            <x v="78"/>
          </reference>
          <reference field="2" count="1" selected="0">
            <x v="2"/>
          </reference>
          <reference field="3" count="1" selected="0">
            <x v="167"/>
          </reference>
          <reference field="4" count="1" selected="0">
            <x v="1"/>
          </reference>
          <reference field="15" count="1">
            <x v="11"/>
          </reference>
        </references>
      </pivotArea>
    </format>
    <format dxfId="6365">
      <pivotArea dataOnly="0" labelOnly="1" outline="0" fieldPosition="0">
        <references count="6">
          <reference field="0" count="1" selected="0">
            <x v="17"/>
          </reference>
          <reference field="1" count="1" selected="0">
            <x v="82"/>
          </reference>
          <reference field="2" count="1" selected="0">
            <x v="3"/>
          </reference>
          <reference field="3" count="1" selected="0">
            <x v="336"/>
          </reference>
          <reference field="4" count="1" selected="0">
            <x v="1"/>
          </reference>
          <reference field="15" count="1">
            <x v="11"/>
          </reference>
        </references>
      </pivotArea>
    </format>
    <format dxfId="6364">
      <pivotArea dataOnly="0" labelOnly="1" outline="0" fieldPosition="0">
        <references count="6">
          <reference field="0" count="1" selected="0">
            <x v="18"/>
          </reference>
          <reference field="1" count="1" selected="0">
            <x v="92"/>
          </reference>
          <reference field="2" count="1" selected="0">
            <x v="0"/>
          </reference>
          <reference field="3" count="1" selected="0">
            <x v="272"/>
          </reference>
          <reference field="4" count="1" selected="0">
            <x v="5"/>
          </reference>
          <reference field="15" count="1">
            <x v="1"/>
          </reference>
        </references>
      </pivotArea>
    </format>
    <format dxfId="6363">
      <pivotArea dataOnly="0" labelOnly="1" outline="0" fieldPosition="0">
        <references count="6">
          <reference field="0" count="1" selected="0">
            <x v="19"/>
          </reference>
          <reference field="1" count="1" selected="0">
            <x v="106"/>
          </reference>
          <reference field="2" count="1" selected="0">
            <x v="1"/>
          </reference>
          <reference field="3" count="1" selected="0">
            <x v="174"/>
          </reference>
          <reference field="4" count="1" selected="0">
            <x v="4"/>
          </reference>
          <reference field="15" count="1">
            <x v="1"/>
          </reference>
        </references>
      </pivotArea>
    </format>
    <format dxfId="6362">
      <pivotArea dataOnly="0" labelOnly="1" outline="0" fieldPosition="0">
        <references count="6">
          <reference field="0" count="1" selected="0">
            <x v="20"/>
          </reference>
          <reference field="1" count="1" selected="0">
            <x v="110"/>
          </reference>
          <reference field="2" count="1" selected="0">
            <x v="2"/>
          </reference>
          <reference field="3" count="1" selected="0">
            <x v="181"/>
          </reference>
          <reference field="4" count="1" selected="0">
            <x v="1"/>
          </reference>
          <reference field="15" count="1">
            <x v="11"/>
          </reference>
        </references>
      </pivotArea>
    </format>
    <format dxfId="6361">
      <pivotArea dataOnly="0" labelOnly="1" outline="0" fieldPosition="0">
        <references count="6">
          <reference field="0" count="1" selected="0">
            <x v="21"/>
          </reference>
          <reference field="1" count="1" selected="0">
            <x v="113"/>
          </reference>
          <reference field="2" count="1" selected="0">
            <x v="3"/>
          </reference>
          <reference field="3" count="1" selected="0">
            <x v="150"/>
          </reference>
          <reference field="4" count="1" selected="0">
            <x v="4"/>
          </reference>
          <reference field="15" count="1">
            <x v="1"/>
          </reference>
        </references>
      </pivotArea>
    </format>
    <format dxfId="6360">
      <pivotArea dataOnly="0" labelOnly="1" outline="0" fieldPosition="0">
        <references count="6">
          <reference field="0" count="1" selected="0">
            <x v="22"/>
          </reference>
          <reference field="1" count="1" selected="0">
            <x v="117"/>
          </reference>
          <reference field="2" count="1" selected="0">
            <x v="0"/>
          </reference>
          <reference field="3" count="1" selected="0">
            <x v="224"/>
          </reference>
          <reference field="4" count="1" selected="0">
            <x v="2"/>
          </reference>
          <reference field="15" count="1">
            <x v="15"/>
          </reference>
        </references>
      </pivotArea>
    </format>
    <format dxfId="6359">
      <pivotArea dataOnly="0" labelOnly="1" outline="0" fieldPosition="0">
        <references count="6">
          <reference field="0" count="1" selected="0">
            <x v="23"/>
          </reference>
          <reference field="1" count="1" selected="0">
            <x v="128"/>
          </reference>
          <reference field="2" count="1" selected="0">
            <x v="1"/>
          </reference>
          <reference field="3" count="1" selected="0">
            <x v="403"/>
          </reference>
          <reference field="4" count="1" selected="0">
            <x v="2"/>
          </reference>
          <reference field="15" count="1">
            <x v="0"/>
          </reference>
        </references>
      </pivotArea>
    </format>
    <format dxfId="6358">
      <pivotArea dataOnly="0" labelOnly="1" outline="0" fieldPosition="0">
        <references count="6">
          <reference field="0" count="1" selected="0">
            <x v="24"/>
          </reference>
          <reference field="1" count="1" selected="0">
            <x v="146"/>
          </reference>
          <reference field="2" count="1" selected="0">
            <x v="2"/>
          </reference>
          <reference field="3" count="1" selected="0">
            <x v="219"/>
          </reference>
          <reference field="4" count="1" selected="0">
            <x v="0"/>
          </reference>
          <reference field="15" count="1">
            <x v="0"/>
          </reference>
        </references>
      </pivotArea>
    </format>
    <format dxfId="6357">
      <pivotArea dataOnly="0" labelOnly="1" outline="0" fieldPosition="0">
        <references count="6">
          <reference field="0" count="1" selected="0">
            <x v="25"/>
          </reference>
          <reference field="1" count="1" selected="0">
            <x v="148"/>
          </reference>
          <reference field="2" count="1" selected="0">
            <x v="3"/>
          </reference>
          <reference field="3" count="1" selected="0">
            <x v="168"/>
          </reference>
          <reference field="4" count="1" selected="0">
            <x v="3"/>
          </reference>
          <reference field="15" count="1">
            <x v="0"/>
          </reference>
        </references>
      </pivotArea>
    </format>
    <format dxfId="6356">
      <pivotArea dataOnly="0" labelOnly="1" outline="0" fieldPosition="0">
        <references count="6">
          <reference field="0" count="1" selected="0">
            <x v="26"/>
          </reference>
          <reference field="1" count="1" selected="0">
            <x v="149"/>
          </reference>
          <reference field="2" count="1" selected="0">
            <x v="0"/>
          </reference>
          <reference field="3" count="1" selected="0">
            <x v="246"/>
          </reference>
          <reference field="4" count="1" selected="0">
            <x v="0"/>
          </reference>
          <reference field="15" count="1">
            <x v="0"/>
          </reference>
        </references>
      </pivotArea>
    </format>
    <format dxfId="6355">
      <pivotArea dataOnly="0" labelOnly="1" outline="0" fieldPosition="0">
        <references count="6">
          <reference field="0" count="1" selected="0">
            <x v="27"/>
          </reference>
          <reference field="1" count="1" selected="0">
            <x v="150"/>
          </reference>
          <reference field="2" count="1" selected="0">
            <x v="1"/>
          </reference>
          <reference field="3" count="1" selected="0">
            <x v="375"/>
          </reference>
          <reference field="4" count="1" selected="0">
            <x v="1"/>
          </reference>
          <reference field="15" count="1">
            <x v="0"/>
          </reference>
        </references>
      </pivotArea>
    </format>
    <format dxfId="6354">
      <pivotArea dataOnly="0" labelOnly="1" outline="0" fieldPosition="0">
        <references count="6">
          <reference field="0" count="1" selected="0">
            <x v="28"/>
          </reference>
          <reference field="1" count="1" selected="0">
            <x v="153"/>
          </reference>
          <reference field="2" count="1" selected="0">
            <x v="2"/>
          </reference>
          <reference field="3" count="1" selected="0">
            <x v="405"/>
          </reference>
          <reference field="4" count="1" selected="0">
            <x v="5"/>
          </reference>
          <reference field="15" count="1">
            <x v="1"/>
          </reference>
        </references>
      </pivotArea>
    </format>
    <format dxfId="6353">
      <pivotArea dataOnly="0" labelOnly="1" outline="0" fieldPosition="0">
        <references count="6">
          <reference field="0" count="1" selected="0">
            <x v="29"/>
          </reference>
          <reference field="1" count="1" selected="0">
            <x v="155"/>
          </reference>
          <reference field="2" count="1" selected="0">
            <x v="3"/>
          </reference>
          <reference field="3" count="1" selected="0">
            <x v="53"/>
          </reference>
          <reference field="4" count="1" selected="0">
            <x v="4"/>
          </reference>
          <reference field="15" count="1">
            <x v="1"/>
          </reference>
        </references>
      </pivotArea>
    </format>
    <format dxfId="6352">
      <pivotArea dataOnly="0" labelOnly="1" outline="0" fieldPosition="0">
        <references count="6">
          <reference field="0" count="1" selected="0">
            <x v="30"/>
          </reference>
          <reference field="1" count="1" selected="0">
            <x v="156"/>
          </reference>
          <reference field="2" count="1" selected="0">
            <x v="0"/>
          </reference>
          <reference field="3" count="1" selected="0">
            <x v="309"/>
          </reference>
          <reference field="4" count="1" selected="0">
            <x v="3"/>
          </reference>
          <reference field="15" count="1">
            <x v="0"/>
          </reference>
        </references>
      </pivotArea>
    </format>
    <format dxfId="6351">
      <pivotArea dataOnly="0" labelOnly="1" outline="0" fieldPosition="0">
        <references count="6">
          <reference field="0" count="1" selected="0">
            <x v="31"/>
          </reference>
          <reference field="1" count="1" selected="0">
            <x v="162"/>
          </reference>
          <reference field="2" count="1" selected="0">
            <x v="1"/>
          </reference>
          <reference field="3" count="1" selected="0">
            <x v="374"/>
          </reference>
          <reference field="4" count="1" selected="0">
            <x v="5"/>
          </reference>
          <reference field="15" count="1">
            <x v="1"/>
          </reference>
        </references>
      </pivotArea>
    </format>
    <format dxfId="6350">
      <pivotArea dataOnly="0" labelOnly="1" outline="0" fieldPosition="0">
        <references count="6">
          <reference field="0" count="1" selected="0">
            <x v="32"/>
          </reference>
          <reference field="1" count="1" selected="0">
            <x v="164"/>
          </reference>
          <reference field="2" count="1" selected="0">
            <x v="2"/>
          </reference>
          <reference field="3" count="1" selected="0">
            <x v="229"/>
          </reference>
          <reference field="4" count="1" selected="0">
            <x v="3"/>
          </reference>
          <reference field="15" count="1">
            <x v="9"/>
          </reference>
        </references>
      </pivotArea>
    </format>
    <format dxfId="6349">
      <pivotArea dataOnly="0" labelOnly="1" outline="0" fieldPosition="0">
        <references count="6">
          <reference field="0" count="1" selected="0">
            <x v="33"/>
          </reference>
          <reference field="1" count="1" selected="0">
            <x v="169"/>
          </reference>
          <reference field="2" count="1" selected="0">
            <x v="3"/>
          </reference>
          <reference field="3" count="1" selected="0">
            <x v="130"/>
          </reference>
          <reference field="4" count="1" selected="0">
            <x v="1"/>
          </reference>
          <reference field="15" count="1">
            <x v="10"/>
          </reference>
        </references>
      </pivotArea>
    </format>
    <format dxfId="6348">
      <pivotArea dataOnly="0" labelOnly="1" outline="0" fieldPosition="0">
        <references count="6">
          <reference field="0" count="1" selected="0">
            <x v="34"/>
          </reference>
          <reference field="1" count="1" selected="0">
            <x v="170"/>
          </reference>
          <reference field="2" count="1" selected="0">
            <x v="0"/>
          </reference>
          <reference field="3" count="1" selected="0">
            <x v="281"/>
          </reference>
          <reference field="4" count="1" selected="0">
            <x v="4"/>
          </reference>
          <reference field="15" count="1">
            <x v="0"/>
          </reference>
        </references>
      </pivotArea>
    </format>
    <format dxfId="6347">
      <pivotArea dataOnly="0" labelOnly="1" outline="0" fieldPosition="0">
        <references count="6">
          <reference field="0" count="1" selected="0">
            <x v="35"/>
          </reference>
          <reference field="1" count="1" selected="0">
            <x v="173"/>
          </reference>
          <reference field="2" count="1" selected="0">
            <x v="1"/>
          </reference>
          <reference field="3" count="1" selected="0">
            <x v="350"/>
          </reference>
          <reference field="4" count="1" selected="0">
            <x v="3"/>
          </reference>
          <reference field="15" count="1">
            <x v="9"/>
          </reference>
        </references>
      </pivotArea>
    </format>
    <format dxfId="6346">
      <pivotArea dataOnly="0" labelOnly="1" outline="0" fieldPosition="0">
        <references count="6">
          <reference field="0" count="1" selected="0">
            <x v="36"/>
          </reference>
          <reference field="1" count="1" selected="0">
            <x v="175"/>
          </reference>
          <reference field="2" count="1" selected="0">
            <x v="2"/>
          </reference>
          <reference field="3" count="1" selected="0">
            <x v="313"/>
          </reference>
          <reference field="4" count="1" selected="0">
            <x v="4"/>
          </reference>
          <reference field="15" count="1">
            <x v="1"/>
          </reference>
        </references>
      </pivotArea>
    </format>
    <format dxfId="6345">
      <pivotArea dataOnly="0" labelOnly="1" outline="0" fieldPosition="0">
        <references count="6">
          <reference field="0" count="1" selected="0">
            <x v="37"/>
          </reference>
          <reference field="1" count="1" selected="0">
            <x v="177"/>
          </reference>
          <reference field="2" count="1" selected="0">
            <x v="3"/>
          </reference>
          <reference field="3" count="1" selected="0">
            <x v="133"/>
          </reference>
          <reference field="4" count="1" selected="0">
            <x v="1"/>
          </reference>
          <reference field="15" count="1">
            <x v="2"/>
          </reference>
        </references>
      </pivotArea>
    </format>
    <format dxfId="6344">
      <pivotArea dataOnly="0" labelOnly="1" outline="0" fieldPosition="0">
        <references count="6">
          <reference field="0" count="1" selected="0">
            <x v="38"/>
          </reference>
          <reference field="1" count="1" selected="0">
            <x v="189"/>
          </reference>
          <reference field="2" count="1" selected="0">
            <x v="0"/>
          </reference>
          <reference field="3" count="1" selected="0">
            <x v="61"/>
          </reference>
          <reference field="4" count="1" selected="0">
            <x v="2"/>
          </reference>
          <reference field="15" count="1">
            <x v="9"/>
          </reference>
        </references>
      </pivotArea>
    </format>
    <format dxfId="6343">
      <pivotArea dataOnly="0" labelOnly="1" outline="0" fieldPosition="0">
        <references count="6">
          <reference field="0" count="1" selected="0">
            <x v="39"/>
          </reference>
          <reference field="1" count="1" selected="0">
            <x v="197"/>
          </reference>
          <reference field="2" count="1" selected="0">
            <x v="1"/>
          </reference>
          <reference field="3" count="1" selected="0">
            <x v="283"/>
          </reference>
          <reference field="4" count="1" selected="0">
            <x v="2"/>
          </reference>
          <reference field="15" count="1">
            <x v="7"/>
          </reference>
        </references>
      </pivotArea>
    </format>
    <format dxfId="6342">
      <pivotArea dataOnly="0" labelOnly="1" outline="0" fieldPosition="0">
        <references count="6">
          <reference field="0" count="1" selected="0">
            <x v="40"/>
          </reference>
          <reference field="1" count="1" selected="0">
            <x v="198"/>
          </reference>
          <reference field="2" count="1" selected="0">
            <x v="2"/>
          </reference>
          <reference field="3" count="1" selected="0">
            <x v="170"/>
          </reference>
          <reference field="4" count="1" selected="0">
            <x v="5"/>
          </reference>
          <reference field="15" count="1">
            <x v="9"/>
          </reference>
        </references>
      </pivotArea>
    </format>
    <format dxfId="6341">
      <pivotArea dataOnly="0" labelOnly="1" outline="0" fieldPosition="0">
        <references count="6">
          <reference field="0" count="1" selected="0">
            <x v="41"/>
          </reference>
          <reference field="1" count="1" selected="0">
            <x v="199"/>
          </reference>
          <reference field="2" count="1" selected="0">
            <x v="3"/>
          </reference>
          <reference field="3" count="1" selected="0">
            <x v="233"/>
          </reference>
          <reference field="4" count="1" selected="0">
            <x v="4"/>
          </reference>
          <reference field="15" count="1">
            <x v="9"/>
          </reference>
        </references>
      </pivotArea>
    </format>
    <format dxfId="6340">
      <pivotArea dataOnly="0" labelOnly="1" outline="0" fieldPosition="0">
        <references count="6">
          <reference field="0" count="1" selected="0">
            <x v="42"/>
          </reference>
          <reference field="1" count="1" selected="0">
            <x v="201"/>
          </reference>
          <reference field="2" count="1" selected="0">
            <x v="0"/>
          </reference>
          <reference field="3" count="1" selected="0">
            <x v="413"/>
          </reference>
          <reference field="4" count="1" selected="0">
            <x v="2"/>
          </reference>
          <reference field="15" count="1">
            <x v="7"/>
          </reference>
        </references>
      </pivotArea>
    </format>
    <format dxfId="6339">
      <pivotArea dataOnly="0" labelOnly="1" outline="0" fieldPosition="0">
        <references count="6">
          <reference field="0" count="1" selected="0">
            <x v="43"/>
          </reference>
          <reference field="1" count="1" selected="0">
            <x v="210"/>
          </reference>
          <reference field="2" count="1" selected="0">
            <x v="1"/>
          </reference>
          <reference field="3" count="1" selected="0">
            <x v="195"/>
          </reference>
          <reference field="4" count="1" selected="0">
            <x v="4"/>
          </reference>
          <reference field="15" count="1">
            <x v="9"/>
          </reference>
        </references>
      </pivotArea>
    </format>
    <format dxfId="6338">
      <pivotArea dataOnly="0" labelOnly="1" outline="0" fieldPosition="0">
        <references count="6">
          <reference field="0" count="1" selected="0">
            <x v="44"/>
          </reference>
          <reference field="1" count="1" selected="0">
            <x v="221"/>
          </reference>
          <reference field="2" count="1" selected="0">
            <x v="2"/>
          </reference>
          <reference field="3" count="1" selected="0">
            <x v="98"/>
          </reference>
          <reference field="4" count="1" selected="0">
            <x v="4"/>
          </reference>
          <reference field="15" count="1">
            <x v="9"/>
          </reference>
        </references>
      </pivotArea>
    </format>
    <format dxfId="6337">
      <pivotArea dataOnly="0" labelOnly="1" outline="0" fieldPosition="0">
        <references count="6">
          <reference field="0" count="1" selected="0">
            <x v="45"/>
          </reference>
          <reference field="1" count="1" selected="0">
            <x v="223"/>
          </reference>
          <reference field="2" count="1" selected="0">
            <x v="3"/>
          </reference>
          <reference field="3" count="1" selected="0">
            <x v="220"/>
          </reference>
          <reference field="4" count="1" selected="0">
            <x v="0"/>
          </reference>
          <reference field="15" count="1">
            <x v="4"/>
          </reference>
        </references>
      </pivotArea>
    </format>
    <format dxfId="6336">
      <pivotArea dataOnly="0" labelOnly="1" outline="0" fieldPosition="0">
        <references count="6">
          <reference field="0" count="1" selected="0">
            <x v="46"/>
          </reference>
          <reference field="1" count="1" selected="0">
            <x v="224"/>
          </reference>
          <reference field="2" count="1" selected="0">
            <x v="0"/>
          </reference>
          <reference field="3" count="1" selected="0">
            <x v="92"/>
          </reference>
          <reference field="4" count="1" selected="0">
            <x v="3"/>
          </reference>
          <reference field="15" count="1">
            <x v="9"/>
          </reference>
        </references>
      </pivotArea>
    </format>
    <format dxfId="6335">
      <pivotArea dataOnly="0" labelOnly="1" outline="0" fieldPosition="0">
        <references count="6">
          <reference field="0" count="1" selected="0">
            <x v="47"/>
          </reference>
          <reference field="1" count="1" selected="0">
            <x v="225"/>
          </reference>
          <reference field="2" count="1" selected="0">
            <x v="1"/>
          </reference>
          <reference field="3" count="1" selected="0">
            <x v="107"/>
          </reference>
          <reference field="4" count="1" selected="0">
            <x v="4"/>
          </reference>
          <reference field="15" count="1">
            <x v="1"/>
          </reference>
        </references>
      </pivotArea>
    </format>
    <format dxfId="6334">
      <pivotArea dataOnly="0" labelOnly="1" outline="0" fieldPosition="0">
        <references count="6">
          <reference field="0" count="1" selected="0">
            <x v="48"/>
          </reference>
          <reference field="1" count="1" selected="0">
            <x v="226"/>
          </reference>
          <reference field="2" count="1" selected="0">
            <x v="2"/>
          </reference>
          <reference field="3" count="1" selected="0">
            <x v="103"/>
          </reference>
          <reference field="4" count="1" selected="0">
            <x v="5"/>
          </reference>
          <reference field="15" count="1">
            <x v="9"/>
          </reference>
        </references>
      </pivotArea>
    </format>
    <format dxfId="6333">
      <pivotArea dataOnly="0" labelOnly="1" outline="0" fieldPosition="0">
        <references count="6">
          <reference field="0" count="1" selected="0">
            <x v="49"/>
          </reference>
          <reference field="1" count="1" selected="0">
            <x v="229"/>
          </reference>
          <reference field="2" count="1" selected="0">
            <x v="3"/>
          </reference>
          <reference field="3" count="1" selected="0">
            <x v="185"/>
          </reference>
          <reference field="4" count="1" selected="0">
            <x v="3"/>
          </reference>
          <reference field="15" count="1">
            <x v="9"/>
          </reference>
        </references>
      </pivotArea>
    </format>
    <format dxfId="6332">
      <pivotArea dataOnly="0" labelOnly="1" outline="0" fieldPosition="0">
        <references count="6">
          <reference field="0" count="1" selected="0">
            <x v="50"/>
          </reference>
          <reference field="1" count="1" selected="0">
            <x v="232"/>
          </reference>
          <reference field="2" count="1" selected="0">
            <x v="0"/>
          </reference>
          <reference field="3" count="1" selected="0">
            <x v="360"/>
          </reference>
          <reference field="4" count="1" selected="0">
            <x v="3"/>
          </reference>
          <reference field="15" count="1">
            <x v="9"/>
          </reference>
        </references>
      </pivotArea>
    </format>
    <format dxfId="6331">
      <pivotArea dataOnly="0" labelOnly="1" outline="0" fieldPosition="0">
        <references count="6">
          <reference field="0" count="1" selected="0">
            <x v="51"/>
          </reference>
          <reference field="1" count="1" selected="0">
            <x v="233"/>
          </reference>
          <reference field="2" count="1" selected="0">
            <x v="4"/>
          </reference>
          <reference field="3" count="1" selected="0">
            <x v="90"/>
          </reference>
          <reference field="4" count="1" selected="0">
            <x v="3"/>
          </reference>
          <reference field="15" count="1">
            <x v="3"/>
          </reference>
        </references>
      </pivotArea>
    </format>
    <format dxfId="6330">
      <pivotArea dataOnly="0" labelOnly="1" outline="0" fieldPosition="0">
        <references count="6">
          <reference field="0" count="1" selected="0">
            <x v="52"/>
          </reference>
          <reference field="1" count="1" selected="0">
            <x v="234"/>
          </reference>
          <reference field="2" count="1" selected="0">
            <x v="4"/>
          </reference>
          <reference field="3" count="1" selected="0">
            <x v="327"/>
          </reference>
          <reference field="4" count="1" selected="0">
            <x v="1"/>
          </reference>
          <reference field="15" count="1">
            <x v="11"/>
          </reference>
        </references>
      </pivotArea>
    </format>
    <format dxfId="6329">
      <pivotArea dataOnly="0" labelOnly="1" outline="0" fieldPosition="0">
        <references count="6">
          <reference field="0" count="1" selected="0">
            <x v="53"/>
          </reference>
          <reference field="1" count="1" selected="0">
            <x v="237"/>
          </reference>
          <reference field="2" count="1" selected="0">
            <x v="4"/>
          </reference>
          <reference field="3" count="1" selected="0">
            <x v="306"/>
          </reference>
          <reference field="4" count="1" selected="0">
            <x v="4"/>
          </reference>
          <reference field="15" count="1">
            <x v="1"/>
          </reference>
        </references>
      </pivotArea>
    </format>
    <format dxfId="6328">
      <pivotArea dataOnly="0" labelOnly="1" outline="0" fieldPosition="0">
        <references count="6">
          <reference field="0" count="1" selected="0">
            <x v="54"/>
          </reference>
          <reference field="1" count="1" selected="0">
            <x v="238"/>
          </reference>
          <reference field="2" count="1" selected="0">
            <x v="4"/>
          </reference>
          <reference field="3" count="1" selected="0">
            <x v="165"/>
          </reference>
          <reference field="4" count="1" selected="0">
            <x v="4"/>
          </reference>
          <reference field="15" count="1">
            <x v="1"/>
          </reference>
        </references>
      </pivotArea>
    </format>
    <format dxfId="6327">
      <pivotArea dataOnly="0" labelOnly="1" outline="0" fieldPosition="0">
        <references count="6">
          <reference field="0" count="1" selected="0">
            <x v="55"/>
          </reference>
          <reference field="1" count="1" selected="0">
            <x v="239"/>
          </reference>
          <reference field="2" count="1" selected="0">
            <x v="4"/>
          </reference>
          <reference field="3" count="1" selected="0">
            <x v="52"/>
          </reference>
          <reference field="4" count="1" selected="0">
            <x v="4"/>
          </reference>
          <reference field="15" count="1">
            <x v="1"/>
          </reference>
        </references>
      </pivotArea>
    </format>
    <format dxfId="6326">
      <pivotArea dataOnly="0" labelOnly="1" outline="0" fieldPosition="0">
        <references count="6">
          <reference field="0" count="1" selected="0">
            <x v="56"/>
          </reference>
          <reference field="1" count="1" selected="0">
            <x v="240"/>
          </reference>
          <reference field="2" count="1" selected="0">
            <x v="2"/>
          </reference>
          <reference field="3" count="1" selected="0">
            <x v="298"/>
          </reference>
          <reference field="4" count="1" selected="0">
            <x v="4"/>
          </reference>
          <reference field="15" count="1">
            <x v="1"/>
          </reference>
        </references>
      </pivotArea>
    </format>
    <format dxfId="6325">
      <pivotArea dataOnly="0" labelOnly="1" outline="0" fieldPosition="0">
        <references count="6">
          <reference field="0" count="1" selected="0">
            <x v="57"/>
          </reference>
          <reference field="1" count="1" selected="0">
            <x v="241"/>
          </reference>
          <reference field="2" count="1" selected="0">
            <x v="3"/>
          </reference>
          <reference field="3" count="1" selected="0">
            <x v="151"/>
          </reference>
          <reference field="4" count="1" selected="0">
            <x v="5"/>
          </reference>
          <reference field="15" count="1">
            <x v="9"/>
          </reference>
        </references>
      </pivotArea>
    </format>
    <format dxfId="6324">
      <pivotArea dataOnly="0" labelOnly="1" outline="0" fieldPosition="0">
        <references count="6">
          <reference field="0" count="1" selected="0">
            <x v="58"/>
          </reference>
          <reference field="1" count="1" selected="0">
            <x v="242"/>
          </reference>
          <reference field="2" count="1" selected="0">
            <x v="0"/>
          </reference>
          <reference field="3" count="1" selected="0">
            <x v="371"/>
          </reference>
          <reference field="4" count="1" selected="0">
            <x v="4"/>
          </reference>
          <reference field="15" count="1">
            <x v="1"/>
          </reference>
        </references>
      </pivotArea>
    </format>
    <format dxfId="6323">
      <pivotArea dataOnly="0" labelOnly="1" outline="0" fieldPosition="0">
        <references count="6">
          <reference field="0" count="1" selected="0">
            <x v="59"/>
          </reference>
          <reference field="1" count="1" selected="0">
            <x v="243"/>
          </reference>
          <reference field="2" count="1" selected="0">
            <x v="1"/>
          </reference>
          <reference field="3" count="1" selected="0">
            <x v="227"/>
          </reference>
          <reference field="4" count="1" selected="0">
            <x v="0"/>
          </reference>
          <reference field="15" count="1">
            <x v="4"/>
          </reference>
        </references>
      </pivotArea>
    </format>
    <format dxfId="6322">
      <pivotArea dataOnly="0" labelOnly="1" outline="0" fieldPosition="0">
        <references count="6">
          <reference field="0" count="1" selected="0">
            <x v="60"/>
          </reference>
          <reference field="1" count="1" selected="0">
            <x v="244"/>
          </reference>
          <reference field="2" count="1" selected="0">
            <x v="2"/>
          </reference>
          <reference field="3" count="1" selected="0">
            <x v="295"/>
          </reference>
          <reference field="4" count="1" selected="0">
            <x v="3"/>
          </reference>
          <reference field="15" count="1">
            <x v="3"/>
          </reference>
        </references>
      </pivotArea>
    </format>
    <format dxfId="6321">
      <pivotArea dataOnly="0" labelOnly="1" outline="0" fieldPosition="0">
        <references count="6">
          <reference field="0" count="1" selected="0">
            <x v="61"/>
          </reference>
          <reference field="1" count="1" selected="0">
            <x v="245"/>
          </reference>
          <reference field="2" count="1" selected="0">
            <x v="3"/>
          </reference>
          <reference field="3" count="1" selected="0">
            <x v="119"/>
          </reference>
          <reference field="4" count="1" selected="0">
            <x v="4"/>
          </reference>
          <reference field="15" count="1">
            <x v="7"/>
          </reference>
        </references>
      </pivotArea>
    </format>
    <format dxfId="6320">
      <pivotArea dataOnly="0" labelOnly="1" outline="0" fieldPosition="0">
        <references count="6">
          <reference field="0" count="1" selected="0">
            <x v="62"/>
          </reference>
          <reference field="1" count="1" selected="0">
            <x v="246"/>
          </reference>
          <reference field="2" count="1" selected="0">
            <x v="0"/>
          </reference>
          <reference field="3" count="1" selected="0">
            <x v="292"/>
          </reference>
          <reference field="4" count="1" selected="0">
            <x v="1"/>
          </reference>
          <reference field="15" count="1">
            <x v="5"/>
          </reference>
        </references>
      </pivotArea>
    </format>
    <format dxfId="6319">
      <pivotArea dataOnly="0" labelOnly="1" outline="0" fieldPosition="0">
        <references count="6">
          <reference field="0" count="1" selected="0">
            <x v="63"/>
          </reference>
          <reference field="1" count="1" selected="0">
            <x v="247"/>
          </reference>
          <reference field="2" count="1" selected="0">
            <x v="1"/>
          </reference>
          <reference field="3" count="1" selected="0">
            <x v="138"/>
          </reference>
          <reference field="4" count="1" selected="0">
            <x v="4"/>
          </reference>
          <reference field="15" count="1">
            <x v="7"/>
          </reference>
        </references>
      </pivotArea>
    </format>
    <format dxfId="6318">
      <pivotArea dataOnly="0" labelOnly="1" outline="0" fieldPosition="0">
        <references count="6">
          <reference field="0" count="1" selected="0">
            <x v="64"/>
          </reference>
          <reference field="1" count="1" selected="0">
            <x v="248"/>
          </reference>
          <reference field="2" count="1" selected="0">
            <x v="2"/>
          </reference>
          <reference field="3" count="1" selected="0">
            <x v="55"/>
          </reference>
          <reference field="4" count="1" selected="0">
            <x v="0"/>
          </reference>
          <reference field="15" count="1">
            <x v="4"/>
          </reference>
        </references>
      </pivotArea>
    </format>
    <format dxfId="6317">
      <pivotArea dataOnly="0" labelOnly="1" outline="0" fieldPosition="0">
        <references count="6">
          <reference field="0" count="1" selected="0">
            <x v="65"/>
          </reference>
          <reference field="1" count="1" selected="0">
            <x v="249"/>
          </reference>
          <reference field="2" count="1" selected="0">
            <x v="3"/>
          </reference>
          <reference field="3" count="1" selected="0">
            <x v="399"/>
          </reference>
          <reference field="4" count="1" selected="0">
            <x v="0"/>
          </reference>
          <reference field="15" count="1">
            <x v="0"/>
          </reference>
        </references>
      </pivotArea>
    </format>
    <format dxfId="6316">
      <pivotArea dataOnly="0" labelOnly="1" outline="0" fieldPosition="0">
        <references count="6">
          <reference field="0" count="1" selected="0">
            <x v="66"/>
          </reference>
          <reference field="1" count="1" selected="0">
            <x v="251"/>
          </reference>
          <reference field="2" count="1" selected="0">
            <x v="0"/>
          </reference>
          <reference field="3" count="1" selected="0">
            <x v="379"/>
          </reference>
          <reference field="4" count="1" selected="0">
            <x v="5"/>
          </reference>
          <reference field="15" count="1">
            <x v="9"/>
          </reference>
        </references>
      </pivotArea>
    </format>
    <format dxfId="6315">
      <pivotArea dataOnly="0" labelOnly="1" outline="0" fieldPosition="0">
        <references count="6">
          <reference field="0" count="1" selected="0">
            <x v="67"/>
          </reference>
          <reference field="1" count="1" selected="0">
            <x v="252"/>
          </reference>
          <reference field="2" count="1" selected="0">
            <x v="1"/>
          </reference>
          <reference field="3" count="1" selected="0">
            <x v="0"/>
          </reference>
          <reference field="4" count="1" selected="0">
            <x v="4"/>
          </reference>
          <reference field="15" count="1">
            <x v="7"/>
          </reference>
        </references>
      </pivotArea>
    </format>
    <format dxfId="6314">
      <pivotArea dataOnly="0" labelOnly="1" outline="0" fieldPosition="0">
        <references count="6">
          <reference field="0" count="1" selected="0">
            <x v="68"/>
          </reference>
          <reference field="1" count="1" selected="0">
            <x v="253"/>
          </reference>
          <reference field="2" count="1" selected="0">
            <x v="2"/>
          </reference>
          <reference field="3" count="1" selected="0">
            <x v="368"/>
          </reference>
          <reference field="4" count="1" selected="0">
            <x v="1"/>
          </reference>
          <reference field="15" count="1">
            <x v="5"/>
          </reference>
        </references>
      </pivotArea>
    </format>
    <format dxfId="6313">
      <pivotArea dataOnly="0" labelOnly="1" outline="0" fieldPosition="0">
        <references count="6">
          <reference field="0" count="1" selected="0">
            <x v="69"/>
          </reference>
          <reference field="1" count="1" selected="0">
            <x v="254"/>
          </reference>
          <reference field="2" count="1" selected="0">
            <x v="3"/>
          </reference>
          <reference field="3" count="1" selected="0">
            <x v="86"/>
          </reference>
          <reference field="4" count="1" selected="0">
            <x v="5"/>
          </reference>
          <reference field="15" count="1">
            <x v="7"/>
          </reference>
        </references>
      </pivotArea>
    </format>
    <format dxfId="6312">
      <pivotArea dataOnly="0" labelOnly="1" outline="0" fieldPosition="0">
        <references count="6">
          <reference field="0" count="1" selected="0">
            <x v="70"/>
          </reference>
          <reference field="1" count="1" selected="0">
            <x v="255"/>
          </reference>
          <reference field="2" count="1" selected="0">
            <x v="0"/>
          </reference>
          <reference field="3" count="1" selected="0">
            <x v="126"/>
          </reference>
          <reference field="4" count="1" selected="0">
            <x v="2"/>
          </reference>
          <reference field="15" count="1">
            <x v="7"/>
          </reference>
        </references>
      </pivotArea>
    </format>
    <format dxfId="6311">
      <pivotArea dataOnly="0" labelOnly="1" outline="0" fieldPosition="0">
        <references count="6">
          <reference field="0" count="1" selected="0">
            <x v="71"/>
          </reference>
          <reference field="1" count="1" selected="0">
            <x v="257"/>
          </reference>
          <reference field="2" count="1" selected="0">
            <x v="1"/>
          </reference>
          <reference field="3" count="1" selected="0">
            <x v="204"/>
          </reference>
          <reference field="4" count="1" selected="0">
            <x v="0"/>
          </reference>
          <reference field="15" count="1">
            <x v="3"/>
          </reference>
        </references>
      </pivotArea>
    </format>
    <format dxfId="6310">
      <pivotArea dataOnly="0" labelOnly="1" outline="0" fieldPosition="0">
        <references count="6">
          <reference field="0" count="1" selected="0">
            <x v="72"/>
          </reference>
          <reference field="1" count="1" selected="0">
            <x v="259"/>
          </reference>
          <reference field="2" count="1" selected="0">
            <x v="2"/>
          </reference>
          <reference field="3" count="1" selected="0">
            <x v="338"/>
          </reference>
          <reference field="4" count="1" selected="0">
            <x v="2"/>
          </reference>
          <reference field="15" count="1">
            <x v="7"/>
          </reference>
        </references>
      </pivotArea>
    </format>
    <format dxfId="6309">
      <pivotArea dataOnly="0" labelOnly="1" outline="0" fieldPosition="0">
        <references count="6">
          <reference field="0" count="1" selected="0">
            <x v="73"/>
          </reference>
          <reference field="1" count="1" selected="0">
            <x v="260"/>
          </reference>
          <reference field="2" count="1" selected="0">
            <x v="3"/>
          </reference>
          <reference field="3" count="1" selected="0">
            <x v="5"/>
          </reference>
          <reference field="4" count="1" selected="0">
            <x v="1"/>
          </reference>
          <reference field="15" count="1">
            <x v="5"/>
          </reference>
        </references>
      </pivotArea>
    </format>
    <format dxfId="6308">
      <pivotArea dataOnly="0" labelOnly="1" outline="0" fieldPosition="0">
        <references count="6">
          <reference field="0" count="1" selected="0">
            <x v="74"/>
          </reference>
          <reference field="1" count="1" selected="0">
            <x v="263"/>
          </reference>
          <reference field="2" count="1" selected="0">
            <x v="0"/>
          </reference>
          <reference field="3" count="1" selected="0">
            <x v="262"/>
          </reference>
          <reference field="4" count="1" selected="0">
            <x v="5"/>
          </reference>
          <reference field="15" count="1">
            <x v="7"/>
          </reference>
        </references>
      </pivotArea>
    </format>
    <format dxfId="6307">
      <pivotArea dataOnly="0" labelOnly="1" outline="0" fieldPosition="0">
        <references count="6">
          <reference field="0" count="1" selected="0">
            <x v="75"/>
          </reference>
          <reference field="1" count="1" selected="0">
            <x v="266"/>
          </reference>
          <reference field="2" count="1" selected="0">
            <x v="1"/>
          </reference>
          <reference field="3" count="1" selected="0">
            <x v="254"/>
          </reference>
          <reference field="4" count="1" selected="0">
            <x v="3"/>
          </reference>
          <reference field="15" count="1">
            <x v="3"/>
          </reference>
        </references>
      </pivotArea>
    </format>
    <format dxfId="6306">
      <pivotArea dataOnly="0" labelOnly="1" outline="0" fieldPosition="0">
        <references count="6">
          <reference field="0" count="1" selected="0">
            <x v="76"/>
          </reference>
          <reference field="1" count="1" selected="0">
            <x v="267"/>
          </reference>
          <reference field="2" count="1" selected="0">
            <x v="2"/>
          </reference>
          <reference field="3" count="1" selected="0">
            <x v="358"/>
          </reference>
          <reference field="4" count="1" selected="0">
            <x v="4"/>
          </reference>
          <reference field="15" count="1">
            <x v="0"/>
          </reference>
        </references>
      </pivotArea>
    </format>
    <format dxfId="6305">
      <pivotArea dataOnly="0" labelOnly="1" outline="0" fieldPosition="0">
        <references count="6">
          <reference field="0" count="1" selected="0">
            <x v="77"/>
          </reference>
          <reference field="1" count="1" selected="0">
            <x v="269"/>
          </reference>
          <reference field="2" count="1" selected="0">
            <x v="3"/>
          </reference>
          <reference field="3" count="1" selected="0">
            <x v="131"/>
          </reference>
          <reference field="4" count="1" selected="0">
            <x v="4"/>
          </reference>
          <reference field="15" count="1">
            <x v="0"/>
          </reference>
        </references>
      </pivotArea>
    </format>
    <format dxfId="6304">
      <pivotArea dataOnly="0" labelOnly="1" outline="0" fieldPosition="0">
        <references count="6">
          <reference field="0" count="1" selected="0">
            <x v="78"/>
          </reference>
          <reference field="1" count="1" selected="0">
            <x v="271"/>
          </reference>
          <reference field="2" count="1" selected="0">
            <x v="0"/>
          </reference>
          <reference field="3" count="1" selected="0">
            <x v="226"/>
          </reference>
          <reference field="4" count="1" selected="0">
            <x v="4"/>
          </reference>
          <reference field="15" count="1">
            <x v="5"/>
          </reference>
        </references>
      </pivotArea>
    </format>
    <format dxfId="6303">
      <pivotArea dataOnly="0" labelOnly="1" outline="0" fieldPosition="0">
        <references count="6">
          <reference field="0" count="1" selected="0">
            <x v="79"/>
          </reference>
          <reference field="1" count="1" selected="0">
            <x v="272"/>
          </reference>
          <reference field="2" count="1" selected="0">
            <x v="1"/>
          </reference>
          <reference field="3" count="1" selected="0">
            <x v="389"/>
          </reference>
          <reference field="4" count="1" selected="0">
            <x v="1"/>
          </reference>
          <reference field="15" count="1">
            <x v="5"/>
          </reference>
        </references>
      </pivotArea>
    </format>
    <format dxfId="6302">
      <pivotArea dataOnly="0" labelOnly="1" outline="0" fieldPosition="0">
        <references count="6">
          <reference field="0" count="1" selected="0">
            <x v="80"/>
          </reference>
          <reference field="1" count="1" selected="0">
            <x v="273"/>
          </reference>
          <reference field="2" count="1" selected="0">
            <x v="2"/>
          </reference>
          <reference field="3" count="1" selected="0">
            <x v="191"/>
          </reference>
          <reference field="4" count="1" selected="0">
            <x v="5"/>
          </reference>
          <reference field="15" count="1">
            <x v="7"/>
          </reference>
        </references>
      </pivotArea>
    </format>
    <format dxfId="6301">
      <pivotArea dataOnly="0" labelOnly="1" outline="0" fieldPosition="0">
        <references count="6">
          <reference field="0" count="1" selected="0">
            <x v="81"/>
          </reference>
          <reference field="1" count="1" selected="0">
            <x v="274"/>
          </reference>
          <reference field="2" count="1" selected="0">
            <x v="3"/>
          </reference>
          <reference field="3" count="1" selected="0">
            <x v="51"/>
          </reference>
          <reference field="4" count="1" selected="0">
            <x v="4"/>
          </reference>
          <reference field="15" count="1">
            <x v="5"/>
          </reference>
        </references>
      </pivotArea>
    </format>
    <format dxfId="6300">
      <pivotArea dataOnly="0" labelOnly="1" outline="0" fieldPosition="0">
        <references count="6">
          <reference field="0" count="1" selected="0">
            <x v="82"/>
          </reference>
          <reference field="1" count="1" selected="0">
            <x v="275"/>
          </reference>
          <reference field="2" count="1" selected="0">
            <x v="0"/>
          </reference>
          <reference field="3" count="1" selected="0">
            <x v="241"/>
          </reference>
          <reference field="4" count="1" selected="0">
            <x v="1"/>
          </reference>
          <reference field="15" count="1">
            <x v="5"/>
          </reference>
        </references>
      </pivotArea>
    </format>
    <format dxfId="6299">
      <pivotArea dataOnly="0" labelOnly="1" outline="0" fieldPosition="0">
        <references count="6">
          <reference field="0" count="1" selected="0">
            <x v="83"/>
          </reference>
          <reference field="1" count="1" selected="0">
            <x v="276"/>
          </reference>
          <reference field="2" count="1" selected="0">
            <x v="1"/>
          </reference>
          <reference field="3" count="1" selected="0">
            <x v="310"/>
          </reference>
          <reference field="4" count="1" selected="0">
            <x v="4"/>
          </reference>
          <reference field="15" count="1">
            <x v="5"/>
          </reference>
        </references>
      </pivotArea>
    </format>
    <format dxfId="6298">
      <pivotArea dataOnly="0" labelOnly="1" outline="0" fieldPosition="0">
        <references count="6">
          <reference field="0" count="1" selected="0">
            <x v="84"/>
          </reference>
          <reference field="1" count="1" selected="0">
            <x v="277"/>
          </reference>
          <reference field="2" count="1" selected="0">
            <x v="2"/>
          </reference>
          <reference field="3" count="1" selected="0">
            <x v="265"/>
          </reference>
          <reference field="4" count="1" selected="0">
            <x v="3"/>
          </reference>
          <reference field="15" count="1">
            <x v="3"/>
          </reference>
        </references>
      </pivotArea>
    </format>
    <format dxfId="6297">
      <pivotArea dataOnly="0" labelOnly="1" outline="0" fieldPosition="0">
        <references count="6">
          <reference field="0" count="1" selected="0">
            <x v="85"/>
          </reference>
          <reference field="1" count="1" selected="0">
            <x v="279"/>
          </reference>
          <reference field="2" count="1" selected="0">
            <x v="3"/>
          </reference>
          <reference field="3" count="1" selected="0">
            <x v="221"/>
          </reference>
          <reference field="4" count="1" selected="0">
            <x v="4"/>
          </reference>
          <reference field="15" count="1">
            <x v="2"/>
          </reference>
        </references>
      </pivotArea>
    </format>
    <format dxfId="6296">
      <pivotArea dataOnly="0" labelOnly="1" outline="0" fieldPosition="0">
        <references count="6">
          <reference field="0" count="1" selected="0">
            <x v="86"/>
          </reference>
          <reference field="1" count="1" selected="0">
            <x v="280"/>
          </reference>
          <reference field="2" count="1" selected="0">
            <x v="0"/>
          </reference>
          <reference field="3" count="1" selected="0">
            <x v="409"/>
          </reference>
          <reference field="4" count="1" selected="0">
            <x v="4"/>
          </reference>
          <reference field="15" count="1">
            <x v="6"/>
          </reference>
        </references>
      </pivotArea>
    </format>
    <format dxfId="6295">
      <pivotArea dataOnly="0" labelOnly="1" outline="0" fieldPosition="0">
        <references count="6">
          <reference field="0" count="1" selected="0">
            <x v="87"/>
          </reference>
          <reference field="1" count="1" selected="0">
            <x v="281"/>
          </reference>
          <reference field="2" count="1" selected="0">
            <x v="1"/>
          </reference>
          <reference field="3" count="1" selected="0">
            <x v="417"/>
          </reference>
          <reference field="4" count="1" selected="0">
            <x v="5"/>
          </reference>
          <reference field="15" count="1">
            <x v="7"/>
          </reference>
        </references>
      </pivotArea>
    </format>
    <format dxfId="6294">
      <pivotArea dataOnly="0" labelOnly="1" outline="0" fieldPosition="0">
        <references count="6">
          <reference field="0" count="1" selected="0">
            <x v="88"/>
          </reference>
          <reference field="1" count="1" selected="0">
            <x v="282"/>
          </reference>
          <reference field="2" count="1" selected="0">
            <x v="2"/>
          </reference>
          <reference field="3" count="1" selected="0">
            <x v="206"/>
          </reference>
          <reference field="4" count="1" selected="0">
            <x v="4"/>
          </reference>
          <reference field="15" count="1">
            <x v="6"/>
          </reference>
        </references>
      </pivotArea>
    </format>
    <format dxfId="6293">
      <pivotArea dataOnly="0" labelOnly="1" outline="0" fieldPosition="0">
        <references count="6">
          <reference field="0" count="1" selected="0">
            <x v="89"/>
          </reference>
          <reference field="1" count="1" selected="0">
            <x v="283"/>
          </reference>
          <reference field="2" count="1" selected="0">
            <x v="3"/>
          </reference>
          <reference field="3" count="1" selected="0">
            <x v="329"/>
          </reference>
          <reference field="4" count="1" selected="0">
            <x v="2"/>
          </reference>
          <reference field="15" count="1">
            <x v="9"/>
          </reference>
        </references>
      </pivotArea>
    </format>
    <format dxfId="6292">
      <pivotArea dataOnly="0" labelOnly="1" outline="0" fieldPosition="0">
        <references count="6">
          <reference field="0" count="1" selected="0">
            <x v="90"/>
          </reference>
          <reference field="1" count="1" selected="0">
            <x v="284"/>
          </reference>
          <reference field="2" count="1" selected="0">
            <x v="0"/>
          </reference>
          <reference field="3" count="1" selected="0">
            <x v="164"/>
          </reference>
          <reference field="4" count="1" selected="0">
            <x v="5"/>
          </reference>
          <reference field="15" count="1">
            <x v="7"/>
          </reference>
        </references>
      </pivotArea>
    </format>
    <format dxfId="6291">
      <pivotArea dataOnly="0" labelOnly="1" outline="0" fieldPosition="0">
        <references count="6">
          <reference field="0" count="1" selected="0">
            <x v="91"/>
          </reference>
          <reference field="1" count="1" selected="0">
            <x v="287"/>
          </reference>
          <reference field="2" count="1" selected="0">
            <x v="1"/>
          </reference>
          <reference field="3" count="1" selected="0">
            <x v="163"/>
          </reference>
          <reference field="4" count="1" selected="0">
            <x v="3"/>
          </reference>
          <reference field="15" count="1">
            <x v="1"/>
          </reference>
        </references>
      </pivotArea>
    </format>
    <format dxfId="6290">
      <pivotArea dataOnly="0" labelOnly="1" outline="0" fieldPosition="0">
        <references count="6">
          <reference field="0" count="1" selected="0">
            <x v="92"/>
          </reference>
          <reference field="1" count="1" selected="0">
            <x v="288"/>
          </reference>
          <reference field="2" count="1" selected="0">
            <x v="2"/>
          </reference>
          <reference field="3" count="1" selected="0">
            <x v="388"/>
          </reference>
          <reference field="4" count="1" selected="0">
            <x v="5"/>
          </reference>
          <reference field="15" count="1">
            <x v="5"/>
          </reference>
        </references>
      </pivotArea>
    </format>
    <format dxfId="6289">
      <pivotArea dataOnly="0" labelOnly="1" outline="0" fieldPosition="0">
        <references count="6">
          <reference field="0" count="1" selected="0">
            <x v="93"/>
          </reference>
          <reference field="1" count="1" selected="0">
            <x v="289"/>
          </reference>
          <reference field="2" count="1" selected="0">
            <x v="3"/>
          </reference>
          <reference field="3" count="1" selected="0">
            <x v="237"/>
          </reference>
          <reference field="4" count="1" selected="0">
            <x v="5"/>
          </reference>
          <reference field="15" count="1">
            <x v="2"/>
          </reference>
        </references>
      </pivotArea>
    </format>
    <format dxfId="6288">
      <pivotArea dataOnly="0" labelOnly="1" outline="0" fieldPosition="0">
        <references count="6">
          <reference field="0" count="1" selected="0">
            <x v="94"/>
          </reference>
          <reference field="1" count="1" selected="0">
            <x v="290"/>
          </reference>
          <reference field="2" count="1" selected="0">
            <x v="0"/>
          </reference>
          <reference field="3" count="1" selected="0">
            <x v="101"/>
          </reference>
          <reference field="4" count="1" selected="0">
            <x v="2"/>
          </reference>
          <reference field="15" count="1">
            <x v="9"/>
          </reference>
        </references>
      </pivotArea>
    </format>
    <format dxfId="6287">
      <pivotArea dataOnly="0" labelOnly="1" outline="0" fieldPosition="0">
        <references count="6">
          <reference field="0" count="1" selected="0">
            <x v="95"/>
          </reference>
          <reference field="1" count="1" selected="0">
            <x v="292"/>
          </reference>
          <reference field="2" count="1" selected="0">
            <x v="1"/>
          </reference>
          <reference field="3" count="1" selected="0">
            <x v="289"/>
          </reference>
          <reference field="4" count="1" selected="0">
            <x v="3"/>
          </reference>
          <reference field="15" count="1">
            <x v="1"/>
          </reference>
        </references>
      </pivotArea>
    </format>
    <format dxfId="6286">
      <pivotArea dataOnly="0" labelOnly="1" outline="0" fieldPosition="0">
        <references count="6">
          <reference field="0" count="1" selected="0">
            <x v="96"/>
          </reference>
          <reference field="1" count="1" selected="0">
            <x v="293"/>
          </reference>
          <reference field="2" count="1" selected="0">
            <x v="2"/>
          </reference>
          <reference field="3" count="1" selected="0">
            <x v="222"/>
          </reference>
          <reference field="4" count="1" selected="0">
            <x v="5"/>
          </reference>
          <reference field="15" count="1">
            <x v="5"/>
          </reference>
        </references>
      </pivotArea>
    </format>
    <format dxfId="6285">
      <pivotArea dataOnly="0" labelOnly="1" outline="0" fieldPosition="0">
        <references count="6">
          <reference field="0" count="1" selected="0">
            <x v="97"/>
          </reference>
          <reference field="1" count="1" selected="0">
            <x v="294"/>
          </reference>
          <reference field="2" count="1" selected="0">
            <x v="3"/>
          </reference>
          <reference field="3" count="1" selected="0">
            <x v="56"/>
          </reference>
          <reference field="4" count="1" selected="0">
            <x v="2"/>
          </reference>
          <reference field="15" count="1">
            <x v="9"/>
          </reference>
        </references>
      </pivotArea>
    </format>
    <format dxfId="6284">
      <pivotArea dataOnly="0" labelOnly="1" outline="0" fieldPosition="0">
        <references count="6">
          <reference field="0" count="1" selected="0">
            <x v="98"/>
          </reference>
          <reference field="1" count="1" selected="0">
            <x v="295"/>
          </reference>
          <reference field="2" count="1" selected="0">
            <x v="0"/>
          </reference>
          <reference field="3" count="1" selected="0">
            <x v="285"/>
          </reference>
          <reference field="4" count="1" selected="0">
            <x v="4"/>
          </reference>
          <reference field="15" count="1">
            <x v="6"/>
          </reference>
        </references>
      </pivotArea>
    </format>
    <format dxfId="6283">
      <pivotArea dataOnly="0" labelOnly="1" outline="0" fieldPosition="0">
        <references count="6">
          <reference field="0" count="1" selected="0">
            <x v="99"/>
          </reference>
          <reference field="1" count="1" selected="0">
            <x v="297"/>
          </reference>
          <reference field="2" count="1" selected="0">
            <x v="1"/>
          </reference>
          <reference field="3" count="1" selected="0">
            <x v="378"/>
          </reference>
          <reference field="4" count="1" selected="0">
            <x v="5"/>
          </reference>
          <reference field="15" count="1">
            <x v="2"/>
          </reference>
        </references>
      </pivotArea>
    </format>
    <format dxfId="6282">
      <pivotArea dataOnly="0" labelOnly="1" outline="0" fieldPosition="0">
        <references count="6">
          <reference field="0" count="1" selected="0">
            <x v="100"/>
          </reference>
          <reference field="1" count="1" selected="0">
            <x v="298"/>
          </reference>
          <reference field="2" count="1" selected="0">
            <x v="2"/>
          </reference>
          <reference field="3" count="1" selected="0">
            <x v="288"/>
          </reference>
          <reference field="4" count="1" selected="0">
            <x v="4"/>
          </reference>
          <reference field="15" count="1">
            <x v="6"/>
          </reference>
        </references>
      </pivotArea>
    </format>
    <format dxfId="6281">
      <pivotArea dataOnly="0" labelOnly="1" outline="0" fieldPosition="0">
        <references count="6">
          <reference field="0" count="1" selected="0">
            <x v="101"/>
          </reference>
          <reference field="1" count="1" selected="0">
            <x v="301"/>
          </reference>
          <reference field="2" count="1" selected="0">
            <x v="3"/>
          </reference>
          <reference field="3" count="1" selected="0">
            <x v="115"/>
          </reference>
          <reference field="4" count="1" selected="0">
            <x v="4"/>
          </reference>
          <reference field="15" count="1">
            <x v="6"/>
          </reference>
        </references>
      </pivotArea>
    </format>
    <format dxfId="6280">
      <pivotArea dataOnly="0" labelOnly="1" outline="0" fieldPosition="0">
        <references count="6">
          <reference field="0" count="1" selected="0">
            <x v="102"/>
          </reference>
          <reference field="1" count="1" selected="0">
            <x v="302"/>
          </reference>
          <reference field="2" count="1" selected="0">
            <x v="0"/>
          </reference>
          <reference field="3" count="1" selected="0">
            <x v="192"/>
          </reference>
          <reference field="4" count="1" selected="0">
            <x v="2"/>
          </reference>
          <reference field="15" count="1">
            <x v="9"/>
          </reference>
        </references>
      </pivotArea>
    </format>
    <format dxfId="6279">
      <pivotArea dataOnly="0" labelOnly="1" outline="0" fieldPosition="0">
        <references count="6">
          <reference field="0" count="1" selected="0">
            <x v="103"/>
          </reference>
          <reference field="1" count="1" selected="0">
            <x v="303"/>
          </reference>
          <reference field="2" count="1" selected="0">
            <x v="1"/>
          </reference>
          <reference field="3" count="1" selected="0">
            <x v="18"/>
          </reference>
          <reference field="4" count="1" selected="0">
            <x v="5"/>
          </reference>
          <reference field="15" count="1">
            <x v="5"/>
          </reference>
        </references>
      </pivotArea>
    </format>
    <format dxfId="6278">
      <pivotArea dataOnly="0" labelOnly="1" outline="0" fieldPosition="0">
        <references count="6">
          <reference field="0" count="1" selected="0">
            <x v="104"/>
          </reference>
          <reference field="1" count="1" selected="0">
            <x v="304"/>
          </reference>
          <reference field="2" count="1" selected="0">
            <x v="2"/>
          </reference>
          <reference field="3" count="1" selected="0">
            <x v="75"/>
          </reference>
          <reference field="4" count="1" selected="0">
            <x v="3"/>
          </reference>
          <reference field="15" count="1">
            <x v="1"/>
          </reference>
        </references>
      </pivotArea>
    </format>
    <format dxfId="6277">
      <pivotArea dataOnly="0" labelOnly="1" outline="0" fieldPosition="0">
        <references count="6">
          <reference field="0" count="1" selected="0">
            <x v="105"/>
          </reference>
          <reference field="1" count="1" selected="0">
            <x v="306"/>
          </reference>
          <reference field="2" count="1" selected="0">
            <x v="3"/>
          </reference>
          <reference field="3" count="1" selected="0">
            <x v="342"/>
          </reference>
          <reference field="4" count="1" selected="0">
            <x v="2"/>
          </reference>
          <reference field="15" count="1">
            <x v="9"/>
          </reference>
        </references>
      </pivotArea>
    </format>
    <format dxfId="6276">
      <pivotArea dataOnly="0" labelOnly="1" outline="0" fieldPosition="0">
        <references count="6">
          <reference field="0" count="1" selected="0">
            <x v="106"/>
          </reference>
          <reference field="1" count="1" selected="0">
            <x v="307"/>
          </reference>
          <reference field="2" count="1" selected="0">
            <x v="0"/>
          </reference>
          <reference field="3" count="1" selected="0">
            <x v="277"/>
          </reference>
          <reference field="4" count="1" selected="0">
            <x v="3"/>
          </reference>
          <reference field="15" count="1">
            <x v="1"/>
          </reference>
        </references>
      </pivotArea>
    </format>
    <format dxfId="6275">
      <pivotArea dataOnly="0" labelOnly="1" outline="0" fieldPosition="0">
        <references count="6">
          <reference field="0" count="1" selected="0">
            <x v="107"/>
          </reference>
          <reference field="1" count="1" selected="0">
            <x v="308"/>
          </reference>
          <reference field="2" count="1" selected="0">
            <x v="1"/>
          </reference>
          <reference field="3" count="1" selected="0">
            <x v="84"/>
          </reference>
          <reference field="4" count="1" selected="0">
            <x v="3"/>
          </reference>
          <reference field="15" count="1">
            <x v="1"/>
          </reference>
        </references>
      </pivotArea>
    </format>
    <format dxfId="6274">
      <pivotArea dataOnly="0" labelOnly="1" outline="0" fieldPosition="0">
        <references count="6">
          <reference field="0" count="1" selected="0">
            <x v="108"/>
          </reference>
          <reference field="1" count="1" selected="0">
            <x v="309"/>
          </reference>
          <reference field="2" count="1" selected="0">
            <x v="2"/>
          </reference>
          <reference field="3" count="1" selected="0">
            <x v="45"/>
          </reference>
          <reference field="4" count="1" selected="0">
            <x v="2"/>
          </reference>
          <reference field="15" count="1">
            <x v="1"/>
          </reference>
        </references>
      </pivotArea>
    </format>
    <format dxfId="6273">
      <pivotArea dataOnly="0" labelOnly="1" outline="0" fieldPosition="0">
        <references count="6">
          <reference field="0" count="1" selected="0">
            <x v="109"/>
          </reference>
          <reference field="1" count="1" selected="0">
            <x v="310"/>
          </reference>
          <reference field="2" count="1" selected="0">
            <x v="3"/>
          </reference>
          <reference field="3" count="1" selected="0">
            <x v="280"/>
          </reference>
          <reference field="4" count="1" selected="0">
            <x v="2"/>
          </reference>
          <reference field="15" count="1">
            <x v="1"/>
          </reference>
        </references>
      </pivotArea>
    </format>
    <format dxfId="6272">
      <pivotArea dataOnly="0" labelOnly="1" outline="0" fieldPosition="0">
        <references count="6">
          <reference field="0" count="1" selected="0">
            <x v="110"/>
          </reference>
          <reference field="1" count="1" selected="0">
            <x v="312"/>
          </reference>
          <reference field="2" count="1" selected="0">
            <x v="0"/>
          </reference>
          <reference field="3" count="1" selected="0">
            <x v="270"/>
          </reference>
          <reference field="4" count="1" selected="0">
            <x v="4"/>
          </reference>
          <reference field="15" count="1">
            <x v="6"/>
          </reference>
        </references>
      </pivotArea>
    </format>
    <format dxfId="6271">
      <pivotArea dataOnly="0" labelOnly="1" outline="0" fieldPosition="0">
        <references count="6">
          <reference field="0" count="1" selected="0">
            <x v="111"/>
          </reference>
          <reference field="1" count="1" selected="0">
            <x v="313"/>
          </reference>
          <reference field="2" count="1" selected="0">
            <x v="1"/>
          </reference>
          <reference field="3" count="1" selected="0">
            <x v="297"/>
          </reference>
          <reference field="4" count="1" selected="0">
            <x v="0"/>
          </reference>
          <reference field="15" count="1">
            <x v="0"/>
          </reference>
        </references>
      </pivotArea>
    </format>
    <format dxfId="6270">
      <pivotArea dataOnly="0" labelOnly="1" outline="0" fieldPosition="0">
        <references count="6">
          <reference field="0" count="1" selected="0">
            <x v="112"/>
          </reference>
          <reference field="1" count="1" selected="0">
            <x v="315"/>
          </reference>
          <reference field="2" count="1" selected="0">
            <x v="2"/>
          </reference>
          <reference field="3" count="1" selected="0">
            <x v="141"/>
          </reference>
          <reference field="4" count="1" selected="0">
            <x v="4"/>
          </reference>
          <reference field="15" count="1">
            <x v="6"/>
          </reference>
        </references>
      </pivotArea>
    </format>
    <format dxfId="6269">
      <pivotArea dataOnly="0" labelOnly="1" outline="0" fieldPosition="0">
        <references count="6">
          <reference field="0" count="1" selected="0">
            <x v="113"/>
          </reference>
          <reference field="1" count="1" selected="0">
            <x v="316"/>
          </reference>
          <reference field="2" count="1" selected="0">
            <x v="3"/>
          </reference>
          <reference field="3" count="1" selected="0">
            <x v="3"/>
          </reference>
          <reference field="4" count="1" selected="0">
            <x v="2"/>
          </reference>
          <reference field="15" count="1">
            <x v="2"/>
          </reference>
        </references>
      </pivotArea>
    </format>
    <format dxfId="6268">
      <pivotArea dataOnly="0" labelOnly="1" outline="0" fieldPosition="0">
        <references count="6">
          <reference field="0" count="1" selected="0">
            <x v="114"/>
          </reference>
          <reference field="1" count="1" selected="0">
            <x v="317"/>
          </reference>
          <reference field="2" count="1" selected="0">
            <x v="0"/>
          </reference>
          <reference field="3" count="1" selected="0">
            <x v="39"/>
          </reference>
          <reference field="4" count="1" selected="0">
            <x v="1"/>
          </reference>
          <reference field="15" count="1">
            <x v="5"/>
          </reference>
        </references>
      </pivotArea>
    </format>
    <format dxfId="6267">
      <pivotArea dataOnly="0" labelOnly="1" outline="0" fieldPosition="0">
        <references count="6">
          <reference field="0" count="1" selected="0">
            <x v="115"/>
          </reference>
          <reference field="1" count="1" selected="0">
            <x v="318"/>
          </reference>
          <reference field="2" count="1" selected="0">
            <x v="1"/>
          </reference>
          <reference field="3" count="1" selected="0">
            <x v="113"/>
          </reference>
          <reference field="4" count="1" selected="0">
            <x v="0"/>
          </reference>
          <reference field="15" count="1">
            <x v="3"/>
          </reference>
        </references>
      </pivotArea>
    </format>
    <format dxfId="6266">
      <pivotArea dataOnly="0" labelOnly="1" outline="0" fieldPosition="0">
        <references count="6">
          <reference field="0" count="1" selected="0">
            <x v="116"/>
          </reference>
          <reference field="1" count="1" selected="0">
            <x v="319"/>
          </reference>
          <reference field="2" count="1" selected="0">
            <x v="2"/>
          </reference>
          <reference field="3" count="1" selected="0">
            <x v="271"/>
          </reference>
          <reference field="4" count="1" selected="0">
            <x v="0"/>
          </reference>
          <reference field="15" count="1">
            <x v="7"/>
          </reference>
        </references>
      </pivotArea>
    </format>
    <format dxfId="6265">
      <pivotArea dataOnly="0" labelOnly="1" outline="0" fieldPosition="0">
        <references count="6">
          <reference field="0" count="1" selected="0">
            <x v="117"/>
          </reference>
          <reference field="1" count="1" selected="0">
            <x v="320"/>
          </reference>
          <reference field="2" count="1" selected="0">
            <x v="3"/>
          </reference>
          <reference field="3" count="1" selected="0">
            <x v="268"/>
          </reference>
          <reference field="4" count="1" selected="0">
            <x v="1"/>
          </reference>
          <reference field="15" count="1">
            <x v="7"/>
          </reference>
        </references>
      </pivotArea>
    </format>
    <format dxfId="6264">
      <pivotArea dataOnly="0" labelOnly="1" outline="0" fieldPosition="0">
        <references count="6">
          <reference field="0" count="1" selected="0">
            <x v="118"/>
          </reference>
          <reference field="1" count="1" selected="0">
            <x v="321"/>
          </reference>
          <reference field="2" count="1" selected="0">
            <x v="0"/>
          </reference>
          <reference field="3" count="1" selected="0">
            <x v="396"/>
          </reference>
          <reference field="4" count="1" selected="0">
            <x v="5"/>
          </reference>
          <reference field="15" count="1">
            <x v="8"/>
          </reference>
        </references>
      </pivotArea>
    </format>
    <format dxfId="6263">
      <pivotArea dataOnly="0" labelOnly="1" outline="0" fieldPosition="0">
        <references count="6">
          <reference field="0" count="1" selected="0">
            <x v="119"/>
          </reference>
          <reference field="1" count="1" selected="0">
            <x v="322"/>
          </reference>
          <reference field="2" count="1" selected="0">
            <x v="1"/>
          </reference>
          <reference field="3" count="1" selected="0">
            <x v="20"/>
          </reference>
          <reference field="4" count="1" selected="0">
            <x v="0"/>
          </reference>
          <reference field="15" count="1">
            <x v="3"/>
          </reference>
        </references>
      </pivotArea>
    </format>
    <format dxfId="6262">
      <pivotArea dataOnly="0" labelOnly="1" outline="0" fieldPosition="0">
        <references count="6">
          <reference field="0" count="1" selected="0">
            <x v="120"/>
          </reference>
          <reference field="1" count="1" selected="0">
            <x v="323"/>
          </reference>
          <reference field="2" count="1" selected="0">
            <x v="2"/>
          </reference>
          <reference field="3" count="1" selected="0">
            <x v="344"/>
          </reference>
          <reference field="4" count="1" selected="0">
            <x v="0"/>
          </reference>
          <reference field="15" count="1">
            <x v="11"/>
          </reference>
        </references>
      </pivotArea>
    </format>
    <format dxfId="6261">
      <pivotArea dataOnly="0" labelOnly="1" outline="0" fieldPosition="0">
        <references count="6">
          <reference field="0" count="1" selected="0">
            <x v="121"/>
          </reference>
          <reference field="1" count="1" selected="0">
            <x v="324"/>
          </reference>
          <reference field="2" count="1" selected="0">
            <x v="3"/>
          </reference>
          <reference field="3" count="1" selected="0">
            <x v="275"/>
          </reference>
          <reference field="4" count="1" selected="0">
            <x v="3"/>
          </reference>
          <reference field="15" count="1">
            <x v="7"/>
          </reference>
        </references>
      </pivotArea>
    </format>
    <format dxfId="6260">
      <pivotArea dataOnly="0" labelOnly="1" outline="0" fieldPosition="0">
        <references count="6">
          <reference field="0" count="1" selected="0">
            <x v="122"/>
          </reference>
          <reference field="1" count="1" selected="0">
            <x v="325"/>
          </reference>
          <reference field="2" count="1" selected="0">
            <x v="0"/>
          </reference>
          <reference field="3" count="1" selected="0">
            <x v="314"/>
          </reference>
          <reference field="4" count="1" selected="0">
            <x v="5"/>
          </reference>
          <reference field="15" count="1">
            <x v="8"/>
          </reference>
        </references>
      </pivotArea>
    </format>
    <format dxfId="6259">
      <pivotArea dataOnly="0" labelOnly="1" outline="0" fieldPosition="0">
        <references count="6">
          <reference field="0" count="1" selected="0">
            <x v="123"/>
          </reference>
          <reference field="1" count="1" selected="0">
            <x v="326"/>
          </reference>
          <reference field="2" count="1" selected="0">
            <x v="1"/>
          </reference>
          <reference field="3" count="1" selected="0">
            <x v="118"/>
          </reference>
          <reference field="4" count="1" selected="0">
            <x v="2"/>
          </reference>
          <reference field="15" count="1">
            <x v="1"/>
          </reference>
        </references>
      </pivotArea>
    </format>
    <format dxfId="6258">
      <pivotArea dataOnly="0" labelOnly="1" outline="0" fieldPosition="0">
        <references count="6">
          <reference field="0" count="1" selected="0">
            <x v="124"/>
          </reference>
          <reference field="1" count="1" selected="0">
            <x v="327"/>
          </reference>
          <reference field="2" count="1" selected="0">
            <x v="2"/>
          </reference>
          <reference field="3" count="1" selected="0">
            <x v="230"/>
          </reference>
          <reference field="4" count="1" selected="0">
            <x v="0"/>
          </reference>
          <reference field="15" count="1">
            <x v="11"/>
          </reference>
        </references>
      </pivotArea>
    </format>
    <format dxfId="6257">
      <pivotArea dataOnly="0" labelOnly="1" outline="0" fieldPosition="0">
        <references count="6">
          <reference field="0" count="1" selected="0">
            <x v="125"/>
          </reference>
          <reference field="1" count="1" selected="0">
            <x v="330"/>
          </reference>
          <reference field="2" count="1" selected="0">
            <x v="3"/>
          </reference>
          <reference field="3" count="1" selected="0">
            <x v="178"/>
          </reference>
          <reference field="4" count="1" selected="0">
            <x v="3"/>
          </reference>
          <reference field="15" count="1">
            <x v="7"/>
          </reference>
        </references>
      </pivotArea>
    </format>
    <format dxfId="6256">
      <pivotArea dataOnly="0" labelOnly="1" outline="0" fieldPosition="0">
        <references count="6">
          <reference field="0" count="1" selected="0">
            <x v="126"/>
          </reference>
          <reference field="1" count="1" selected="0">
            <x v="331"/>
          </reference>
          <reference field="2" count="1" selected="0">
            <x v="0"/>
          </reference>
          <reference field="3" count="1" selected="0">
            <x v="290"/>
          </reference>
          <reference field="4" count="1" selected="0">
            <x v="4"/>
          </reference>
          <reference field="15" count="1">
            <x v="6"/>
          </reference>
        </references>
      </pivotArea>
    </format>
    <format dxfId="6255">
      <pivotArea dataOnly="0" labelOnly="1" outline="0" fieldPosition="0">
        <references count="6">
          <reference field="0" count="1" selected="0">
            <x v="127"/>
          </reference>
          <reference field="1" count="1" selected="0">
            <x v="332"/>
          </reference>
          <reference field="2" count="1" selected="0">
            <x v="1"/>
          </reference>
          <reference field="3" count="1" selected="0">
            <x v="245"/>
          </reference>
          <reference field="4" count="1" selected="0">
            <x v="0"/>
          </reference>
          <reference field="15" count="1">
            <x v="11"/>
          </reference>
        </references>
      </pivotArea>
    </format>
    <format dxfId="6254">
      <pivotArea dataOnly="0" labelOnly="1" outline="0" fieldPosition="0">
        <references count="6">
          <reference field="0" count="1" selected="0">
            <x v="128"/>
          </reference>
          <reference field="1" count="1" selected="0">
            <x v="335"/>
          </reference>
          <reference field="2" count="1" selected="0">
            <x v="2"/>
          </reference>
          <reference field="3" count="1" selected="0">
            <x v="328"/>
          </reference>
          <reference field="4" count="1" selected="0">
            <x v="1"/>
          </reference>
          <reference field="15" count="1">
            <x v="7"/>
          </reference>
        </references>
      </pivotArea>
    </format>
    <format dxfId="6253">
      <pivotArea dataOnly="0" labelOnly="1" outline="0" fieldPosition="0">
        <references count="6">
          <reference field="0" count="1" selected="0">
            <x v="129"/>
          </reference>
          <reference field="1" count="1" selected="0">
            <x v="336"/>
          </reference>
          <reference field="2" count="1" selected="0">
            <x v="3"/>
          </reference>
          <reference field="3" count="1" selected="0">
            <x v="149"/>
          </reference>
          <reference field="4" count="1" selected="0">
            <x v="5"/>
          </reference>
          <reference field="15" count="1">
            <x v="8"/>
          </reference>
        </references>
      </pivotArea>
    </format>
    <format dxfId="6252">
      <pivotArea dataOnly="0" labelOnly="1" outline="0" fieldPosition="0">
        <references count="6">
          <reference field="0" count="1" selected="0">
            <x v="130"/>
          </reference>
          <reference field="1" count="1" selected="0">
            <x v="337"/>
          </reference>
          <reference field="2" count="1" selected="0">
            <x v="0"/>
          </reference>
          <reference field="3" count="1" selected="0">
            <x v="111"/>
          </reference>
          <reference field="4" count="1" selected="0">
            <x v="2"/>
          </reference>
          <reference field="15" count="1">
            <x v="1"/>
          </reference>
        </references>
      </pivotArea>
    </format>
    <format dxfId="6251">
      <pivotArea dataOnly="0" labelOnly="1" outline="0" fieldPosition="0">
        <references count="6">
          <reference field="0" count="1" selected="0">
            <x v="131"/>
          </reference>
          <reference field="1" count="1" selected="0">
            <x v="338"/>
          </reference>
          <reference field="2" count="1" selected="0">
            <x v="1"/>
          </reference>
          <reference field="3" count="1" selected="0">
            <x v="40"/>
          </reference>
          <reference field="4" count="1" selected="0">
            <x v="1"/>
          </reference>
          <reference field="15" count="1">
            <x v="7"/>
          </reference>
        </references>
      </pivotArea>
    </format>
    <format dxfId="6250">
      <pivotArea dataOnly="0" labelOnly="1" outline="0" fieldPosition="0">
        <references count="6">
          <reference field="0" count="1" selected="0">
            <x v="132"/>
          </reference>
          <reference field="1" count="1" selected="0">
            <x v="339"/>
          </reference>
          <reference field="2" count="1" selected="0">
            <x v="2"/>
          </reference>
          <reference field="3" count="1" selected="0">
            <x v="142"/>
          </reference>
          <reference field="4" count="1" selected="0">
            <x v="2"/>
          </reference>
          <reference field="15" count="1">
            <x v="1"/>
          </reference>
        </references>
      </pivotArea>
    </format>
    <format dxfId="6249">
      <pivotArea dataOnly="0" labelOnly="1" outline="0" fieldPosition="0">
        <references count="6">
          <reference field="0" count="1" selected="0">
            <x v="133"/>
          </reference>
          <reference field="1" count="1" selected="0">
            <x v="340"/>
          </reference>
          <reference field="2" count="1" selected="0">
            <x v="3"/>
          </reference>
          <reference field="3" count="1" selected="0">
            <x v="35"/>
          </reference>
          <reference field="4" count="1" selected="0">
            <x v="4"/>
          </reference>
          <reference field="15" count="1">
            <x v="6"/>
          </reference>
        </references>
      </pivotArea>
    </format>
    <format dxfId="6248">
      <pivotArea dataOnly="0" labelOnly="1" outline="0" fieldPosition="0">
        <references count="6">
          <reference field="0" count="1" selected="0">
            <x v="134"/>
          </reference>
          <reference field="1" count="1" selected="0">
            <x v="341"/>
          </reference>
          <reference field="2" count="1" selected="0">
            <x v="0"/>
          </reference>
          <reference field="3" count="1" selected="0">
            <x v="135"/>
          </reference>
          <reference field="4" count="1" selected="0">
            <x v="5"/>
          </reference>
          <reference field="15" count="1">
            <x v="2"/>
          </reference>
        </references>
      </pivotArea>
    </format>
    <format dxfId="6247">
      <pivotArea dataOnly="0" labelOnly="1" outline="0" fieldPosition="0">
        <references count="6">
          <reference field="0" count="1" selected="0">
            <x v="135"/>
          </reference>
          <reference field="1" count="1" selected="0">
            <x v="342"/>
          </reference>
          <reference field="2" count="1" selected="0">
            <x v="1"/>
          </reference>
          <reference field="3" count="1" selected="0">
            <x v="137"/>
          </reference>
          <reference field="4" count="1" selected="0">
            <x v="4"/>
          </reference>
          <reference field="15" count="1">
            <x v="6"/>
          </reference>
        </references>
      </pivotArea>
    </format>
    <format dxfId="6246">
      <pivotArea dataOnly="0" labelOnly="1" outline="0" fieldPosition="0">
        <references count="6">
          <reference field="0" count="1" selected="0">
            <x v="136"/>
          </reference>
          <reference field="1" count="1" selected="0">
            <x v="343"/>
          </reference>
          <reference field="2" count="1" selected="0">
            <x v="2"/>
          </reference>
          <reference field="3" count="1" selected="0">
            <x v="199"/>
          </reference>
          <reference field="4" count="1" selected="0">
            <x v="4"/>
          </reference>
          <reference field="15" count="1">
            <x v="6"/>
          </reference>
        </references>
      </pivotArea>
    </format>
    <format dxfId="6245">
      <pivotArea dataOnly="0" labelOnly="1" outline="0" fieldPosition="0">
        <references count="6">
          <reference field="0" count="1" selected="0">
            <x v="137"/>
          </reference>
          <reference field="1" count="1" selected="0">
            <x v="344"/>
          </reference>
          <reference field="2" count="1" selected="0">
            <x v="3"/>
          </reference>
          <reference field="3" count="1" selected="0">
            <x v="387"/>
          </reference>
          <reference field="4" count="1" selected="0">
            <x v="1"/>
          </reference>
          <reference field="15" count="1">
            <x v="7"/>
          </reference>
        </references>
      </pivotArea>
    </format>
    <format dxfId="6244">
      <pivotArea dataOnly="0" labelOnly="1" outline="0" fieldPosition="0">
        <references count="6">
          <reference field="0" count="1" selected="0">
            <x v="138"/>
          </reference>
          <reference field="1" count="1" selected="0">
            <x v="345"/>
          </reference>
          <reference field="2" count="1" selected="0">
            <x v="0"/>
          </reference>
          <reference field="3" count="1" selected="0">
            <x v="291"/>
          </reference>
          <reference field="4" count="1" selected="0">
            <x v="5"/>
          </reference>
          <reference field="15" count="1">
            <x v="6"/>
          </reference>
        </references>
      </pivotArea>
    </format>
    <format dxfId="6243">
      <pivotArea dataOnly="0" labelOnly="1" outline="0" fieldPosition="0">
        <references count="6">
          <reference field="0" count="1" selected="0">
            <x v="139"/>
          </reference>
          <reference field="1" count="1" selected="0">
            <x v="346"/>
          </reference>
          <reference field="2" count="1" selected="0">
            <x v="1"/>
          </reference>
          <reference field="3" count="1" selected="0">
            <x v="312"/>
          </reference>
          <reference field="4" count="1" selected="0">
            <x v="0"/>
          </reference>
          <reference field="15" count="1">
            <x v="11"/>
          </reference>
        </references>
      </pivotArea>
    </format>
    <format dxfId="6242">
      <pivotArea dataOnly="0" labelOnly="1" outline="0" fieldPosition="0">
        <references count="6">
          <reference field="0" count="1" selected="0">
            <x v="140"/>
          </reference>
          <reference field="1" count="1" selected="0">
            <x v="347"/>
          </reference>
          <reference field="2" count="1" selected="0">
            <x v="2"/>
          </reference>
          <reference field="3" count="1" selected="0">
            <x v="196"/>
          </reference>
          <reference field="4" count="1" selected="0">
            <x v="4"/>
          </reference>
          <reference field="15" count="1">
            <x v="6"/>
          </reference>
        </references>
      </pivotArea>
    </format>
    <format dxfId="6241">
      <pivotArea dataOnly="0" labelOnly="1" outline="0" fieldPosition="0">
        <references count="6">
          <reference field="0" count="1" selected="0">
            <x v="141"/>
          </reference>
          <reference field="1" count="1" selected="0">
            <x v="348"/>
          </reference>
          <reference field="2" count="1" selected="0">
            <x v="3"/>
          </reference>
          <reference field="3" count="1" selected="0">
            <x v="65"/>
          </reference>
          <reference field="4" count="1" selected="0">
            <x v="1"/>
          </reference>
          <reference field="15" count="1">
            <x v="9"/>
          </reference>
        </references>
      </pivotArea>
    </format>
    <format dxfId="6240">
      <pivotArea dataOnly="0" labelOnly="1" outline="0" fieldPosition="0">
        <references count="6">
          <reference field="0" count="1" selected="0">
            <x v="142"/>
          </reference>
          <reference field="1" count="1" selected="0">
            <x v="349"/>
          </reference>
          <reference field="2" count="1" selected="0">
            <x v="0"/>
          </reference>
          <reference field="3" count="1" selected="0">
            <x v="41"/>
          </reference>
          <reference field="4" count="1" selected="0">
            <x v="4"/>
          </reference>
          <reference field="15" count="1">
            <x v="6"/>
          </reference>
        </references>
      </pivotArea>
    </format>
    <format dxfId="6239">
      <pivotArea dataOnly="0" labelOnly="1" outline="0" fieldPosition="0">
        <references count="6">
          <reference field="0" count="1" selected="0">
            <x v="143"/>
          </reference>
          <reference field="1" count="1" selected="0">
            <x v="350"/>
          </reference>
          <reference field="2" count="1" selected="0">
            <x v="1"/>
          </reference>
          <reference field="3" count="1" selected="0">
            <x v="311"/>
          </reference>
          <reference field="4" count="1" selected="0">
            <x v="2"/>
          </reference>
          <reference field="15" count="1">
            <x v="1"/>
          </reference>
        </references>
      </pivotArea>
    </format>
    <format dxfId="6238">
      <pivotArea dataOnly="0" labelOnly="1" outline="0" fieldPosition="0">
        <references count="6">
          <reference field="0" count="1" selected="0">
            <x v="144"/>
          </reference>
          <reference field="1" count="1" selected="0">
            <x v="351"/>
          </reference>
          <reference field="2" count="1" selected="0">
            <x v="2"/>
          </reference>
          <reference field="3" count="1" selected="0">
            <x v="228"/>
          </reference>
          <reference field="4" count="1" selected="0">
            <x v="3"/>
          </reference>
          <reference field="15" count="1">
            <x v="7"/>
          </reference>
        </references>
      </pivotArea>
    </format>
    <format dxfId="6237">
      <pivotArea dataOnly="0" labelOnly="1" outline="0" fieldPosition="0">
        <references count="6">
          <reference field="0" count="1" selected="0">
            <x v="145"/>
          </reference>
          <reference field="1" count="1" selected="0">
            <x v="352"/>
          </reference>
          <reference field="2" count="1" selected="0">
            <x v="3"/>
          </reference>
          <reference field="3" count="1" selected="0">
            <x v="324"/>
          </reference>
          <reference field="4" count="1" selected="0">
            <x v="0"/>
          </reference>
          <reference field="15" count="1">
            <x v="11"/>
          </reference>
        </references>
      </pivotArea>
    </format>
    <format dxfId="6236">
      <pivotArea dataOnly="0" labelOnly="1" outline="0" fieldPosition="0">
        <references count="6">
          <reference field="0" count="1" selected="0">
            <x v="146"/>
          </reference>
          <reference field="1" count="1" selected="0">
            <x v="353"/>
          </reference>
          <reference field="2" count="1" selected="0">
            <x v="0"/>
          </reference>
          <reference field="3" count="1" selected="0">
            <x v="13"/>
          </reference>
          <reference field="4" count="1" selected="0">
            <x v="3"/>
          </reference>
          <reference field="15" count="1">
            <x v="7"/>
          </reference>
        </references>
      </pivotArea>
    </format>
    <format dxfId="6235">
      <pivotArea dataOnly="0" labelOnly="1" outline="0" fieldPosition="0">
        <references count="6">
          <reference field="0" count="1" selected="0">
            <x v="147"/>
          </reference>
          <reference field="1" count="1" selected="0">
            <x v="364"/>
          </reference>
          <reference field="2" count="1" selected="0">
            <x v="1"/>
          </reference>
          <reference field="3" count="1" selected="0">
            <x v="356"/>
          </reference>
          <reference field="4" count="1" selected="0">
            <x v="4"/>
          </reference>
          <reference field="15" count="1">
            <x v="6"/>
          </reference>
        </references>
      </pivotArea>
    </format>
    <format dxfId="6234">
      <pivotArea dataOnly="0" labelOnly="1" outline="0" fieldPosition="0">
        <references count="6">
          <reference field="0" count="1" selected="0">
            <x v="148"/>
          </reference>
          <reference field="1" count="1" selected="0">
            <x v="367"/>
          </reference>
          <reference field="2" count="1" selected="0">
            <x v="2"/>
          </reference>
          <reference field="3" count="1" selected="0">
            <x v="333"/>
          </reference>
          <reference field="4" count="1" selected="0">
            <x v="3"/>
          </reference>
          <reference field="15" count="1">
            <x v="7"/>
          </reference>
        </references>
      </pivotArea>
    </format>
    <format dxfId="6233">
      <pivotArea dataOnly="0" labelOnly="1" outline="0" fieldPosition="0">
        <references count="6">
          <reference field="0" count="1" selected="0">
            <x v="149"/>
          </reference>
          <reference field="1" count="1" selected="0">
            <x v="370"/>
          </reference>
          <reference field="2" count="1" selected="0">
            <x v="3"/>
          </reference>
          <reference field="3" count="1" selected="0">
            <x v="14"/>
          </reference>
          <reference field="4" count="1" selected="0">
            <x v="5"/>
          </reference>
          <reference field="15" count="1">
            <x v="6"/>
          </reference>
        </references>
      </pivotArea>
    </format>
    <format dxfId="6232">
      <pivotArea dataOnly="0" labelOnly="1" outline="0" fieldPosition="0">
        <references count="6">
          <reference field="0" count="1" selected="0">
            <x v="150"/>
          </reference>
          <reference field="1" count="1" selected="0">
            <x v="382"/>
          </reference>
          <reference field="2" count="1" selected="0">
            <x v="0"/>
          </reference>
          <reference field="3" count="1" selected="0">
            <x v="400"/>
          </reference>
          <reference field="4" count="1" selected="0">
            <x v="3"/>
          </reference>
          <reference field="15" count="1">
            <x v="5"/>
          </reference>
        </references>
      </pivotArea>
    </format>
    <format dxfId="6231">
      <pivotArea dataOnly="0" labelOnly="1" outline="0" fieldPosition="0">
        <references count="6">
          <reference field="0" count="1" selected="0">
            <x v="151"/>
          </reference>
          <reference field="1" count="1" selected="0">
            <x v="383"/>
          </reference>
          <reference field="2" count="1" selected="0">
            <x v="1"/>
          </reference>
          <reference field="3" count="1" selected="0">
            <x v="180"/>
          </reference>
          <reference field="4" count="1" selected="0">
            <x v="5"/>
          </reference>
          <reference field="15" count="1">
            <x v="6"/>
          </reference>
        </references>
      </pivotArea>
    </format>
    <format dxfId="6230">
      <pivotArea dataOnly="0" labelOnly="1" outline="0" fieldPosition="0">
        <references count="6">
          <reference field="0" count="1" selected="0">
            <x v="152"/>
          </reference>
          <reference field="1" count="1" selected="0">
            <x v="409"/>
          </reference>
          <reference field="2" count="1" selected="0">
            <x v="2"/>
          </reference>
          <reference field="3" count="1" selected="0">
            <x v="44"/>
          </reference>
          <reference field="4" count="1" selected="0">
            <x v="3"/>
          </reference>
          <reference field="15" count="1">
            <x v="5"/>
          </reference>
        </references>
      </pivotArea>
    </format>
    <format dxfId="6229">
      <pivotArea dataOnly="0" labelOnly="1" outline="0" fieldPosition="0">
        <references count="6">
          <reference field="0" count="1" selected="0">
            <x v="153"/>
          </reference>
          <reference field="1" count="1" selected="0">
            <x v="412"/>
          </reference>
          <reference field="2" count="1" selected="0">
            <x v="3"/>
          </reference>
          <reference field="3" count="1" selected="0">
            <x v="16"/>
          </reference>
          <reference field="4" count="1" selected="0">
            <x v="4"/>
          </reference>
          <reference field="15" count="1">
            <x v="6"/>
          </reference>
        </references>
      </pivotArea>
    </format>
    <format dxfId="6228">
      <pivotArea dataOnly="0" labelOnly="1" outline="0" fieldPosition="0">
        <references count="6">
          <reference field="0" count="1" selected="0">
            <x v="154"/>
          </reference>
          <reference field="1" count="1" selected="0">
            <x v="413"/>
          </reference>
          <reference field="2" count="1" selected="0">
            <x v="0"/>
          </reference>
          <reference field="3" count="1" selected="0">
            <x v="372"/>
          </reference>
          <reference field="4" count="1" selected="0">
            <x v="5"/>
          </reference>
          <reference field="15" count="1">
            <x v="6"/>
          </reference>
        </references>
      </pivotArea>
    </format>
    <format dxfId="6227">
      <pivotArea dataOnly="0" labelOnly="1" outline="0" fieldPosition="0">
        <references count="6">
          <reference field="0" count="1" selected="0">
            <x v="155"/>
          </reference>
          <reference field="1" count="1" selected="0">
            <x v="30"/>
          </reference>
          <reference field="2" count="1" selected="0">
            <x v="1"/>
          </reference>
          <reference field="3" count="1" selected="0">
            <x v="80"/>
          </reference>
          <reference field="4" count="1" selected="0">
            <x v="4"/>
          </reference>
          <reference field="15" count="1">
            <x v="6"/>
          </reference>
        </references>
      </pivotArea>
    </format>
    <format dxfId="6226">
      <pivotArea dataOnly="0" labelOnly="1" outline="0" fieldPosition="0">
        <references count="6">
          <reference field="0" count="1" selected="0">
            <x v="156"/>
          </reference>
          <reference field="1" count="1" selected="0">
            <x v="55"/>
          </reference>
          <reference field="2" count="1" selected="0">
            <x v="2"/>
          </reference>
          <reference field="3" count="1" selected="0">
            <x v="286"/>
          </reference>
          <reference field="4" count="1" selected="0">
            <x v="0"/>
          </reference>
          <reference field="15" count="1">
            <x v="11"/>
          </reference>
        </references>
      </pivotArea>
    </format>
    <format dxfId="6225">
      <pivotArea dataOnly="0" labelOnly="1" outline="0" fieldPosition="0">
        <references count="6">
          <reference field="0" count="1" selected="0">
            <x v="157"/>
          </reference>
          <reference field="1" count="1" selected="0">
            <x v="67"/>
          </reference>
          <reference field="2" count="1" selected="0">
            <x v="3"/>
          </reference>
          <reference field="3" count="1" selected="0">
            <x v="394"/>
          </reference>
          <reference field="4" count="1" selected="0">
            <x v="0"/>
          </reference>
          <reference field="15" count="1">
            <x v="11"/>
          </reference>
        </references>
      </pivotArea>
    </format>
    <format dxfId="6224">
      <pivotArea dataOnly="0" labelOnly="1" outline="0" fieldPosition="0">
        <references count="6">
          <reference field="0" count="1" selected="0">
            <x v="158"/>
          </reference>
          <reference field="1" count="1" selected="0">
            <x v="144"/>
          </reference>
          <reference field="2" count="1" selected="0">
            <x v="0"/>
          </reference>
          <reference field="3" count="1" selected="0">
            <x v="200"/>
          </reference>
          <reference field="4" count="1" selected="0">
            <x v="1"/>
          </reference>
          <reference field="15" count="1">
            <x v="9"/>
          </reference>
        </references>
      </pivotArea>
    </format>
    <format dxfId="6223">
      <pivotArea dataOnly="0" labelOnly="1" outline="0" fieldPosition="0">
        <references count="6">
          <reference field="0" count="1" selected="0">
            <x v="159"/>
          </reference>
          <reference field="1" count="1" selected="0">
            <x v="145"/>
          </reference>
          <reference field="2" count="1" selected="0">
            <x v="1"/>
          </reference>
          <reference field="3" count="1" selected="0">
            <x v="59"/>
          </reference>
          <reference field="4" count="1" selected="0">
            <x v="0"/>
          </reference>
          <reference field="15" count="1">
            <x v="11"/>
          </reference>
        </references>
      </pivotArea>
    </format>
    <format dxfId="6222">
      <pivotArea dataOnly="0" labelOnly="1" outline="0" fieldPosition="0">
        <references count="6">
          <reference field="0" count="1" selected="0">
            <x v="160"/>
          </reference>
          <reference field="1" count="1" selected="0">
            <x v="165"/>
          </reference>
          <reference field="2" count="1" selected="0">
            <x v="2"/>
          </reference>
          <reference field="3" count="1" selected="0">
            <x v="28"/>
          </reference>
          <reference field="4" count="1" selected="0">
            <x v="1"/>
          </reference>
          <reference field="15" count="1">
            <x v="9"/>
          </reference>
        </references>
      </pivotArea>
    </format>
    <format dxfId="6221">
      <pivotArea dataOnly="0" labelOnly="1" outline="0" fieldPosition="0">
        <references count="6">
          <reference field="0" count="1" selected="0">
            <x v="161"/>
          </reference>
          <reference field="1" count="1" selected="0">
            <x v="166"/>
          </reference>
          <reference field="2" count="1" selected="0">
            <x v="3"/>
          </reference>
          <reference field="3" count="1" selected="0">
            <x v="30"/>
          </reference>
          <reference field="4" count="1" selected="0">
            <x v="1"/>
          </reference>
          <reference field="15" count="1">
            <x v="9"/>
          </reference>
        </references>
      </pivotArea>
    </format>
    <format dxfId="6220">
      <pivotArea dataOnly="0" labelOnly="1" outline="0" fieldPosition="0">
        <references count="6">
          <reference field="0" count="1" selected="0">
            <x v="162"/>
          </reference>
          <reference field="1" count="1" selected="0">
            <x v="176"/>
          </reference>
          <reference field="2" count="1" selected="0">
            <x v="0"/>
          </reference>
          <reference field="3" count="1" selected="0">
            <x v="186"/>
          </reference>
          <reference field="4" count="1" selected="0">
            <x v="0"/>
          </reference>
          <reference field="15" count="1">
            <x v="5"/>
          </reference>
        </references>
      </pivotArea>
    </format>
    <format dxfId="6219">
      <pivotArea dataOnly="0" labelOnly="1" outline="0" fieldPosition="0">
        <references count="6">
          <reference field="0" count="1" selected="0">
            <x v="163"/>
          </reference>
          <reference field="1" count="1" selected="0">
            <x v="182"/>
          </reference>
          <reference field="2" count="1" selected="0">
            <x v="1"/>
          </reference>
          <reference field="3" count="1" selected="0">
            <x v="54"/>
          </reference>
          <reference field="4" count="1" selected="0">
            <x v="0"/>
          </reference>
          <reference field="15" count="1">
            <x v="2"/>
          </reference>
        </references>
      </pivotArea>
    </format>
    <format dxfId="6218">
      <pivotArea dataOnly="0" labelOnly="1" outline="0" fieldPosition="0">
        <references count="6">
          <reference field="0" count="1" selected="0">
            <x v="164"/>
          </reference>
          <reference field="1" count="1" selected="0">
            <x v="204"/>
          </reference>
          <reference field="2" count="1" selected="0">
            <x v="2"/>
          </reference>
          <reference field="3" count="1" selected="0">
            <x v="33"/>
          </reference>
          <reference field="4" count="1" selected="0">
            <x v="2"/>
          </reference>
          <reference field="15" count="1">
            <x v="1"/>
          </reference>
        </references>
      </pivotArea>
    </format>
    <format dxfId="6217">
      <pivotArea dataOnly="0" labelOnly="1" outline="0" fieldPosition="0">
        <references count="6">
          <reference field="0" count="1" selected="0">
            <x v="165"/>
          </reference>
          <reference field="1" count="1" selected="0">
            <x v="205"/>
          </reference>
          <reference field="2" count="1" selected="0">
            <x v="3"/>
          </reference>
          <reference field="3" count="1" selected="0">
            <x v="121"/>
          </reference>
          <reference field="4" count="1" selected="0">
            <x v="1"/>
          </reference>
          <reference field="15" count="1">
            <x v="9"/>
          </reference>
        </references>
      </pivotArea>
    </format>
    <format dxfId="6216">
      <pivotArea dataOnly="0" labelOnly="1" outline="0" fieldPosition="0">
        <references count="6">
          <reference field="0" count="1" selected="0">
            <x v="166"/>
          </reference>
          <reference field="1" count="1" selected="0">
            <x v="209"/>
          </reference>
          <reference field="2" count="1" selected="0">
            <x v="0"/>
          </reference>
          <reference field="3" count="1" selected="0">
            <x v="10"/>
          </reference>
          <reference field="4" count="1" selected="0">
            <x v="4"/>
          </reference>
          <reference field="15" count="1">
            <x v="6"/>
          </reference>
        </references>
      </pivotArea>
    </format>
    <format dxfId="6215">
      <pivotArea dataOnly="0" labelOnly="1" outline="0" fieldPosition="0">
        <references count="6">
          <reference field="0" count="1" selected="0">
            <x v="167"/>
          </reference>
          <reference field="1" count="1" selected="0">
            <x v="212"/>
          </reference>
          <reference field="2" count="1" selected="0">
            <x v="1"/>
          </reference>
          <reference field="3" count="1" selected="0">
            <x v="259"/>
          </reference>
          <reference field="4" count="1" selected="0">
            <x v="3"/>
          </reference>
          <reference field="15" count="1">
            <x v="5"/>
          </reference>
        </references>
      </pivotArea>
    </format>
    <format dxfId="6214">
      <pivotArea dataOnly="0" labelOnly="1" outline="0" fieldPosition="0">
        <references count="6">
          <reference field="0" count="1" selected="0">
            <x v="168"/>
          </reference>
          <reference field="1" count="1" selected="0">
            <x v="227"/>
          </reference>
          <reference field="2" count="1" selected="0">
            <x v="2"/>
          </reference>
          <reference field="3" count="1" selected="0">
            <x v="414"/>
          </reference>
          <reference field="4" count="1" selected="0">
            <x v="0"/>
          </reference>
          <reference field="15" count="1">
            <x v="5"/>
          </reference>
        </references>
      </pivotArea>
    </format>
    <format dxfId="6213">
      <pivotArea dataOnly="0" labelOnly="1" outline="0" fieldPosition="0">
        <references count="6">
          <reference field="0" count="1" selected="0">
            <x v="169"/>
          </reference>
          <reference field="1" count="1" selected="0">
            <x v="228"/>
          </reference>
          <reference field="2" count="1" selected="0">
            <x v="3"/>
          </reference>
          <reference field="3" count="1" selected="0">
            <x v="318"/>
          </reference>
          <reference field="4" count="1" selected="0">
            <x v="3"/>
          </reference>
          <reference field="15" count="1">
            <x v="5"/>
          </reference>
        </references>
      </pivotArea>
    </format>
    <format dxfId="6212">
      <pivotArea dataOnly="0" labelOnly="1" outline="0" fieldPosition="0">
        <references count="6">
          <reference field="0" count="1" selected="0">
            <x v="170"/>
          </reference>
          <reference field="1" count="1" selected="0">
            <x v="256"/>
          </reference>
          <reference field="2" count="1" selected="0">
            <x v="0"/>
          </reference>
          <reference field="3" count="1" selected="0">
            <x v="85"/>
          </reference>
          <reference field="4" count="1" selected="0">
            <x v="3"/>
          </reference>
          <reference field="15" count="1">
            <x v="5"/>
          </reference>
        </references>
      </pivotArea>
    </format>
    <format dxfId="6211">
      <pivotArea dataOnly="0" labelOnly="1" outline="0" fieldPosition="0">
        <references count="6">
          <reference field="0" count="1" selected="0">
            <x v="171"/>
          </reference>
          <reference field="1" count="1" selected="0">
            <x v="258"/>
          </reference>
          <reference field="2" count="1" selected="0">
            <x v="1"/>
          </reference>
          <reference field="3" count="1" selected="0">
            <x v="96"/>
          </reference>
          <reference field="4" count="1" selected="0">
            <x v="0"/>
          </reference>
          <reference field="15" count="1">
            <x v="5"/>
          </reference>
        </references>
      </pivotArea>
    </format>
    <format dxfId="6210">
      <pivotArea dataOnly="0" labelOnly="1" outline="0" fieldPosition="0">
        <references count="6">
          <reference field="0" count="1" selected="0">
            <x v="172"/>
          </reference>
          <reference field="1" count="1" selected="0">
            <x v="300"/>
          </reference>
          <reference field="2" count="1" selected="0">
            <x v="2"/>
          </reference>
          <reference field="3" count="1" selected="0">
            <x v="380"/>
          </reference>
          <reference field="4" count="1" selected="0">
            <x v="5"/>
          </reference>
          <reference field="15" count="1">
            <x v="6"/>
          </reference>
        </references>
      </pivotArea>
    </format>
    <format dxfId="6209">
      <pivotArea dataOnly="0" labelOnly="1" outline="0" fieldPosition="0">
        <references count="6">
          <reference field="0" count="1" selected="0">
            <x v="173"/>
          </reference>
          <reference field="1" count="1" selected="0">
            <x v="388"/>
          </reference>
          <reference field="2" count="1" selected="0">
            <x v="3"/>
          </reference>
          <reference field="3" count="1" selected="0">
            <x v="415"/>
          </reference>
          <reference field="4" count="1" selected="0">
            <x v="5"/>
          </reference>
          <reference field="15" count="1">
            <x v="6"/>
          </reference>
        </references>
      </pivotArea>
    </format>
    <format dxfId="6208">
      <pivotArea dataOnly="0" labelOnly="1" outline="0" fieldPosition="0">
        <references count="6">
          <reference field="0" count="1" selected="0">
            <x v="174"/>
          </reference>
          <reference field="1" count="1" selected="0">
            <x v="72"/>
          </reference>
          <reference field="2" count="1" selected="0">
            <x v="0"/>
          </reference>
          <reference field="3" count="1" selected="0">
            <x v="376"/>
          </reference>
          <reference field="4" count="1" selected="0">
            <x v="4"/>
          </reference>
          <reference field="15" count="1">
            <x v="6"/>
          </reference>
        </references>
      </pivotArea>
    </format>
    <format dxfId="6207">
      <pivotArea dataOnly="0" labelOnly="1" outline="0" fieldPosition="0">
        <references count="6">
          <reference field="0" count="1" selected="0">
            <x v="175"/>
          </reference>
          <reference field="1" count="1" selected="0">
            <x v="0"/>
          </reference>
          <reference field="2" count="1" selected="0">
            <x v="1"/>
          </reference>
          <reference field="3" count="1" selected="0">
            <x v="248"/>
          </reference>
          <reference field="4" count="1" selected="0">
            <x v="4"/>
          </reference>
          <reference field="15" count="1">
            <x v="6"/>
          </reference>
        </references>
      </pivotArea>
    </format>
    <format dxfId="6206">
      <pivotArea dataOnly="0" labelOnly="1" outline="0" fieldPosition="0">
        <references count="6">
          <reference field="0" count="1" selected="0">
            <x v="176"/>
          </reference>
          <reference field="1" count="1" selected="0">
            <x v="5"/>
          </reference>
          <reference field="2" count="1" selected="0">
            <x v="2"/>
          </reference>
          <reference field="3" count="1" selected="0">
            <x v="339"/>
          </reference>
          <reference field="4" count="1" selected="0">
            <x v="4"/>
          </reference>
          <reference field="15" count="1">
            <x v="6"/>
          </reference>
        </references>
      </pivotArea>
    </format>
    <format dxfId="6205">
      <pivotArea dataOnly="0" labelOnly="1" outline="0" fieldPosition="0">
        <references count="6">
          <reference field="0" count="1" selected="0">
            <x v="177"/>
          </reference>
          <reference field="1" count="1" selected="0">
            <x v="6"/>
          </reference>
          <reference field="2" count="1" selected="0">
            <x v="3"/>
          </reference>
          <reference field="3" count="1" selected="0">
            <x v="154"/>
          </reference>
          <reference field="4" count="1" selected="0">
            <x v="4"/>
          </reference>
          <reference field="15" count="1">
            <x v="6"/>
          </reference>
        </references>
      </pivotArea>
    </format>
    <format dxfId="6204">
      <pivotArea dataOnly="0" labelOnly="1" outline="0" fieldPosition="0">
        <references count="6">
          <reference field="0" count="1" selected="0">
            <x v="178"/>
          </reference>
          <reference field="1" count="1" selected="0">
            <x v="9"/>
          </reference>
          <reference field="2" count="1" selected="0">
            <x v="0"/>
          </reference>
          <reference field="3" count="1" selected="0">
            <x v="105"/>
          </reference>
          <reference field="4" count="1" selected="0">
            <x v="0"/>
          </reference>
          <reference field="15" count="1">
            <x v="5"/>
          </reference>
        </references>
      </pivotArea>
    </format>
    <format dxfId="6203">
      <pivotArea dataOnly="0" labelOnly="1" outline="0" fieldPosition="0">
        <references count="6">
          <reference field="0" count="1" selected="0">
            <x v="179"/>
          </reference>
          <reference field="1" count="1" selected="0">
            <x v="10"/>
          </reference>
          <reference field="2" count="1" selected="0">
            <x v="1"/>
          </reference>
          <reference field="3" count="1" selected="0">
            <x v="264"/>
          </reference>
          <reference field="4" count="1" selected="0">
            <x v="0"/>
          </reference>
          <reference field="15" count="1">
            <x v="7"/>
          </reference>
        </references>
      </pivotArea>
    </format>
    <format dxfId="6202">
      <pivotArea dataOnly="0" labelOnly="1" outline="0" fieldPosition="0">
        <references count="6">
          <reference field="0" count="1" selected="0">
            <x v="180"/>
          </reference>
          <reference field="1" count="1" selected="0">
            <x v="11"/>
          </reference>
          <reference field="2" count="1" selected="0">
            <x v="2"/>
          </reference>
          <reference field="3" count="1" selected="0">
            <x v="276"/>
          </reference>
          <reference field="4" count="1" selected="0">
            <x v="1"/>
          </reference>
          <reference field="15" count="1">
            <x v="4"/>
          </reference>
        </references>
      </pivotArea>
    </format>
    <format dxfId="6201">
      <pivotArea dataOnly="0" labelOnly="1" outline="0" fieldPosition="0">
        <references count="6">
          <reference field="0" count="1" selected="0">
            <x v="181"/>
          </reference>
          <reference field="1" count="1" selected="0">
            <x v="12"/>
          </reference>
          <reference field="2" count="1" selected="0">
            <x v="3"/>
          </reference>
          <reference field="3" count="1" selected="0">
            <x v="95"/>
          </reference>
          <reference field="4" count="1" selected="0">
            <x v="2"/>
          </reference>
          <reference field="15" count="1">
            <x v="3"/>
          </reference>
        </references>
      </pivotArea>
    </format>
    <format dxfId="6200">
      <pivotArea dataOnly="0" labelOnly="1" outline="0" fieldPosition="0">
        <references count="6">
          <reference field="0" count="1" selected="0">
            <x v="182"/>
          </reference>
          <reference field="1" count="1" selected="0">
            <x v="13"/>
          </reference>
          <reference field="2" count="1" selected="0">
            <x v="0"/>
          </reference>
          <reference field="3" count="1" selected="0">
            <x v="257"/>
          </reference>
          <reference field="4" count="1" selected="0">
            <x v="2"/>
          </reference>
          <reference field="15" count="1">
            <x v="3"/>
          </reference>
        </references>
      </pivotArea>
    </format>
    <format dxfId="6199">
      <pivotArea dataOnly="0" labelOnly="1" outline="0" fieldPosition="0">
        <references count="6">
          <reference field="0" count="1" selected="0">
            <x v="183"/>
          </reference>
          <reference field="1" count="1" selected="0">
            <x v="14"/>
          </reference>
          <reference field="2" count="1" selected="0">
            <x v="1"/>
          </reference>
          <reference field="3" count="1" selected="0">
            <x v="392"/>
          </reference>
          <reference field="4" count="1" selected="0">
            <x v="3"/>
          </reference>
          <reference field="15" count="1">
            <x v="5"/>
          </reference>
        </references>
      </pivotArea>
    </format>
    <format dxfId="6198">
      <pivotArea dataOnly="0" labelOnly="1" outline="0" fieldPosition="0">
        <references count="6">
          <reference field="0" count="1" selected="0">
            <x v="184"/>
          </reference>
          <reference field="1" count="1" selected="0">
            <x v="15"/>
          </reference>
          <reference field="2" count="1" selected="0">
            <x v="2"/>
          </reference>
          <reference field="3" count="1" selected="0">
            <x v="361"/>
          </reference>
          <reference field="4" count="1" selected="0">
            <x v="1"/>
          </reference>
          <reference field="15" count="1">
            <x v="4"/>
          </reference>
        </references>
      </pivotArea>
    </format>
    <format dxfId="6197">
      <pivotArea dataOnly="0" labelOnly="1" outline="0" fieldPosition="0">
        <references count="6">
          <reference field="0" count="1" selected="0">
            <x v="185"/>
          </reference>
          <reference field="1" count="1" selected="0">
            <x v="16"/>
          </reference>
          <reference field="2" count="1" selected="0">
            <x v="3"/>
          </reference>
          <reference field="3" count="1" selected="0">
            <x v="87"/>
          </reference>
          <reference field="4" count="1" selected="0">
            <x v="4"/>
          </reference>
          <reference field="15" count="1">
            <x v="6"/>
          </reference>
        </references>
      </pivotArea>
    </format>
    <format dxfId="6196">
      <pivotArea dataOnly="0" labelOnly="1" outline="0" fieldPosition="0">
        <references count="6">
          <reference field="0" count="1" selected="0">
            <x v="186"/>
          </reference>
          <reference field="1" count="1" selected="0">
            <x v="18"/>
          </reference>
          <reference field="2" count="1" selected="0">
            <x v="0"/>
          </reference>
          <reference field="3" count="1" selected="0">
            <x v="157"/>
          </reference>
          <reference field="4" count="1" selected="0">
            <x v="4"/>
          </reference>
          <reference field="15" count="1">
            <x v="6"/>
          </reference>
        </references>
      </pivotArea>
    </format>
    <format dxfId="6195">
      <pivotArea dataOnly="0" labelOnly="1" outline="0" fieldPosition="0">
        <references count="6">
          <reference field="0" count="1" selected="0">
            <x v="187"/>
          </reference>
          <reference field="1" count="1" selected="0">
            <x v="20"/>
          </reference>
          <reference field="2" count="1" selected="0">
            <x v="1"/>
          </reference>
          <reference field="3" count="1" selected="0">
            <x v="382"/>
          </reference>
          <reference field="4" count="1" selected="0">
            <x v="3"/>
          </reference>
          <reference field="15" count="1">
            <x v="6"/>
          </reference>
        </references>
      </pivotArea>
    </format>
    <format dxfId="6194">
      <pivotArea dataOnly="0" labelOnly="1" outline="0" fieldPosition="0">
        <references count="6">
          <reference field="0" count="1" selected="0">
            <x v="188"/>
          </reference>
          <reference field="1" count="1" selected="0">
            <x v="22"/>
          </reference>
          <reference field="2" count="1" selected="0">
            <x v="2"/>
          </reference>
          <reference field="3" count="1" selected="0">
            <x v="38"/>
          </reference>
          <reference field="4" count="1" selected="0">
            <x v="0"/>
          </reference>
          <reference field="15" count="1">
            <x v="7"/>
          </reference>
        </references>
      </pivotArea>
    </format>
    <format dxfId="6193">
      <pivotArea dataOnly="0" labelOnly="1" outline="0" fieldPosition="0">
        <references count="6">
          <reference field="0" count="1" selected="0">
            <x v="189"/>
          </reference>
          <reference field="1" count="1" selected="0">
            <x v="33"/>
          </reference>
          <reference field="2" count="1" selected="0">
            <x v="3"/>
          </reference>
          <reference field="3" count="1" selected="0">
            <x v="102"/>
          </reference>
          <reference field="4" count="1" selected="0">
            <x v="2"/>
          </reference>
          <reference field="15" count="1">
            <x v="3"/>
          </reference>
        </references>
      </pivotArea>
    </format>
    <format dxfId="6192">
      <pivotArea dataOnly="0" labelOnly="1" outline="0" fieldPosition="0">
        <references count="6">
          <reference field="0" count="1" selected="0">
            <x v="190"/>
          </reference>
          <reference field="1" count="1" selected="0">
            <x v="41"/>
          </reference>
          <reference field="2" count="1" selected="0">
            <x v="0"/>
          </reference>
          <reference field="3" count="1" selected="0">
            <x v="198"/>
          </reference>
          <reference field="4" count="1" selected="0">
            <x v="2"/>
          </reference>
          <reference field="15" count="1">
            <x v="6"/>
          </reference>
        </references>
      </pivotArea>
    </format>
    <format dxfId="6191">
      <pivotArea dataOnly="0" labelOnly="1" outline="0" fieldPosition="0">
        <references count="6">
          <reference field="0" count="1" selected="0">
            <x v="191"/>
          </reference>
          <reference field="1" count="1" selected="0">
            <x v="42"/>
          </reference>
          <reference field="2" count="1" selected="0">
            <x v="1"/>
          </reference>
          <reference field="3" count="1" selected="0">
            <x v="330"/>
          </reference>
          <reference field="4" count="1" selected="0">
            <x v="4"/>
          </reference>
          <reference field="15" count="1">
            <x v="6"/>
          </reference>
        </references>
      </pivotArea>
    </format>
    <format dxfId="6190">
      <pivotArea dataOnly="0" labelOnly="1" outline="0" fieldPosition="0">
        <references count="6">
          <reference field="0" count="1" selected="0">
            <x v="192"/>
          </reference>
          <reference field="1" count="1" selected="0">
            <x v="44"/>
          </reference>
          <reference field="2" count="1" selected="0">
            <x v="2"/>
          </reference>
          <reference field="3" count="1" selected="0">
            <x v="159"/>
          </reference>
          <reference field="4" count="1" selected="0">
            <x v="4"/>
          </reference>
          <reference field="15" count="1">
            <x v="15"/>
          </reference>
        </references>
      </pivotArea>
    </format>
    <format dxfId="6189">
      <pivotArea dataOnly="0" labelOnly="1" outline="0" fieldPosition="0">
        <references count="6">
          <reference field="0" count="1" selected="0">
            <x v="193"/>
          </reference>
          <reference field="1" count="1" selected="0">
            <x v="47"/>
          </reference>
          <reference field="2" count="1" selected="0">
            <x v="3"/>
          </reference>
          <reference field="3" count="1" selected="0">
            <x v="129"/>
          </reference>
          <reference field="4" count="1" selected="0">
            <x v="2"/>
          </reference>
          <reference field="15" count="1">
            <x v="6"/>
          </reference>
        </references>
      </pivotArea>
    </format>
    <format dxfId="6188">
      <pivotArea dataOnly="0" labelOnly="1" outline="0" fieldPosition="0">
        <references count="6">
          <reference field="0" count="1" selected="0">
            <x v="194"/>
          </reference>
          <reference field="1" count="1" selected="0">
            <x v="48"/>
          </reference>
          <reference field="2" count="1" selected="0">
            <x v="0"/>
          </reference>
          <reference field="3" count="1" selected="0">
            <x v="123"/>
          </reference>
          <reference field="4" count="1" selected="0">
            <x v="2"/>
          </reference>
          <reference field="15" count="1">
            <x v="6"/>
          </reference>
        </references>
      </pivotArea>
    </format>
    <format dxfId="6187">
      <pivotArea dataOnly="0" labelOnly="1" outline="0" fieldPosition="0">
        <references count="6">
          <reference field="0" count="1" selected="0">
            <x v="195"/>
          </reference>
          <reference field="1" count="1" selected="0">
            <x v="51"/>
          </reference>
          <reference field="2" count="1" selected="0">
            <x v="1"/>
          </reference>
          <reference field="3" count="1" selected="0">
            <x v="267"/>
          </reference>
          <reference field="4" count="1" selected="0">
            <x v="0"/>
          </reference>
          <reference field="15" count="1">
            <x v="7"/>
          </reference>
        </references>
      </pivotArea>
    </format>
    <format dxfId="6186">
      <pivotArea dataOnly="0" labelOnly="1" outline="0" fieldPosition="0">
        <references count="6">
          <reference field="0" count="1" selected="0">
            <x v="196"/>
          </reference>
          <reference field="1" count="1" selected="0">
            <x v="53"/>
          </reference>
          <reference field="2" count="1" selected="0">
            <x v="2"/>
          </reference>
          <reference field="3" count="1" selected="0">
            <x v="214"/>
          </reference>
          <reference field="4" count="1" selected="0">
            <x v="0"/>
          </reference>
          <reference field="15" count="1">
            <x v="7"/>
          </reference>
        </references>
      </pivotArea>
    </format>
    <format dxfId="6185">
      <pivotArea dataOnly="0" labelOnly="1" outline="0" fieldPosition="0">
        <references count="6">
          <reference field="0" count="1" selected="0">
            <x v="197"/>
          </reference>
          <reference field="1" count="1" selected="0">
            <x v="56"/>
          </reference>
          <reference field="2" count="1" selected="0">
            <x v="3"/>
          </reference>
          <reference field="3" count="1" selected="0">
            <x v="88"/>
          </reference>
          <reference field="4" count="1" selected="0">
            <x v="1"/>
          </reference>
          <reference field="15" count="1">
            <x v="4"/>
          </reference>
        </references>
      </pivotArea>
    </format>
    <format dxfId="6184">
      <pivotArea dataOnly="0" labelOnly="1" outline="0" fieldPosition="0">
        <references count="6">
          <reference field="0" count="1" selected="0">
            <x v="198"/>
          </reference>
          <reference field="1" count="1" selected="0">
            <x v="59"/>
          </reference>
          <reference field="2" count="1" selected="0">
            <x v="0"/>
          </reference>
          <reference field="3" count="1" selected="0">
            <x v="155"/>
          </reference>
          <reference field="4" count="1" selected="0">
            <x v="4"/>
          </reference>
          <reference field="15" count="1">
            <x v="6"/>
          </reference>
        </references>
      </pivotArea>
    </format>
    <format dxfId="6183">
      <pivotArea dataOnly="0" labelOnly="1" outline="0" fieldPosition="0">
        <references count="6">
          <reference field="0" count="1" selected="0">
            <x v="199"/>
          </reference>
          <reference field="1" count="1" selected="0">
            <x v="62"/>
          </reference>
          <reference field="2" count="1" selected="0">
            <x v="1"/>
          </reference>
          <reference field="3" count="1" selected="0">
            <x v="307"/>
          </reference>
          <reference field="4" count="1" selected="0">
            <x v="4"/>
          </reference>
          <reference field="15" count="1">
            <x v="6"/>
          </reference>
        </references>
      </pivotArea>
    </format>
    <format dxfId="6182">
      <pivotArea dataOnly="0" labelOnly="1" outline="0" fieldPosition="0">
        <references count="6">
          <reference field="0" count="1" selected="0">
            <x v="200"/>
          </reference>
          <reference field="1" count="1" selected="0">
            <x v="94"/>
          </reference>
          <reference field="2" count="1" selected="0">
            <x v="2"/>
          </reference>
          <reference field="3" count="1" selected="0">
            <x v="50"/>
          </reference>
          <reference field="4" count="1" selected="0">
            <x v="1"/>
          </reference>
          <reference field="15" count="1">
            <x v="4"/>
          </reference>
        </references>
      </pivotArea>
    </format>
    <format dxfId="6181">
      <pivotArea dataOnly="0" labelOnly="1" outline="0" fieldPosition="0">
        <references count="6">
          <reference field="0" count="1" selected="0">
            <x v="201"/>
          </reference>
          <reference field="1" count="1" selected="0">
            <x v="95"/>
          </reference>
          <reference field="2" count="1" selected="0">
            <x v="3"/>
          </reference>
          <reference field="3" count="1" selected="0">
            <x v="359"/>
          </reference>
          <reference field="4" count="1" selected="0">
            <x v="1"/>
          </reference>
          <reference field="15" count="1">
            <x v="4"/>
          </reference>
        </references>
      </pivotArea>
    </format>
    <format dxfId="6180">
      <pivotArea dataOnly="0" labelOnly="1" outline="0" fieldPosition="0">
        <references count="6">
          <reference field="0" count="1" selected="0">
            <x v="202"/>
          </reference>
          <reference field="1" count="1" selected="0">
            <x v="96"/>
          </reference>
          <reference field="2" count="1" selected="0">
            <x v="0"/>
          </reference>
          <reference field="3" count="1" selected="0">
            <x v="362"/>
          </reference>
          <reference field="4" count="1" selected="0">
            <x v="2"/>
          </reference>
          <reference field="15" count="1">
            <x v="6"/>
          </reference>
        </references>
      </pivotArea>
    </format>
    <format dxfId="6179">
      <pivotArea dataOnly="0" labelOnly="1" outline="0" fieldPosition="0">
        <references count="6">
          <reference field="0" count="1" selected="0">
            <x v="203"/>
          </reference>
          <reference field="1" count="1" selected="0">
            <x v="97"/>
          </reference>
          <reference field="2" count="1" selected="0">
            <x v="1"/>
          </reference>
          <reference field="3" count="1" selected="0">
            <x v="188"/>
          </reference>
          <reference field="4" count="1" selected="0">
            <x v="3"/>
          </reference>
          <reference field="15" count="1">
            <x v="6"/>
          </reference>
        </references>
      </pivotArea>
    </format>
    <format dxfId="6178">
      <pivotArea dataOnly="0" labelOnly="1" outline="0" fieldPosition="0">
        <references count="6">
          <reference field="0" count="1" selected="0">
            <x v="204"/>
          </reference>
          <reference field="1" count="1" selected="0">
            <x v="98"/>
          </reference>
          <reference field="2" count="1" selected="0">
            <x v="2"/>
          </reference>
          <reference field="3" count="1" selected="0">
            <x v="260"/>
          </reference>
          <reference field="4" count="1" selected="0">
            <x v="5"/>
          </reference>
          <reference field="15" count="1">
            <x v="6"/>
          </reference>
        </references>
      </pivotArea>
    </format>
    <format dxfId="6177">
      <pivotArea dataOnly="0" labelOnly="1" outline="0" fieldPosition="0">
        <references count="6">
          <reference field="0" count="1" selected="0">
            <x v="205"/>
          </reference>
          <reference field="1" count="1" selected="0">
            <x v="99"/>
          </reference>
          <reference field="2" count="1" selected="0">
            <x v="3"/>
          </reference>
          <reference field="3" count="1" selected="0">
            <x v="24"/>
          </reference>
          <reference field="4" count="1" selected="0">
            <x v="1"/>
          </reference>
          <reference field="15" count="1">
            <x v="4"/>
          </reference>
        </references>
      </pivotArea>
    </format>
    <format dxfId="6176">
      <pivotArea dataOnly="0" labelOnly="1" outline="0" fieldPosition="0">
        <references count="6">
          <reference field="0" count="1" selected="0">
            <x v="206"/>
          </reference>
          <reference field="1" count="1" selected="0">
            <x v="100"/>
          </reference>
          <reference field="2" count="1" selected="0">
            <x v="0"/>
          </reference>
          <reference field="3" count="1" selected="0">
            <x v="288"/>
          </reference>
          <reference field="4" count="1" selected="0">
            <x v="0"/>
          </reference>
          <reference field="15" count="1">
            <x v="7"/>
          </reference>
        </references>
      </pivotArea>
    </format>
    <format dxfId="6175">
      <pivotArea dataOnly="0" labelOnly="1" outline="0" fieldPosition="0">
        <references count="6">
          <reference field="0" count="1" selected="0">
            <x v="207"/>
          </reference>
          <reference field="1" count="1" selected="0">
            <x v="101"/>
          </reference>
          <reference field="2" count="1" selected="0">
            <x v="1"/>
          </reference>
          <reference field="3" count="1" selected="0">
            <x v="343"/>
          </reference>
          <reference field="4" count="1" selected="0">
            <x v="4"/>
          </reference>
          <reference field="15" count="1">
            <x v="6"/>
          </reference>
        </references>
      </pivotArea>
    </format>
    <format dxfId="6174">
      <pivotArea dataOnly="0" labelOnly="1" outline="0" fieldPosition="0">
        <references count="6">
          <reference field="0" count="1" selected="0">
            <x v="208"/>
          </reference>
          <reference field="1" count="1" selected="0">
            <x v="104"/>
          </reference>
          <reference field="2" count="1" selected="0">
            <x v="2"/>
          </reference>
          <reference field="3" count="1" selected="0">
            <x v="110"/>
          </reference>
          <reference field="4" count="1" selected="0">
            <x v="5"/>
          </reference>
          <reference field="15" count="1">
            <x v="6"/>
          </reference>
        </references>
      </pivotArea>
    </format>
    <format dxfId="6173">
      <pivotArea dataOnly="0" labelOnly="1" outline="0" fieldPosition="0">
        <references count="6">
          <reference field="0" count="1" selected="0">
            <x v="209"/>
          </reference>
          <reference field="1" count="1" selected="0">
            <x v="105"/>
          </reference>
          <reference field="2" count="1" selected="0">
            <x v="3"/>
          </reference>
          <reference field="3" count="1" selected="0">
            <x v="82"/>
          </reference>
          <reference field="4" count="1" selected="0">
            <x v="5"/>
          </reference>
          <reference field="15" count="1">
            <x v="6"/>
          </reference>
        </references>
      </pivotArea>
    </format>
    <format dxfId="6172">
      <pivotArea dataOnly="0" labelOnly="1" outline="0" fieldPosition="0">
        <references count="6">
          <reference field="0" count="1" selected="0">
            <x v="210"/>
          </reference>
          <reference field="1" count="1" selected="0">
            <x v="107"/>
          </reference>
          <reference field="2" count="1" selected="0">
            <x v="0"/>
          </reference>
          <reference field="3" count="1" selected="0">
            <x v="49"/>
          </reference>
          <reference field="4" count="1" selected="0">
            <x v="2"/>
          </reference>
          <reference field="15" count="1">
            <x v="15"/>
          </reference>
        </references>
      </pivotArea>
    </format>
    <format dxfId="6171">
      <pivotArea dataOnly="0" labelOnly="1" outline="0" fieldPosition="0">
        <references count="6">
          <reference field="0" count="1" selected="0">
            <x v="211"/>
          </reference>
          <reference field="1" count="1" selected="0">
            <x v="108"/>
          </reference>
          <reference field="2" count="1" selected="0">
            <x v="1"/>
          </reference>
          <reference field="3" count="1" selected="0">
            <x v="114"/>
          </reference>
          <reference field="4" count="1" selected="0">
            <x v="0"/>
          </reference>
          <reference field="15" count="1">
            <x v="7"/>
          </reference>
        </references>
      </pivotArea>
    </format>
    <format dxfId="6170">
      <pivotArea dataOnly="0" labelOnly="1" outline="0" fieldPosition="0">
        <references count="6">
          <reference field="0" count="1" selected="0">
            <x v="212"/>
          </reference>
          <reference field="1" count="1" selected="0">
            <x v="111"/>
          </reference>
          <reference field="2" count="1" selected="0">
            <x v="2"/>
          </reference>
          <reference field="3" count="1" selected="0">
            <x v="36"/>
          </reference>
          <reference field="4" count="1" selected="0">
            <x v="1"/>
          </reference>
          <reference field="15" count="1">
            <x v="3"/>
          </reference>
        </references>
      </pivotArea>
    </format>
    <format dxfId="6169">
      <pivotArea dataOnly="0" labelOnly="1" outline="0" fieldPosition="0">
        <references count="6">
          <reference field="0" count="1" selected="0">
            <x v="213"/>
          </reference>
          <reference field="1" count="1" selected="0">
            <x v="115"/>
          </reference>
          <reference field="2" count="1" selected="0">
            <x v="3"/>
          </reference>
          <reference field="3" count="1" selected="0">
            <x v="226"/>
          </reference>
          <reference field="4" count="1" selected="0">
            <x v="5"/>
          </reference>
          <reference field="15" count="1">
            <x v="6"/>
          </reference>
        </references>
      </pivotArea>
    </format>
    <format dxfId="6168">
      <pivotArea dataOnly="0" labelOnly="1" outline="0" fieldPosition="0">
        <references count="6">
          <reference field="0" count="1" selected="0">
            <x v="214"/>
          </reference>
          <reference field="1" count="1" selected="0">
            <x v="116"/>
          </reference>
          <reference field="2" count="1" selected="0">
            <x v="0"/>
          </reference>
          <reference field="3" count="1" selected="0">
            <x v="64"/>
          </reference>
          <reference field="4" count="1" selected="0">
            <x v="3"/>
          </reference>
          <reference field="15" count="1">
            <x v="6"/>
          </reference>
        </references>
      </pivotArea>
    </format>
    <format dxfId="6167">
      <pivotArea dataOnly="0" labelOnly="1" outline="0" fieldPosition="0">
        <references count="6">
          <reference field="0" count="1" selected="0">
            <x v="215"/>
          </reference>
          <reference field="1" count="1" selected="0">
            <x v="118"/>
          </reference>
          <reference field="2" count="1" selected="0">
            <x v="1"/>
          </reference>
          <reference field="3" count="1" selected="0">
            <x v="251"/>
          </reference>
          <reference field="4" count="1" selected="0">
            <x v="4"/>
          </reference>
          <reference field="15" count="1">
            <x v="6"/>
          </reference>
        </references>
      </pivotArea>
    </format>
    <format dxfId="6166">
      <pivotArea dataOnly="0" labelOnly="1" outline="0" fieldPosition="0">
        <references count="6">
          <reference field="0" count="1" selected="0">
            <x v="216"/>
          </reference>
          <reference field="1" count="1" selected="0">
            <x v="119"/>
          </reference>
          <reference field="2" count="1" selected="0">
            <x v="2"/>
          </reference>
          <reference field="3" count="1" selected="0">
            <x v="177"/>
          </reference>
          <reference field="4" count="1" selected="0">
            <x v="4"/>
          </reference>
          <reference field="15" count="1">
            <x v="6"/>
          </reference>
        </references>
      </pivotArea>
    </format>
    <format dxfId="6165">
      <pivotArea dataOnly="0" labelOnly="1" outline="0" fieldPosition="0">
        <references count="6">
          <reference field="0" count="1" selected="0">
            <x v="217"/>
          </reference>
          <reference field="1" count="1" selected="0">
            <x v="122"/>
          </reference>
          <reference field="2" count="1" selected="0">
            <x v="3"/>
          </reference>
          <reference field="3" count="1" selected="0">
            <x v="276"/>
          </reference>
          <reference field="4" count="1" selected="0">
            <x v="5"/>
          </reference>
          <reference field="15" count="1">
            <x v="6"/>
          </reference>
        </references>
      </pivotArea>
    </format>
    <format dxfId="6164">
      <pivotArea dataOnly="0" labelOnly="1" outline="0" fieldPosition="0">
        <references count="6">
          <reference field="0" count="1" selected="0">
            <x v="218"/>
          </reference>
          <reference field="1" count="1" selected="0">
            <x v="123"/>
          </reference>
          <reference field="2" count="1" selected="0">
            <x v="0"/>
          </reference>
          <reference field="3" count="1" selected="0">
            <x v="179"/>
          </reference>
          <reference field="4" count="1" selected="0">
            <x v="2"/>
          </reference>
          <reference field="15" count="1">
            <x v="6"/>
          </reference>
        </references>
      </pivotArea>
    </format>
    <format dxfId="6163">
      <pivotArea dataOnly="0" labelOnly="1" outline="0" fieldPosition="0">
        <references count="6">
          <reference field="0" count="1" selected="0">
            <x v="219"/>
          </reference>
          <reference field="1" count="1" selected="0">
            <x v="125"/>
          </reference>
          <reference field="2" count="1" selected="0">
            <x v="1"/>
          </reference>
          <reference field="3" count="1" selected="0">
            <x v="293"/>
          </reference>
          <reference field="4" count="1" selected="0">
            <x v="5"/>
          </reference>
          <reference field="15" count="1">
            <x v="6"/>
          </reference>
        </references>
      </pivotArea>
    </format>
    <format dxfId="6162">
      <pivotArea dataOnly="0" labelOnly="1" outline="0" fieldPosition="0">
        <references count="6">
          <reference field="0" count="1" selected="0">
            <x v="220"/>
          </reference>
          <reference field="1" count="1" selected="0">
            <x v="126"/>
          </reference>
          <reference field="2" count="1" selected="0">
            <x v="2"/>
          </reference>
          <reference field="3" count="1" selected="0">
            <x v="231"/>
          </reference>
          <reference field="4" count="1" selected="0">
            <x v="4"/>
          </reference>
          <reference field="15" count="1">
            <x v="6"/>
          </reference>
        </references>
      </pivotArea>
    </format>
    <format dxfId="6161">
      <pivotArea dataOnly="0" labelOnly="1" outline="0" fieldPosition="0">
        <references count="6">
          <reference field="0" count="1" selected="0">
            <x v="221"/>
          </reference>
          <reference field="1" count="1" selected="0">
            <x v="127"/>
          </reference>
          <reference field="2" count="1" selected="0">
            <x v="3"/>
          </reference>
          <reference field="3" count="1" selected="0">
            <x v="346"/>
          </reference>
          <reference field="4" count="1" selected="0">
            <x v="5"/>
          </reference>
          <reference field="15" count="1">
            <x v="6"/>
          </reference>
        </references>
      </pivotArea>
    </format>
    <format dxfId="6160">
      <pivotArea dataOnly="0" labelOnly="1" outline="0" fieldPosition="0">
        <references count="6">
          <reference field="0" count="1" selected="0">
            <x v="222"/>
          </reference>
          <reference field="1" count="1" selected="0">
            <x v="130"/>
          </reference>
          <reference field="2" count="1" selected="0">
            <x v="0"/>
          </reference>
          <reference field="3" count="1" selected="0">
            <x v="11"/>
          </reference>
          <reference field="4" count="1" selected="0">
            <x v="3"/>
          </reference>
          <reference field="15" count="1">
            <x v="6"/>
          </reference>
        </references>
      </pivotArea>
    </format>
    <format dxfId="6159">
      <pivotArea dataOnly="0" labelOnly="1" outline="0" fieldPosition="0">
        <references count="6">
          <reference field="0" count="1" selected="0">
            <x v="223"/>
          </reference>
          <reference field="1" count="1" selected="0">
            <x v="131"/>
          </reference>
          <reference field="2" count="1" selected="0">
            <x v="1"/>
          </reference>
          <reference field="3" count="1" selected="0">
            <x v="57"/>
          </reference>
          <reference field="4" count="1" selected="0">
            <x v="4"/>
          </reference>
          <reference field="15" count="1">
            <x v="6"/>
          </reference>
        </references>
      </pivotArea>
    </format>
    <format dxfId="6158">
      <pivotArea dataOnly="0" labelOnly="1" outline="0" fieldPosition="0">
        <references count="6">
          <reference field="0" count="1" selected="0">
            <x v="224"/>
          </reference>
          <reference field="1" count="1" selected="0">
            <x v="132"/>
          </reference>
          <reference field="2" count="1" selected="0">
            <x v="2"/>
          </reference>
          <reference field="3" count="1" selected="0">
            <x v="74"/>
          </reference>
          <reference field="4" count="1" selected="0">
            <x v="2"/>
          </reference>
          <reference field="15" count="1">
            <x v="6"/>
          </reference>
        </references>
      </pivotArea>
    </format>
    <format dxfId="6157">
      <pivotArea dataOnly="0" labelOnly="1" outline="0" fieldPosition="0">
        <references count="6">
          <reference field="0" count="1" selected="0">
            <x v="225"/>
          </reference>
          <reference field="1" count="1" selected="0">
            <x v="133"/>
          </reference>
          <reference field="2" count="1" selected="0">
            <x v="3"/>
          </reference>
          <reference field="3" count="1" selected="0">
            <x v="255"/>
          </reference>
          <reference field="4" count="1" selected="0">
            <x v="1"/>
          </reference>
          <reference field="15" count="1">
            <x v="3"/>
          </reference>
        </references>
      </pivotArea>
    </format>
    <format dxfId="6156">
      <pivotArea dataOnly="0" labelOnly="1" outline="0" fieldPosition="0">
        <references count="6">
          <reference field="0" count="1" selected="0">
            <x v="226"/>
          </reference>
          <reference field="1" count="1" selected="0">
            <x v="135"/>
          </reference>
          <reference field="2" count="1" selected="0">
            <x v="0"/>
          </reference>
          <reference field="3" count="1" selected="0">
            <x v="223"/>
          </reference>
          <reference field="4" count="1" selected="0">
            <x v="4"/>
          </reference>
          <reference field="15" count="1">
            <x v="6"/>
          </reference>
        </references>
      </pivotArea>
    </format>
    <format dxfId="6155">
      <pivotArea dataOnly="0" labelOnly="1" outline="0" fieldPosition="0">
        <references count="6">
          <reference field="0" count="1" selected="0">
            <x v="227"/>
          </reference>
          <reference field="1" count="1" selected="0">
            <x v="136"/>
          </reference>
          <reference field="2" count="1" selected="0">
            <x v="1"/>
          </reference>
          <reference field="3" count="1" selected="0">
            <x v="145"/>
          </reference>
          <reference field="4" count="1" selected="0">
            <x v="2"/>
          </reference>
          <reference field="15" count="1">
            <x v="6"/>
          </reference>
        </references>
      </pivotArea>
    </format>
    <format dxfId="6154">
      <pivotArea dataOnly="0" labelOnly="1" outline="0" fieldPosition="0">
        <references count="6">
          <reference field="0" count="1" selected="0">
            <x v="228"/>
          </reference>
          <reference field="1" count="1" selected="0">
            <x v="139"/>
          </reference>
          <reference field="2" count="1" selected="0">
            <x v="2"/>
          </reference>
          <reference field="3" count="1" selected="0">
            <x v="294"/>
          </reference>
          <reference field="4" count="1" selected="0">
            <x v="2"/>
          </reference>
          <reference field="15" count="1">
            <x v="6"/>
          </reference>
        </references>
      </pivotArea>
    </format>
    <format dxfId="6153">
      <pivotArea dataOnly="0" labelOnly="1" outline="0" fieldPosition="0">
        <references count="6">
          <reference field="0" count="1" selected="0">
            <x v="229"/>
          </reference>
          <reference field="1" count="1" selected="0">
            <x v="140"/>
          </reference>
          <reference field="2" count="1" selected="0">
            <x v="3"/>
          </reference>
          <reference field="3" count="1" selected="0">
            <x v="139"/>
          </reference>
          <reference field="4" count="1" selected="0">
            <x v="0"/>
          </reference>
          <reference field="15" count="1">
            <x v="6"/>
          </reference>
        </references>
      </pivotArea>
    </format>
    <format dxfId="6152">
      <pivotArea dataOnly="0" labelOnly="1" outline="0" fieldPosition="0">
        <references count="6">
          <reference field="0" count="1" selected="0">
            <x v="230"/>
          </reference>
          <reference field="1" count="1" selected="0">
            <x v="157"/>
          </reference>
          <reference field="2" count="1" selected="0">
            <x v="0"/>
          </reference>
          <reference field="3" count="1" selected="0">
            <x v="243"/>
          </reference>
          <reference field="4" count="1" selected="0">
            <x v="5"/>
          </reference>
          <reference field="15" count="1">
            <x v="6"/>
          </reference>
        </references>
      </pivotArea>
    </format>
    <format dxfId="6151">
      <pivotArea dataOnly="0" labelOnly="1" outline="0" fieldPosition="0">
        <references count="6">
          <reference field="0" count="1" selected="0">
            <x v="231"/>
          </reference>
          <reference field="1" count="1" selected="0">
            <x v="371"/>
          </reference>
          <reference field="2" count="1" selected="0">
            <x v="1"/>
          </reference>
          <reference field="3" count="1" selected="0">
            <x v="332"/>
          </reference>
          <reference field="4" count="1" selected="0">
            <x v="4"/>
          </reference>
          <reference field="15" count="1">
            <x v="6"/>
          </reference>
        </references>
      </pivotArea>
    </format>
    <format dxfId="6150">
      <pivotArea dataOnly="0" labelOnly="1" outline="0" fieldPosition="0">
        <references count="6">
          <reference field="0" count="1" selected="0">
            <x v="232"/>
          </reference>
          <reference field="1" count="1" selected="0">
            <x v="372"/>
          </reference>
          <reference field="2" count="1" selected="0">
            <x v="2"/>
          </reference>
          <reference field="3" count="1" selected="0">
            <x v="31"/>
          </reference>
          <reference field="4" count="1" selected="0">
            <x v="1"/>
          </reference>
          <reference field="15" count="1">
            <x v="3"/>
          </reference>
        </references>
      </pivotArea>
    </format>
    <format dxfId="6149">
      <pivotArea dataOnly="0" labelOnly="1" outline="0" fieldPosition="0">
        <references count="6">
          <reference field="0" count="1" selected="0">
            <x v="233"/>
          </reference>
          <reference field="1" count="1" selected="0">
            <x v="373"/>
          </reference>
          <reference field="2" count="1" selected="0">
            <x v="3"/>
          </reference>
          <reference field="3" count="1" selected="0">
            <x v="302"/>
          </reference>
          <reference field="4" count="1" selected="0">
            <x v="4"/>
          </reference>
          <reference field="15" count="1">
            <x v="6"/>
          </reference>
        </references>
      </pivotArea>
    </format>
    <format dxfId="6148">
      <pivotArea dataOnly="0" labelOnly="1" outline="0" fieldPosition="0">
        <references count="6">
          <reference field="0" count="1" selected="0">
            <x v="234"/>
          </reference>
          <reference field="1" count="1" selected="0">
            <x v="376"/>
          </reference>
          <reference field="2" count="1" selected="0">
            <x v="0"/>
          </reference>
          <reference field="3" count="1" selected="0">
            <x v="146"/>
          </reference>
          <reference field="4" count="1" selected="0">
            <x v="4"/>
          </reference>
          <reference field="15" count="1">
            <x v="6"/>
          </reference>
        </references>
      </pivotArea>
    </format>
    <format dxfId="6147">
      <pivotArea dataOnly="0" labelOnly="1" outline="0" fieldPosition="0">
        <references count="6">
          <reference field="0" count="1" selected="0">
            <x v="235"/>
          </reference>
          <reference field="1" count="1" selected="0">
            <x v="34"/>
          </reference>
          <reference field="2" count="1" selected="0">
            <x v="1"/>
          </reference>
          <reference field="3" count="1" selected="0">
            <x v="58"/>
          </reference>
          <reference field="4" count="1" selected="0">
            <x v="0"/>
          </reference>
          <reference field="15" count="1">
            <x v="6"/>
          </reference>
        </references>
      </pivotArea>
    </format>
    <format dxfId="6146">
      <pivotArea dataOnly="0" labelOnly="1" outline="0" fieldPosition="0">
        <references count="6">
          <reference field="0" count="1" selected="0">
            <x v="236"/>
          </reference>
          <reference field="1" count="1" selected="0">
            <x v="73"/>
          </reference>
          <reference field="2" count="1" selected="0">
            <x v="2"/>
          </reference>
          <reference field="3" count="1" selected="0">
            <x v="261"/>
          </reference>
          <reference field="4" count="1" selected="0">
            <x v="5"/>
          </reference>
          <reference field="15" count="1">
            <x v="6"/>
          </reference>
        </references>
      </pivotArea>
    </format>
    <format dxfId="6145">
      <pivotArea dataOnly="0" labelOnly="1" outline="0" fieldPosition="0">
        <references count="6">
          <reference field="0" count="1" selected="0">
            <x v="237"/>
          </reference>
          <reference field="1" count="1" selected="0">
            <x v="80"/>
          </reference>
          <reference field="2" count="1" selected="0">
            <x v="3"/>
          </reference>
          <reference field="3" count="1" selected="0">
            <x v="266"/>
          </reference>
          <reference field="4" count="1" selected="0">
            <x v="4"/>
          </reference>
          <reference field="15" count="1">
            <x v="6"/>
          </reference>
        </references>
      </pivotArea>
    </format>
    <format dxfId="6144">
      <pivotArea dataOnly="0" labelOnly="1" outline="0" fieldPosition="0">
        <references count="6">
          <reference field="0" count="1" selected="0">
            <x v="238"/>
          </reference>
          <reference field="1" count="1" selected="0">
            <x v="84"/>
          </reference>
          <reference field="2" count="1" selected="0">
            <x v="0"/>
          </reference>
          <reference field="3" count="1" selected="0">
            <x v="182"/>
          </reference>
          <reference field="4" count="1" selected="0">
            <x v="0"/>
          </reference>
          <reference field="15" count="1">
            <x v="6"/>
          </reference>
        </references>
      </pivotArea>
    </format>
    <format dxfId="6143">
      <pivotArea dataOnly="0" labelOnly="1" outline="0" fieldPosition="0">
        <references count="6">
          <reference field="0" count="1" selected="0">
            <x v="239"/>
          </reference>
          <reference field="1" count="1" selected="0">
            <x v="90"/>
          </reference>
          <reference field="2" count="1" selected="0">
            <x v="1"/>
          </reference>
          <reference field="3" count="1" selected="0">
            <x v="136"/>
          </reference>
          <reference field="4" count="1" selected="0">
            <x v="3"/>
          </reference>
          <reference field="15" count="1">
            <x v="6"/>
          </reference>
        </references>
      </pivotArea>
    </format>
    <format dxfId="6142">
      <pivotArea dataOnly="0" labelOnly="1" outline="0" fieldPosition="0">
        <references count="6">
          <reference field="0" count="1" selected="0">
            <x v="240"/>
          </reference>
          <reference field="1" count="1" selected="0">
            <x v="183"/>
          </reference>
          <reference field="2" count="1" selected="0">
            <x v="2"/>
          </reference>
          <reference field="3" count="1" selected="0">
            <x v="216"/>
          </reference>
          <reference field="4" count="1" selected="0">
            <x v="3"/>
          </reference>
          <reference field="15" count="1">
            <x v="6"/>
          </reference>
        </references>
      </pivotArea>
    </format>
    <format dxfId="6141">
      <pivotArea dataOnly="0" labelOnly="1" outline="0" fieldPosition="0">
        <references count="6">
          <reference field="0" count="1" selected="0">
            <x v="241"/>
          </reference>
          <reference field="1" count="1" selected="0">
            <x v="218"/>
          </reference>
          <reference field="2" count="1" selected="0">
            <x v="3"/>
          </reference>
          <reference field="3" count="1" selected="0">
            <x v="321"/>
          </reference>
          <reference field="4" count="1" selected="0">
            <x v="4"/>
          </reference>
          <reference field="15" count="1">
            <x v="6"/>
          </reference>
        </references>
      </pivotArea>
    </format>
    <format dxfId="6140">
      <pivotArea dataOnly="0" labelOnly="1" outline="0" fieldPosition="0">
        <references count="6">
          <reference field="0" count="1" selected="0">
            <x v="242"/>
          </reference>
          <reference field="1" count="1" selected="0">
            <x v="219"/>
          </reference>
          <reference field="2" count="1" selected="0">
            <x v="0"/>
          </reference>
          <reference field="3" count="1" selected="0">
            <x v="337"/>
          </reference>
          <reference field="4" count="1" selected="0">
            <x v="1"/>
          </reference>
          <reference field="15" count="1">
            <x v="6"/>
          </reference>
        </references>
      </pivotArea>
    </format>
    <format dxfId="6139">
      <pivotArea dataOnly="0" labelOnly="1" outline="0" fieldPosition="0">
        <references count="6">
          <reference field="0" count="1" selected="0">
            <x v="243"/>
          </reference>
          <reference field="1" count="1" selected="0">
            <x v="231"/>
          </reference>
          <reference field="2" count="1" selected="0">
            <x v="1"/>
          </reference>
          <reference field="3" count="1" selected="0">
            <x v="263"/>
          </reference>
          <reference field="4" count="1" selected="0">
            <x v="0"/>
          </reference>
          <reference field="15" count="1">
            <x v="6"/>
          </reference>
        </references>
      </pivotArea>
    </format>
    <format dxfId="6138">
      <pivotArea dataOnly="0" labelOnly="1" outline="0" fieldPosition="0">
        <references count="6">
          <reference field="0" count="1" selected="0">
            <x v="244"/>
          </reference>
          <reference field="1" count="1" selected="0">
            <x v="235"/>
          </reference>
          <reference field="2" count="1" selected="0">
            <x v="2"/>
          </reference>
          <reference field="3" count="1" selected="0">
            <x v="274"/>
          </reference>
          <reference field="4" count="1" selected="0">
            <x v="3"/>
          </reference>
          <reference field="15" count="1">
            <x v="6"/>
          </reference>
        </references>
      </pivotArea>
    </format>
    <format dxfId="6137">
      <pivotArea dataOnly="0" labelOnly="1" outline="0" fieldPosition="0">
        <references count="6">
          <reference field="0" count="1" selected="0">
            <x v="245"/>
          </reference>
          <reference field="1" count="1" selected="0">
            <x v="250"/>
          </reference>
          <reference field="2" count="1" selected="0">
            <x v="3"/>
          </reference>
          <reference field="3" count="1" selected="0">
            <x v="19"/>
          </reference>
          <reference field="4" count="1" selected="0">
            <x v="2"/>
          </reference>
          <reference field="15" count="1">
            <x v="4"/>
          </reference>
        </references>
      </pivotArea>
    </format>
    <format dxfId="6136">
      <pivotArea dataOnly="0" labelOnly="1" outline="0" fieldPosition="0">
        <references count="6">
          <reference field="0" count="1" selected="0">
            <x v="246"/>
          </reference>
          <reference field="1" count="1" selected="0">
            <x v="270"/>
          </reference>
          <reference field="2" count="1" selected="0">
            <x v="0"/>
          </reference>
          <reference field="3" count="1" selected="0">
            <x v="89"/>
          </reference>
          <reference field="4" count="1" selected="0">
            <x v="5"/>
          </reference>
          <reference field="15" count="1">
            <x v="6"/>
          </reference>
        </references>
      </pivotArea>
    </format>
    <format dxfId="6135">
      <pivotArea dataOnly="0" labelOnly="1" outline="0" fieldPosition="0">
        <references count="6">
          <reference field="0" count="1" selected="0">
            <x v="247"/>
          </reference>
          <reference field="1" count="1" selected="0">
            <x v="391"/>
          </reference>
          <reference field="2" count="1" selected="0">
            <x v="1"/>
          </reference>
          <reference field="3" count="1" selected="0">
            <x v="203"/>
          </reference>
          <reference field="4" count="1" selected="0">
            <x v="4"/>
          </reference>
          <reference field="15" count="1">
            <x v="6"/>
          </reference>
        </references>
      </pivotArea>
    </format>
    <format dxfId="6134">
      <pivotArea dataOnly="0" labelOnly="1" outline="0" fieldPosition="0">
        <references count="6">
          <reference field="0" count="1" selected="0">
            <x v="248"/>
          </reference>
          <reference field="1" count="1" selected="0">
            <x v="411"/>
          </reference>
          <reference field="2" count="1" selected="0">
            <x v="2"/>
          </reference>
          <reference field="3" count="1" selected="0">
            <x v="401"/>
          </reference>
          <reference field="4" count="1" selected="0">
            <x v="5"/>
          </reference>
          <reference field="15" count="1">
            <x v="6"/>
          </reference>
        </references>
      </pivotArea>
    </format>
    <format dxfId="6133">
      <pivotArea dataOnly="0" labelOnly="1" outline="0" fieldPosition="0">
        <references count="6">
          <reference field="0" count="1" selected="0">
            <x v="249"/>
          </reference>
          <reference field="1" count="1" selected="0">
            <x v="418"/>
          </reference>
          <reference field="2" count="1" selected="0">
            <x v="3"/>
          </reference>
          <reference field="3" count="1" selected="0">
            <x v="175"/>
          </reference>
          <reference field="4" count="1" selected="0">
            <x v="5"/>
          </reference>
          <reference field="15" count="1">
            <x v="6"/>
          </reference>
        </references>
      </pivotArea>
    </format>
    <format dxfId="6132">
      <pivotArea dataOnly="0" labelOnly="1" outline="0" fieldPosition="0">
        <references count="6">
          <reference field="0" count="1" selected="0">
            <x v="250"/>
          </reference>
          <reference field="1" count="1" selected="0">
            <x v="109"/>
          </reference>
          <reference field="2" count="1" selected="0">
            <x v="0"/>
          </reference>
          <reference field="3" count="1" selected="0">
            <x v="323"/>
          </reference>
          <reference field="4" count="1" selected="0">
            <x v="0"/>
          </reference>
          <reference field="15" count="1">
            <x v="6"/>
          </reference>
        </references>
      </pivotArea>
    </format>
    <format dxfId="6131">
      <pivotArea dataOnly="0" labelOnly="1" outline="0" fieldPosition="0">
        <references count="6">
          <reference field="0" count="1" selected="0">
            <x v="251"/>
          </reference>
          <reference field="1" count="1" selected="0">
            <x v="230"/>
          </reference>
          <reference field="2" count="1" selected="0">
            <x v="1"/>
          </reference>
          <reference field="3" count="1" selected="0">
            <x v="8"/>
          </reference>
          <reference field="4" count="1" selected="0">
            <x v="4"/>
          </reference>
          <reference field="15" count="1">
            <x v="6"/>
          </reference>
        </references>
      </pivotArea>
    </format>
    <format dxfId="6130">
      <pivotArea dataOnly="0" labelOnly="1" outline="0" fieldPosition="0">
        <references count="6">
          <reference field="0" count="1" selected="0">
            <x v="252"/>
          </reference>
          <reference field="1" count="1" selected="0">
            <x v="236"/>
          </reference>
          <reference field="2" count="1" selected="0">
            <x v="2"/>
          </reference>
          <reference field="3" count="1" selected="0">
            <x v="166"/>
          </reference>
          <reference field="4" count="1" selected="0">
            <x v="3"/>
          </reference>
          <reference field="15" count="1">
            <x v="6"/>
          </reference>
        </references>
      </pivotArea>
    </format>
    <format dxfId="6129">
      <pivotArea dataOnly="0" labelOnly="1" outline="0" fieldPosition="0">
        <references count="6">
          <reference field="0" count="1" selected="0">
            <x v="253"/>
          </reference>
          <reference field="1" count="1" selected="0">
            <x v="261"/>
          </reference>
          <reference field="2" count="1" selected="0">
            <x v="3"/>
          </reference>
          <reference field="3" count="1" selected="0">
            <x v="250"/>
          </reference>
          <reference field="4" count="1" selected="0">
            <x v="0"/>
          </reference>
          <reference field="15" count="1">
            <x v="6"/>
          </reference>
        </references>
      </pivotArea>
    </format>
    <format dxfId="6128">
      <pivotArea dataOnly="0" labelOnly="1" outline="0" fieldPosition="0">
        <references count="6">
          <reference field="0" count="1" selected="0">
            <x v="254"/>
          </reference>
          <reference field="1" count="1" selected="0">
            <x v="278"/>
          </reference>
          <reference field="2" count="1" selected="0">
            <x v="0"/>
          </reference>
          <reference field="3" count="1" selected="0">
            <x v="325"/>
          </reference>
          <reference field="4" count="1" selected="0">
            <x v="5"/>
          </reference>
          <reference field="15" count="1">
            <x v="6"/>
          </reference>
        </references>
      </pivotArea>
    </format>
    <format dxfId="6127">
      <pivotArea dataOnly="0" labelOnly="1" outline="0" fieldPosition="0">
        <references count="6">
          <reference field="0" count="1" selected="0">
            <x v="255"/>
          </reference>
          <reference field="1" count="1" selected="0">
            <x v="296"/>
          </reference>
          <reference field="2" count="1" selected="0">
            <x v="1"/>
          </reference>
          <reference field="3" count="1" selected="0">
            <x v="68"/>
          </reference>
          <reference field="4" count="1" selected="0">
            <x v="5"/>
          </reference>
          <reference field="15" count="1">
            <x v="6"/>
          </reference>
        </references>
      </pivotArea>
    </format>
    <format dxfId="6126">
      <pivotArea dataOnly="0" labelOnly="1" outline="0" fieldPosition="0">
        <references count="6">
          <reference field="0" count="1" selected="0">
            <x v="256"/>
          </reference>
          <reference field="1" count="1" selected="0">
            <x v="299"/>
          </reference>
          <reference field="2" count="1" selected="0">
            <x v="2"/>
          </reference>
          <reference field="3" count="1" selected="0">
            <x v="234"/>
          </reference>
          <reference field="4" count="1" selected="0">
            <x v="2"/>
          </reference>
          <reference field="15" count="1">
            <x v="5"/>
          </reference>
        </references>
      </pivotArea>
    </format>
    <format dxfId="6125">
      <pivotArea dataOnly="0" labelOnly="1" outline="0" fieldPosition="0">
        <references count="6">
          <reference field="0" count="1" selected="0">
            <x v="257"/>
          </reference>
          <reference field="1" count="1" selected="0">
            <x v="305"/>
          </reference>
          <reference field="2" count="1" selected="0">
            <x v="3"/>
          </reference>
          <reference field="3" count="1" selected="0">
            <x v="91"/>
          </reference>
          <reference field="4" count="1" selected="0">
            <x v="5"/>
          </reference>
          <reference field="15" count="1">
            <x v="6"/>
          </reference>
        </references>
      </pivotArea>
    </format>
    <format dxfId="6124">
      <pivotArea dataOnly="0" labelOnly="1" outline="0" fieldPosition="0">
        <references count="6">
          <reference field="0" count="1" selected="0">
            <x v="258"/>
          </reference>
          <reference field="1" count="1" selected="0">
            <x v="333"/>
          </reference>
          <reference field="2" count="1" selected="0">
            <x v="8"/>
          </reference>
          <reference field="3" count="1" selected="0">
            <x v="34"/>
          </reference>
          <reference field="4" count="1" selected="0">
            <x v="2"/>
          </reference>
          <reference field="15" count="1">
            <x v="5"/>
          </reference>
        </references>
      </pivotArea>
    </format>
    <format dxfId="6123">
      <pivotArea dataOnly="0" labelOnly="1" outline="0" fieldPosition="0">
        <references count="6">
          <reference field="0" count="1" selected="0">
            <x v="259"/>
          </reference>
          <reference field="1" count="1" selected="0">
            <x v="334"/>
          </reference>
          <reference field="2" count="1" selected="0">
            <x v="8"/>
          </reference>
          <reference field="3" count="1" selected="0">
            <x v="352"/>
          </reference>
          <reference field="4" count="1" selected="0">
            <x v="2"/>
          </reference>
          <reference field="15" count="1">
            <x v="5"/>
          </reference>
        </references>
      </pivotArea>
    </format>
    <format dxfId="6122">
      <pivotArea dataOnly="0" labelOnly="1" outline="0" fieldPosition="0">
        <references count="6">
          <reference field="0" count="1" selected="0">
            <x v="260"/>
          </reference>
          <reference field="1" count="1" selected="0">
            <x v="19"/>
          </reference>
          <reference field="2" count="1" selected="0">
            <x v="8"/>
          </reference>
          <reference field="3" count="1" selected="0">
            <x v="202"/>
          </reference>
          <reference field="4" count="1" selected="0">
            <x v="2"/>
          </reference>
          <reference field="15" count="1">
            <x v="7"/>
          </reference>
        </references>
      </pivotArea>
    </format>
    <format dxfId="6121">
      <pivotArea dataOnly="0" labelOnly="1" outline="0" fieldPosition="0">
        <references count="6">
          <reference field="0" count="1" selected="0">
            <x v="261"/>
          </reference>
          <reference field="1" count="1" selected="0">
            <x v="64"/>
          </reference>
          <reference field="2" count="1" selected="0">
            <x v="8"/>
          </reference>
          <reference field="3" count="1" selected="0">
            <x v="408"/>
          </reference>
          <reference field="4" count="1" selected="0">
            <x v="1"/>
          </reference>
          <reference field="15" count="1">
            <x v="15"/>
          </reference>
        </references>
      </pivotArea>
    </format>
    <format dxfId="6120">
      <pivotArea dataOnly="0" labelOnly="1" outline="0" fieldPosition="0">
        <references count="6">
          <reference field="0" count="1" selected="0">
            <x v="262"/>
          </reference>
          <reference field="1" count="1" selected="0">
            <x v="102"/>
          </reference>
          <reference field="2" count="1" selected="0">
            <x v="0"/>
          </reference>
          <reference field="3" count="1" selected="0">
            <x v="128"/>
          </reference>
          <reference field="4" count="1" selected="0">
            <x v="2"/>
          </reference>
          <reference field="15" count="1">
            <x v="7"/>
          </reference>
        </references>
      </pivotArea>
    </format>
    <format dxfId="6119">
      <pivotArea dataOnly="0" labelOnly="1" outline="0" fieldPosition="0">
        <references count="6">
          <reference field="0" count="1" selected="0">
            <x v="263"/>
          </reference>
          <reference field="1" count="1" selected="0">
            <x v="103"/>
          </reference>
          <reference field="2" count="1" selected="0">
            <x v="1"/>
          </reference>
          <reference field="3" count="1" selected="0">
            <x v="278"/>
          </reference>
          <reference field="4" count="1" selected="0">
            <x v="0"/>
          </reference>
          <reference field="15" count="1">
            <x v="6"/>
          </reference>
        </references>
      </pivotArea>
    </format>
    <format dxfId="6118">
      <pivotArea dataOnly="0" labelOnly="1" outline="0" fieldPosition="0">
        <references count="6">
          <reference field="0" count="1" selected="0">
            <x v="264"/>
          </reference>
          <reference field="1" count="1" selected="0">
            <x v="121"/>
          </reference>
          <reference field="2" count="1" selected="0">
            <x v="2"/>
          </reference>
          <reference field="3" count="1" selected="0">
            <x v="355"/>
          </reference>
          <reference field="4" count="1" selected="0">
            <x v="2"/>
          </reference>
          <reference field="15" count="1">
            <x v="7"/>
          </reference>
        </references>
      </pivotArea>
    </format>
    <format dxfId="6117">
      <pivotArea dataOnly="0" labelOnly="1" outline="0" fieldPosition="0">
        <references count="6">
          <reference field="0" count="1" selected="0">
            <x v="265"/>
          </reference>
          <reference field="1" count="1" selected="0">
            <x v="141"/>
          </reference>
          <reference field="2" count="1" selected="0">
            <x v="3"/>
          </reference>
          <reference field="3" count="1" selected="0">
            <x v="397"/>
          </reference>
          <reference field="4" count="1" selected="0">
            <x v="4"/>
          </reference>
          <reference field="15" count="1">
            <x v="6"/>
          </reference>
        </references>
      </pivotArea>
    </format>
    <format dxfId="6116">
      <pivotArea dataOnly="0" labelOnly="1" outline="0" fieldPosition="0">
        <references count="6">
          <reference field="0" count="1" selected="0">
            <x v="266"/>
          </reference>
          <reference field="1" count="1" selected="0">
            <x v="158"/>
          </reference>
          <reference field="2" count="1" selected="0">
            <x v="0"/>
          </reference>
          <reference field="3" count="1" selected="0">
            <x v="97"/>
          </reference>
          <reference field="4" count="1" selected="0">
            <x v="3"/>
          </reference>
          <reference field="15" count="1">
            <x v="6"/>
          </reference>
        </references>
      </pivotArea>
    </format>
    <format dxfId="6115">
      <pivotArea dataOnly="0" labelOnly="1" outline="0" fieldPosition="0">
        <references count="6">
          <reference field="0" count="1" selected="0">
            <x v="267"/>
          </reference>
          <reference field="1" count="1" selected="0">
            <x v="161"/>
          </reference>
          <reference field="2" count="1" selected="0">
            <x v="1"/>
          </reference>
          <reference field="3" count="1" selected="0">
            <x v="201"/>
          </reference>
          <reference field="4" count="1" selected="0">
            <x v="1"/>
          </reference>
          <reference field="15" count="1">
            <x v="6"/>
          </reference>
        </references>
      </pivotArea>
    </format>
    <format dxfId="6114">
      <pivotArea dataOnly="0" labelOnly="1" outline="0" fieldPosition="0">
        <references count="6">
          <reference field="0" count="1" selected="0">
            <x v="268"/>
          </reference>
          <reference field="1" count="1" selected="0">
            <x v="167"/>
          </reference>
          <reference field="2" count="1" selected="0">
            <x v="2"/>
          </reference>
          <reference field="3" count="1" selected="0">
            <x v="418"/>
          </reference>
          <reference field="4" count="1" selected="0">
            <x v="3"/>
          </reference>
          <reference field="15" count="1">
            <x v="6"/>
          </reference>
        </references>
      </pivotArea>
    </format>
    <format dxfId="6113">
      <pivotArea dataOnly="0" labelOnly="1" outline="0" fieldPosition="0">
        <references count="6">
          <reference field="0" count="1" selected="0">
            <x v="269"/>
          </reference>
          <reference field="1" count="1" selected="0">
            <x v="178"/>
          </reference>
          <reference field="2" count="1" selected="0">
            <x v="3"/>
          </reference>
          <reference field="3" count="1" selected="0">
            <x v="37"/>
          </reference>
          <reference field="4" count="1" selected="0">
            <x v="0"/>
          </reference>
          <reference field="15" count="1">
            <x v="6"/>
          </reference>
        </references>
      </pivotArea>
    </format>
    <format dxfId="6112">
      <pivotArea dataOnly="0" labelOnly="1" outline="0" fieldPosition="0">
        <references count="6">
          <reference field="0" count="1" selected="0">
            <x v="270"/>
          </reference>
          <reference field="1" count="1" selected="0">
            <x v="181"/>
          </reference>
          <reference field="2" count="1" selected="0">
            <x v="0"/>
          </reference>
          <reference field="3" count="1" selected="0">
            <x v="7"/>
          </reference>
          <reference field="4" count="1" selected="0">
            <x v="3"/>
          </reference>
          <reference field="15" count="1">
            <x v="6"/>
          </reference>
        </references>
      </pivotArea>
    </format>
    <format dxfId="6111">
      <pivotArea dataOnly="0" labelOnly="1" outline="0" fieldPosition="0">
        <references count="6">
          <reference field="0" count="1" selected="0">
            <x v="271"/>
          </reference>
          <reference field="1" count="1" selected="0">
            <x v="190"/>
          </reference>
          <reference field="2" count="1" selected="0">
            <x v="1"/>
          </reference>
          <reference field="3" count="1" selected="0">
            <x v="242"/>
          </reference>
          <reference field="4" count="1" selected="0">
            <x v="3"/>
          </reference>
          <reference field="15" count="1">
            <x v="6"/>
          </reference>
        </references>
      </pivotArea>
    </format>
    <format dxfId="6110">
      <pivotArea dataOnly="0" labelOnly="1" outline="0" fieldPosition="0">
        <references count="6">
          <reference field="0" count="1" selected="0">
            <x v="272"/>
          </reference>
          <reference field="1" count="1" selected="0">
            <x v="195"/>
          </reference>
          <reference field="2" count="1" selected="0">
            <x v="2"/>
          </reference>
          <reference field="3" count="1" selected="0">
            <x v="205"/>
          </reference>
          <reference field="4" count="1" selected="0">
            <x v="1"/>
          </reference>
          <reference field="15" count="1">
            <x v="6"/>
          </reference>
        </references>
      </pivotArea>
    </format>
    <format dxfId="6109">
      <pivotArea dataOnly="0" labelOnly="1" outline="0" fieldPosition="0">
        <references count="6">
          <reference field="0" count="1" selected="0">
            <x v="273"/>
          </reference>
          <reference field="1" count="1" selected="0">
            <x v="213"/>
          </reference>
          <reference field="2" count="1" selected="0">
            <x v="3"/>
          </reference>
          <reference field="3" count="1" selected="0">
            <x v="184"/>
          </reference>
          <reference field="4" count="1" selected="0">
            <x v="5"/>
          </reference>
          <reference field="15" count="1">
            <x v="6"/>
          </reference>
        </references>
      </pivotArea>
    </format>
    <format dxfId="6108">
      <pivotArea dataOnly="0" labelOnly="1" outline="0" fieldPosition="0">
        <references count="6">
          <reference field="0" count="1" selected="0">
            <x v="274"/>
          </reference>
          <reference field="1" count="1" selected="0">
            <x v="217"/>
          </reference>
          <reference field="2" count="1" selected="0">
            <x v="0"/>
          </reference>
          <reference field="3" count="1" selected="0">
            <x v="239"/>
          </reference>
          <reference field="4" count="1" selected="0">
            <x v="2"/>
          </reference>
          <reference field="15" count="1">
            <x v="7"/>
          </reference>
        </references>
      </pivotArea>
    </format>
    <format dxfId="6107">
      <pivotArea dataOnly="0" labelOnly="1" outline="0" fieldPosition="0">
        <references count="6">
          <reference field="0" count="1" selected="0">
            <x v="275"/>
          </reference>
          <reference field="1" count="1" selected="0">
            <x v="262"/>
          </reference>
          <reference field="2" count="1" selected="0">
            <x v="1"/>
          </reference>
          <reference field="3" count="1" selected="0">
            <x v="104"/>
          </reference>
          <reference field="4" count="1" selected="0">
            <x v="0"/>
          </reference>
          <reference field="15" count="1">
            <x v="6"/>
          </reference>
        </references>
      </pivotArea>
    </format>
    <format dxfId="6106">
      <pivotArea dataOnly="0" labelOnly="1" outline="0" fieldPosition="0">
        <references count="6">
          <reference field="0" count="1" selected="0">
            <x v="276"/>
          </reference>
          <reference field="1" count="1" selected="0">
            <x v="265"/>
          </reference>
          <reference field="2" count="1" selected="0">
            <x v="2"/>
          </reference>
          <reference field="3" count="1" selected="0">
            <x v="351"/>
          </reference>
          <reference field="4" count="1" selected="0">
            <x v="0"/>
          </reference>
          <reference field="15" count="1">
            <x v="6"/>
          </reference>
        </references>
      </pivotArea>
    </format>
    <format dxfId="6105">
      <pivotArea dataOnly="0" labelOnly="1" outline="0" fieldPosition="0">
        <references count="6">
          <reference field="0" count="1" selected="0">
            <x v="277"/>
          </reference>
          <reference field="1" count="1" selected="0">
            <x v="285"/>
          </reference>
          <reference field="2" count="1" selected="0">
            <x v="3"/>
          </reference>
          <reference field="3" count="1" selected="0">
            <x v="158"/>
          </reference>
          <reference field="4" count="1" selected="0">
            <x v="2"/>
          </reference>
          <reference field="15" count="1">
            <x v="7"/>
          </reference>
        </references>
      </pivotArea>
    </format>
    <format dxfId="6104">
      <pivotArea dataOnly="0" labelOnly="1" outline="0" fieldPosition="0">
        <references count="6">
          <reference field="0" count="1" selected="0">
            <x v="278"/>
          </reference>
          <reference field="1" count="1" selected="0">
            <x v="286"/>
          </reference>
          <reference field="2" count="1" selected="0">
            <x v="0"/>
          </reference>
          <reference field="3" count="1" selected="0">
            <x v="60"/>
          </reference>
          <reference field="4" count="1" selected="0">
            <x v="5"/>
          </reference>
          <reference field="15" count="1">
            <x v="6"/>
          </reference>
        </references>
      </pivotArea>
    </format>
    <format dxfId="6103">
      <pivotArea dataOnly="0" labelOnly="1" outline="0" fieldPosition="0">
        <references count="6">
          <reference field="0" count="1" selected="0">
            <x v="279"/>
          </reference>
          <reference field="1" count="1" selected="0">
            <x v="291"/>
          </reference>
          <reference field="2" count="1" selected="0">
            <x v="1"/>
          </reference>
          <reference field="3" count="1" selected="0">
            <x v="369"/>
          </reference>
          <reference field="4" count="1" selected="0">
            <x v="4"/>
          </reference>
          <reference field="15" count="1">
            <x v="6"/>
          </reference>
        </references>
      </pivotArea>
    </format>
    <format dxfId="6102">
      <pivotArea dataOnly="0" labelOnly="1" outline="0" fieldPosition="0">
        <references count="6">
          <reference field="0" count="1" selected="0">
            <x v="280"/>
          </reference>
          <reference field="1" count="1" selected="0">
            <x v="311"/>
          </reference>
          <reference field="2" count="1" selected="0">
            <x v="2"/>
          </reference>
          <reference field="3" count="1" selected="0">
            <x v="377"/>
          </reference>
          <reference field="4" count="1" selected="0">
            <x v="0"/>
          </reference>
          <reference field="15" count="1">
            <x v="6"/>
          </reference>
        </references>
      </pivotArea>
    </format>
    <format dxfId="6101">
      <pivotArea dataOnly="0" labelOnly="1" outline="0" fieldPosition="0">
        <references count="6">
          <reference field="0" count="1" selected="0">
            <x v="281"/>
          </reference>
          <reference field="1" count="1" selected="0">
            <x v="314"/>
          </reference>
          <reference field="2" count="1" selected="0">
            <x v="3"/>
          </reference>
          <reference field="3" count="1" selected="0">
            <x v="393"/>
          </reference>
          <reference field="4" count="1" selected="0">
            <x v="0"/>
          </reference>
          <reference field="15" count="1">
            <x v="6"/>
          </reference>
        </references>
      </pivotArea>
    </format>
    <format dxfId="6100">
      <pivotArea dataOnly="0" labelOnly="1" outline="0" fieldPosition="0">
        <references count="6">
          <reference field="0" count="1" selected="0">
            <x v="282"/>
          </reference>
          <reference field="1" count="1" selected="0">
            <x v="328"/>
          </reference>
          <reference field="2" count="1" selected="0">
            <x v="0"/>
          </reference>
          <reference field="3" count="1" selected="0">
            <x v="269"/>
          </reference>
          <reference field="4" count="1" selected="0">
            <x v="0"/>
          </reference>
          <reference field="15" count="1">
            <x v="6"/>
          </reference>
        </references>
      </pivotArea>
    </format>
    <format dxfId="6099">
      <pivotArea dataOnly="0" labelOnly="1" outline="0" fieldPosition="0">
        <references count="6">
          <reference field="0" count="1" selected="0">
            <x v="283"/>
          </reference>
          <reference field="1" count="1" selected="0">
            <x v="329"/>
          </reference>
          <reference field="2" count="1" selected="0">
            <x v="1"/>
          </reference>
          <reference field="3" count="1" selected="0">
            <x v="416"/>
          </reference>
          <reference field="4" count="1" selected="0">
            <x v="0"/>
          </reference>
          <reference field="15" count="1">
            <x v="6"/>
          </reference>
        </references>
      </pivotArea>
    </format>
    <format dxfId="6098">
      <pivotArea dataOnly="0" labelOnly="1" outline="0" fieldPosition="0">
        <references count="6">
          <reference field="0" count="1" selected="0">
            <x v="284"/>
          </reference>
          <reference field="1" count="1" selected="0">
            <x v="377"/>
          </reference>
          <reference field="2" count="1" selected="0">
            <x v="2"/>
          </reference>
          <reference field="3" count="1" selected="0">
            <x v="48"/>
          </reference>
          <reference field="4" count="1" selected="0">
            <x v="3"/>
          </reference>
          <reference field="15" count="1">
            <x v="6"/>
          </reference>
        </references>
      </pivotArea>
    </format>
    <format dxfId="6097">
      <pivotArea dataOnly="0" labelOnly="1" outline="0" fieldPosition="0">
        <references count="6">
          <reference field="0" count="1" selected="0">
            <x v="285"/>
          </reference>
          <reference field="1" count="1" selected="0">
            <x v="392"/>
          </reference>
          <reference field="2" count="1" selected="0">
            <x v="3"/>
          </reference>
          <reference field="3" count="1" selected="0">
            <x v="190"/>
          </reference>
          <reference field="4" count="1" selected="0">
            <x v="2"/>
          </reference>
          <reference field="15" count="1">
            <x v="7"/>
          </reference>
        </references>
      </pivotArea>
    </format>
    <format dxfId="6096">
      <pivotArea dataOnly="0" labelOnly="1" outline="0" fieldPosition="0">
        <references count="6">
          <reference field="0" count="1" selected="0">
            <x v="286"/>
          </reference>
          <reference field="1" count="1" selected="0">
            <x v="395"/>
          </reference>
          <reference field="2" count="1" selected="0">
            <x v="10"/>
          </reference>
          <reference field="3" count="1" selected="0">
            <x v="161"/>
          </reference>
          <reference field="4" count="1" selected="0">
            <x v="5"/>
          </reference>
          <reference field="15" count="1">
            <x v="6"/>
          </reference>
        </references>
      </pivotArea>
    </format>
    <format dxfId="6095">
      <pivotArea dataOnly="0" labelOnly="1" outline="0" fieldPosition="0">
        <references count="6">
          <reference field="0" count="1" selected="0">
            <x v="287"/>
          </reference>
          <reference field="1" count="1" selected="0">
            <x v="407"/>
          </reference>
          <reference field="2" count="1" selected="0">
            <x v="10"/>
          </reference>
          <reference field="3" count="1" selected="0">
            <x v="347"/>
          </reference>
          <reference field="4" count="1" selected="0">
            <x v="5"/>
          </reference>
          <reference field="15" count="1">
            <x v="15"/>
          </reference>
        </references>
      </pivotArea>
    </format>
    <format dxfId="6094">
      <pivotArea dataOnly="0" labelOnly="1" outline="0" fieldPosition="0">
        <references count="6">
          <reference field="0" count="1" selected="0">
            <x v="288"/>
          </reference>
          <reference field="1" count="1" selected="0">
            <x v="66"/>
          </reference>
          <reference field="2" count="1" selected="0">
            <x v="10"/>
          </reference>
          <reference field="3" count="1" selected="0">
            <x v="73"/>
          </reference>
          <reference field="4" count="1" selected="0">
            <x v="0"/>
          </reference>
          <reference field="15" count="1">
            <x v="6"/>
          </reference>
        </references>
      </pivotArea>
    </format>
    <format dxfId="6093">
      <pivotArea dataOnly="0" labelOnly="1" outline="0" fieldPosition="0">
        <references count="6">
          <reference field="0" count="1" selected="0">
            <x v="289"/>
          </reference>
          <reference field="1" count="1" selected="0">
            <x v="387"/>
          </reference>
          <reference field="2" count="1" selected="0">
            <x v="10"/>
          </reference>
          <reference field="3" count="1" selected="0">
            <x v="109"/>
          </reference>
          <reference field="4" count="1" selected="0">
            <x v="5"/>
          </reference>
          <reference field="15" count="1">
            <x v="6"/>
          </reference>
        </references>
      </pivotArea>
    </format>
    <format dxfId="6092">
      <pivotArea dataOnly="0" labelOnly="1" outline="0" fieldPosition="0">
        <references count="6">
          <reference field="0" count="1" selected="0">
            <x v="290"/>
          </reference>
          <reference field="1" count="1" selected="0">
            <x v="8"/>
          </reference>
          <reference field="2" count="1" selected="0">
            <x v="0"/>
          </reference>
          <reference field="3" count="1" selected="0">
            <x v="240"/>
          </reference>
          <reference field="4" count="1" selected="0">
            <x v="4"/>
          </reference>
          <reference field="15" count="1">
            <x v="6"/>
          </reference>
        </references>
      </pivotArea>
    </format>
    <format dxfId="6091">
      <pivotArea dataOnly="0" labelOnly="1" outline="0" fieldPosition="0">
        <references count="6">
          <reference field="0" count="1" selected="0">
            <x v="291"/>
          </reference>
          <reference field="1" count="1" selected="0">
            <x v="21"/>
          </reference>
          <reference field="2" count="1" selected="0">
            <x v="1"/>
          </reference>
          <reference field="3" count="1" selected="0">
            <x v="412"/>
          </reference>
          <reference field="4" count="1" selected="0">
            <x v="1"/>
          </reference>
          <reference field="15" count="1">
            <x v="6"/>
          </reference>
        </references>
      </pivotArea>
    </format>
    <format dxfId="6090">
      <pivotArea dataOnly="0" labelOnly="1" outline="0" fieldPosition="0">
        <references count="6">
          <reference field="0" count="1" selected="0">
            <x v="292"/>
          </reference>
          <reference field="1" count="1" selected="0">
            <x v="23"/>
          </reference>
          <reference field="2" count="1" selected="0">
            <x v="2"/>
          </reference>
          <reference field="3" count="1" selected="0">
            <x v="232"/>
          </reference>
          <reference field="4" count="1" selected="0">
            <x v="3"/>
          </reference>
          <reference field="15" count="1">
            <x v="6"/>
          </reference>
        </references>
      </pivotArea>
    </format>
    <format dxfId="6089">
      <pivotArea dataOnly="0" labelOnly="1" outline="0" fieldPosition="0">
        <references count="6">
          <reference field="0" count="1" selected="0">
            <x v="293"/>
          </reference>
          <reference field="1" count="1" selected="0">
            <x v="24"/>
          </reference>
          <reference field="2" count="1" selected="0">
            <x v="3"/>
          </reference>
          <reference field="3" count="1" selected="0">
            <x v="172"/>
          </reference>
          <reference field="4" count="1" selected="0">
            <x v="0"/>
          </reference>
          <reference field="15" count="1">
            <x v="6"/>
          </reference>
        </references>
      </pivotArea>
    </format>
    <format dxfId="6088">
      <pivotArea dataOnly="0" labelOnly="1" outline="0" fieldPosition="0">
        <references count="6">
          <reference field="0" count="1" selected="0">
            <x v="294"/>
          </reference>
          <reference field="1" count="1" selected="0">
            <x v="40"/>
          </reference>
          <reference field="2" count="1" selected="0">
            <x v="0"/>
          </reference>
          <reference field="3" count="1" selected="0">
            <x v="194"/>
          </reference>
          <reference field="4" count="1" selected="0">
            <x v="0"/>
          </reference>
          <reference field="15" count="1">
            <x v="6"/>
          </reference>
        </references>
      </pivotArea>
    </format>
    <format dxfId="6087">
      <pivotArea dataOnly="0" labelOnly="1" outline="0" fieldPosition="0">
        <references count="6">
          <reference field="0" count="1" selected="0">
            <x v="295"/>
          </reference>
          <reference field="1" count="1" selected="0">
            <x v="49"/>
          </reference>
          <reference field="2" count="1" selected="0">
            <x v="1"/>
          </reference>
          <reference field="3" count="1" selected="0">
            <x v="213"/>
          </reference>
          <reference field="4" count="1" selected="0">
            <x v="4"/>
          </reference>
          <reference field="15" count="1">
            <x v="6"/>
          </reference>
        </references>
      </pivotArea>
    </format>
    <format dxfId="6086">
      <pivotArea dataOnly="0" labelOnly="1" outline="0" fieldPosition="0">
        <references count="6">
          <reference field="0" count="1" selected="0">
            <x v="296"/>
          </reference>
          <reference field="1" count="1" selected="0">
            <x v="54"/>
          </reference>
          <reference field="2" count="1" selected="0">
            <x v="2"/>
          </reference>
          <reference field="3" count="1" selected="0">
            <x v="284"/>
          </reference>
          <reference field="4" count="1" selected="0">
            <x v="5"/>
          </reference>
          <reference field="15" count="1">
            <x v="6"/>
          </reference>
        </references>
      </pivotArea>
    </format>
    <format dxfId="6085">
      <pivotArea dataOnly="0" labelOnly="1" outline="0" fieldPosition="0">
        <references count="6">
          <reference field="0" count="1" selected="0">
            <x v="297"/>
          </reference>
          <reference field="1" count="1" selected="0">
            <x v="93"/>
          </reference>
          <reference field="2" count="1" selected="0">
            <x v="3"/>
          </reference>
          <reference field="3" count="1" selected="0">
            <x v="364"/>
          </reference>
          <reference field="4" count="1" selected="0">
            <x v="0"/>
          </reference>
          <reference field="15" count="1">
            <x v="6"/>
          </reference>
        </references>
      </pivotArea>
    </format>
    <format dxfId="6084">
      <pivotArea dataOnly="0" labelOnly="1" outline="0" fieldPosition="0">
        <references count="6">
          <reference field="0" count="1" selected="0">
            <x v="298"/>
          </reference>
          <reference field="1" count="1" selected="0">
            <x v="142"/>
          </reference>
          <reference field="2" count="1" selected="0">
            <x v="0"/>
          </reference>
          <reference field="3" count="1" selected="0">
            <x v="209"/>
          </reference>
          <reference field="4" count="1" selected="0">
            <x v="5"/>
          </reference>
          <reference field="15" count="1">
            <x v="6"/>
          </reference>
        </references>
      </pivotArea>
    </format>
    <format dxfId="6083">
      <pivotArea dataOnly="0" labelOnly="1" outline="0" fieldPosition="0">
        <references count="6">
          <reference field="0" count="1" selected="0">
            <x v="299"/>
          </reference>
          <reference field="1" count="1" selected="0">
            <x v="143"/>
          </reference>
          <reference field="2" count="1" selected="0">
            <x v="1"/>
          </reference>
          <reference field="3" count="1" selected="0">
            <x v="62"/>
          </reference>
          <reference field="4" count="1" selected="0">
            <x v="3"/>
          </reference>
          <reference field="15" count="1">
            <x v="6"/>
          </reference>
        </references>
      </pivotArea>
    </format>
    <format dxfId="6082">
      <pivotArea dataOnly="0" labelOnly="1" outline="0" fieldPosition="0">
        <references count="6">
          <reference field="0" count="1" selected="0">
            <x v="300"/>
          </reference>
          <reference field="1" count="1" selected="0">
            <x v="188"/>
          </reference>
          <reference field="2" count="1" selected="0">
            <x v="2"/>
          </reference>
          <reference field="3" count="1" selected="0">
            <x v="42"/>
          </reference>
          <reference field="4" count="1" selected="0">
            <x v="4"/>
          </reference>
          <reference field="15" count="1">
            <x v="6"/>
          </reference>
        </references>
      </pivotArea>
    </format>
    <format dxfId="6081">
      <pivotArea dataOnly="0" labelOnly="1" outline="0" fieldPosition="0">
        <references count="6">
          <reference field="0" count="1" selected="0">
            <x v="301"/>
          </reference>
          <reference field="1" count="1" selected="0">
            <x v="200"/>
          </reference>
          <reference field="2" count="1" selected="0">
            <x v="3"/>
          </reference>
          <reference field="3" count="1" selected="0">
            <x v="365"/>
          </reference>
          <reference field="4" count="1" selected="0">
            <x v="4"/>
          </reference>
          <reference field="15" count="1">
            <x v="6"/>
          </reference>
        </references>
      </pivotArea>
    </format>
    <format dxfId="6080">
      <pivotArea dataOnly="0" labelOnly="1" outline="0" fieldPosition="0">
        <references count="6">
          <reference field="0" count="1" selected="0">
            <x v="302"/>
          </reference>
          <reference field="1" count="1" selected="0">
            <x v="202"/>
          </reference>
          <reference field="2" count="1" selected="0">
            <x v="0"/>
          </reference>
          <reference field="3" count="1" selected="0">
            <x v="357"/>
          </reference>
          <reference field="4" count="1" selected="0">
            <x v="4"/>
          </reference>
          <reference field="15" count="1">
            <x v="6"/>
          </reference>
        </references>
      </pivotArea>
    </format>
    <format dxfId="6079">
      <pivotArea dataOnly="0" labelOnly="1" outline="0" fieldPosition="0">
        <references count="6">
          <reference field="0" count="1" selected="0">
            <x v="303"/>
          </reference>
          <reference field="1" count="1" selected="0">
            <x v="207"/>
          </reference>
          <reference field="2" count="1" selected="0">
            <x v="1"/>
          </reference>
          <reference field="3" count="1" selected="0">
            <x v="299"/>
          </reference>
          <reference field="4" count="1" selected="0">
            <x v="4"/>
          </reference>
          <reference field="15" count="1">
            <x v="6"/>
          </reference>
        </references>
      </pivotArea>
    </format>
    <format dxfId="6078">
      <pivotArea dataOnly="0" labelOnly="1" outline="0" fieldPosition="0">
        <references count="6">
          <reference field="0" count="1" selected="0">
            <x v="304"/>
          </reference>
          <reference field="1" count="1" selected="0">
            <x v="215"/>
          </reference>
          <reference field="2" count="1" selected="0">
            <x v="2"/>
          </reference>
          <reference field="3" count="1" selected="0">
            <x v="99"/>
          </reference>
          <reference field="4" count="1" selected="0">
            <x v="4"/>
          </reference>
          <reference field="15" count="1">
            <x v="6"/>
          </reference>
        </references>
      </pivotArea>
    </format>
    <format dxfId="6077">
      <pivotArea dataOnly="0" labelOnly="1" outline="0" fieldPosition="0">
        <references count="6">
          <reference field="0" count="1" selected="0">
            <x v="305"/>
          </reference>
          <reference field="1" count="1" selected="0">
            <x v="216"/>
          </reference>
          <reference field="2" count="1" selected="0">
            <x v="3"/>
          </reference>
          <reference field="3" count="1" selected="0">
            <x v="173"/>
          </reference>
          <reference field="4" count="1" selected="0">
            <x v="2"/>
          </reference>
          <reference field="15" count="1">
            <x v="9"/>
          </reference>
        </references>
      </pivotArea>
    </format>
    <format dxfId="6076">
      <pivotArea dataOnly="0" labelOnly="1" outline="0" fieldPosition="0">
        <references count="6">
          <reference field="0" count="1" selected="0">
            <x v="306"/>
          </reference>
          <reference field="1" count="1" selected="0">
            <x v="264"/>
          </reference>
          <reference field="2" count="1" selected="0">
            <x v="0"/>
          </reference>
          <reference field="3" count="1" selected="0">
            <x v="152"/>
          </reference>
          <reference field="4" count="1" selected="0">
            <x v="4"/>
          </reference>
          <reference field="15" count="1">
            <x v="6"/>
          </reference>
        </references>
      </pivotArea>
    </format>
    <format dxfId="6075">
      <pivotArea dataOnly="0" labelOnly="1" outline="0" fieldPosition="0">
        <references count="6">
          <reference field="0" count="1" selected="0">
            <x v="307"/>
          </reference>
          <reference field="1" count="1" selected="0">
            <x v="268"/>
          </reference>
          <reference field="2" count="1" selected="0">
            <x v="1"/>
          </reference>
          <reference field="3" count="1" selected="0">
            <x v="366"/>
          </reference>
          <reference field="4" count="1" selected="0">
            <x v="4"/>
          </reference>
          <reference field="15" count="1">
            <x v="6"/>
          </reference>
        </references>
      </pivotArea>
    </format>
    <format dxfId="6074">
      <pivotArea dataOnly="0" labelOnly="1" outline="0" fieldPosition="0">
        <references count="6">
          <reference field="0" count="1" selected="0">
            <x v="308"/>
          </reference>
          <reference field="1" count="1" selected="0">
            <x v="354"/>
          </reference>
          <reference field="2" count="1" selected="0">
            <x v="2"/>
          </reference>
          <reference field="3" count="1" selected="0">
            <x v="367"/>
          </reference>
          <reference field="4" count="1" selected="0">
            <x v="4"/>
          </reference>
          <reference field="15" count="1">
            <x v="6"/>
          </reference>
        </references>
      </pivotArea>
    </format>
    <format dxfId="6073">
      <pivotArea dataOnly="0" labelOnly="1" outline="0" fieldPosition="0">
        <references count="6">
          <reference field="0" count="1" selected="0">
            <x v="309"/>
          </reference>
          <reference field="1" count="1" selected="0">
            <x v="355"/>
          </reference>
          <reference field="2" count="1" selected="0">
            <x v="3"/>
          </reference>
          <reference field="3" count="1" selected="0">
            <x v="120"/>
          </reference>
          <reference field="4" count="1" selected="0">
            <x v="4"/>
          </reference>
          <reference field="15" count="1">
            <x v="6"/>
          </reference>
        </references>
      </pivotArea>
    </format>
    <format dxfId="6072">
      <pivotArea dataOnly="0" labelOnly="1" outline="0" fieldPosition="0">
        <references count="6">
          <reference field="0" count="1" selected="0">
            <x v="310"/>
          </reference>
          <reference field="1" count="1" selected="0">
            <x v="356"/>
          </reference>
          <reference field="2" count="1" selected="0">
            <x v="0"/>
          </reference>
          <reference field="3" count="1" selected="0">
            <x v="402"/>
          </reference>
          <reference field="4" count="1" selected="0">
            <x v="4"/>
          </reference>
          <reference field="15" count="1">
            <x v="6"/>
          </reference>
        </references>
      </pivotArea>
    </format>
    <format dxfId="6071">
      <pivotArea dataOnly="0" labelOnly="1" outline="0" fieldPosition="0">
        <references count="6">
          <reference field="0" count="1" selected="0">
            <x v="311"/>
          </reference>
          <reference field="1" count="1" selected="0">
            <x v="357"/>
          </reference>
          <reference field="2" count="1" selected="0">
            <x v="1"/>
          </reference>
          <reference field="3" count="1" selected="0">
            <x v="249"/>
          </reference>
          <reference field="4" count="1" selected="0">
            <x v="4"/>
          </reference>
          <reference field="15" count="1">
            <x v="6"/>
          </reference>
        </references>
      </pivotArea>
    </format>
    <format dxfId="6070">
      <pivotArea dataOnly="0" labelOnly="1" outline="0" fieldPosition="0">
        <references count="6">
          <reference field="0" count="1" selected="0">
            <x v="312"/>
          </reference>
          <reference field="1" count="1" selected="0">
            <x v="360"/>
          </reference>
          <reference field="2" count="1" selected="0">
            <x v="2"/>
          </reference>
          <reference field="3" count="1" selected="0">
            <x v="253"/>
          </reference>
          <reference field="4" count="1" selected="0">
            <x v="5"/>
          </reference>
          <reference field="15" count="1">
            <x v="6"/>
          </reference>
        </references>
      </pivotArea>
    </format>
    <format dxfId="6069">
      <pivotArea dataOnly="0" labelOnly="1" outline="0" fieldPosition="0">
        <references count="6">
          <reference field="0" count="1" selected="0">
            <x v="313"/>
          </reference>
          <reference field="1" count="1" selected="0">
            <x v="361"/>
          </reference>
          <reference field="2" count="1" selected="0">
            <x v="3"/>
          </reference>
          <reference field="3" count="1" selected="0">
            <x v="6"/>
          </reference>
          <reference field="4" count="1" selected="0">
            <x v="2"/>
          </reference>
          <reference field="15" count="1">
            <x v="9"/>
          </reference>
        </references>
      </pivotArea>
    </format>
    <format dxfId="6068">
      <pivotArea dataOnly="0" labelOnly="1" outline="0" fieldPosition="0">
        <references count="6">
          <reference field="0" count="1" selected="0">
            <x v="314"/>
          </reference>
          <reference field="1" count="1" selected="0">
            <x v="375"/>
          </reference>
          <reference field="2" count="1" selected="0">
            <x v="0"/>
          </reference>
          <reference field="3" count="1" selected="0">
            <x v="22"/>
          </reference>
          <reference field="4" count="1" selected="0">
            <x v="2"/>
          </reference>
          <reference field="15" count="1">
            <x v="9"/>
          </reference>
        </references>
      </pivotArea>
    </format>
    <format dxfId="6067">
      <pivotArea dataOnly="0" labelOnly="1" outline="0" fieldPosition="0">
        <references count="6">
          <reference field="0" count="1" selected="0">
            <x v="315"/>
          </reference>
          <reference field="1" count="1" selected="0">
            <x v="386"/>
          </reference>
          <reference field="2" count="1" selected="0">
            <x v="1"/>
          </reference>
          <reference field="3" count="1" selected="0">
            <x v="12"/>
          </reference>
          <reference field="4" count="1" selected="0">
            <x v="0"/>
          </reference>
          <reference field="15" count="1">
            <x v="6"/>
          </reference>
        </references>
      </pivotArea>
    </format>
    <format dxfId="6066">
      <pivotArea dataOnly="0" labelOnly="1" outline="0" fieldPosition="0">
        <references count="6">
          <reference field="0" count="1" selected="0">
            <x v="316"/>
          </reference>
          <reference field="1" count="1" selected="0">
            <x v="390"/>
          </reference>
          <reference field="2" count="1" selected="0">
            <x v="2"/>
          </reference>
          <reference field="3" count="1" selected="0">
            <x v="383"/>
          </reference>
          <reference field="4" count="1" selected="0">
            <x v="1"/>
          </reference>
          <reference field="15" count="1">
            <x v="6"/>
          </reference>
        </references>
      </pivotArea>
    </format>
    <format dxfId="6065">
      <pivotArea dataOnly="0" labelOnly="1" outline="0" fieldPosition="0">
        <references count="6">
          <reference field="0" count="1" selected="0">
            <x v="317"/>
          </reference>
          <reference field="1" count="1" selected="0">
            <x v="393"/>
          </reference>
          <reference field="2" count="1" selected="0">
            <x v="3"/>
          </reference>
          <reference field="3" count="1" selected="0">
            <x v="187"/>
          </reference>
          <reference field="4" count="1" selected="0">
            <x v="4"/>
          </reference>
          <reference field="15" count="1">
            <x v="6"/>
          </reference>
        </references>
      </pivotArea>
    </format>
    <format dxfId="6064">
      <pivotArea dataOnly="0" labelOnly="1" outline="0" fieldPosition="0">
        <references count="6">
          <reference field="0" count="1" selected="0">
            <x v="318"/>
          </reference>
          <reference field="1" count="1" selected="0">
            <x v="398"/>
          </reference>
          <reference field="2" count="1" selected="0">
            <x v="0"/>
          </reference>
          <reference field="3" count="1" selected="0">
            <x v="72"/>
          </reference>
          <reference field="4" count="1" selected="0">
            <x v="4"/>
          </reference>
          <reference field="15" count="1">
            <x v="6"/>
          </reference>
        </references>
      </pivotArea>
    </format>
    <format dxfId="6063">
      <pivotArea dataOnly="0" labelOnly="1" outline="0" fieldPosition="0">
        <references count="6">
          <reference field="0" count="1" selected="0">
            <x v="319"/>
          </reference>
          <reference field="1" count="1" selected="0">
            <x v="399"/>
          </reference>
          <reference field="2" count="1" selected="0">
            <x v="1"/>
          </reference>
          <reference field="3" count="1" selected="0">
            <x v="263"/>
          </reference>
          <reference field="4" count="1" selected="0">
            <x v="3"/>
          </reference>
          <reference field="15" count="1">
            <x v="6"/>
          </reference>
        </references>
      </pivotArea>
    </format>
    <format dxfId="6062">
      <pivotArea dataOnly="0" labelOnly="1" outline="0" fieldPosition="0">
        <references count="6">
          <reference field="0" count="1" selected="0">
            <x v="320"/>
          </reference>
          <reference field="1" count="1" selected="0">
            <x v="401"/>
          </reference>
          <reference field="2" count="1" selected="0">
            <x v="2"/>
          </reference>
          <reference field="3" count="1" selected="0">
            <x v="83"/>
          </reference>
          <reference field="4" count="1" selected="0">
            <x v="5"/>
          </reference>
          <reference field="15" count="1">
            <x v="6"/>
          </reference>
        </references>
      </pivotArea>
    </format>
    <format dxfId="6061">
      <pivotArea dataOnly="0" labelOnly="1" outline="0" fieldPosition="0">
        <references count="6">
          <reference field="0" count="1" selected="0">
            <x v="321"/>
          </reference>
          <reference field="1" count="1" selected="0">
            <x v="404"/>
          </reference>
          <reference field="2" count="1" selected="0">
            <x v="3"/>
          </reference>
          <reference field="3" count="1" selected="0">
            <x v="308"/>
          </reference>
          <reference field="4" count="1" selected="0">
            <x v="4"/>
          </reference>
          <reference field="15" count="1">
            <x v="6"/>
          </reference>
        </references>
      </pivotArea>
    </format>
    <format dxfId="6060">
      <pivotArea dataOnly="0" labelOnly="1" outline="0" fieldPosition="0">
        <references count="6">
          <reference field="0" count="1" selected="0">
            <x v="322"/>
          </reference>
          <reference field="1" count="1" selected="0">
            <x v="406"/>
          </reference>
          <reference field="2" count="1" selected="0">
            <x v="0"/>
          </reference>
          <reference field="3" count="1" selected="0">
            <x v="117"/>
          </reference>
          <reference field="4" count="1" selected="0">
            <x v="3"/>
          </reference>
          <reference field="15" count="1">
            <x v="6"/>
          </reference>
        </references>
      </pivotArea>
    </format>
    <format dxfId="6059">
      <pivotArea dataOnly="0" labelOnly="1" outline="0" fieldPosition="0">
        <references count="6">
          <reference field="0" count="1" selected="0">
            <x v="323"/>
          </reference>
          <reference field="1" count="1" selected="0">
            <x v="410"/>
          </reference>
          <reference field="2" count="1" selected="0">
            <x v="1"/>
          </reference>
          <reference field="3" count="1" selected="0">
            <x v="235"/>
          </reference>
          <reference field="4" count="1" selected="0">
            <x v="3"/>
          </reference>
          <reference field="15" count="1">
            <x v="6"/>
          </reference>
        </references>
      </pivotArea>
    </format>
    <format dxfId="6058">
      <pivotArea dataOnly="0" labelOnly="1" outline="0" fieldPosition="0">
        <references count="6">
          <reference field="0" count="1" selected="0">
            <x v="324"/>
          </reference>
          <reference field="1" count="1" selected="0">
            <x v="414"/>
          </reference>
          <reference field="2" count="1" selected="0">
            <x v="2"/>
          </reference>
          <reference field="3" count="1" selected="0">
            <x v="303"/>
          </reference>
          <reference field="4" count="1" selected="0">
            <x v="4"/>
          </reference>
          <reference field="15" count="1">
            <x v="6"/>
          </reference>
        </references>
      </pivotArea>
    </format>
    <format dxfId="6057">
      <pivotArea dataOnly="0" labelOnly="1" outline="0" fieldPosition="0">
        <references count="6">
          <reference field="0" count="1" selected="0">
            <x v="325"/>
          </reference>
          <reference field="1" count="1" selected="0">
            <x v="415"/>
          </reference>
          <reference field="2" count="1" selected="0">
            <x v="3"/>
          </reference>
          <reference field="3" count="1" selected="0">
            <x v="304"/>
          </reference>
          <reference field="4" count="1" selected="0">
            <x v="4"/>
          </reference>
          <reference field="15" count="1">
            <x v="6"/>
          </reference>
        </references>
      </pivotArea>
    </format>
    <format dxfId="6056">
      <pivotArea dataOnly="0" labelOnly="1" outline="0" fieldPosition="0">
        <references count="6">
          <reference field="0" count="1" selected="0">
            <x v="326"/>
          </reference>
          <reference field="1" count="1" selected="0">
            <x v="1"/>
          </reference>
          <reference field="2" count="1" selected="0">
            <x v="0"/>
          </reference>
          <reference field="3" count="1" selected="0">
            <x v="197"/>
          </reference>
          <reference field="4" count="1" selected="0">
            <x v="4"/>
          </reference>
          <reference field="15" count="1">
            <x v="6"/>
          </reference>
        </references>
      </pivotArea>
    </format>
    <format dxfId="6055">
      <pivotArea dataOnly="0" labelOnly="1" outline="0" fieldPosition="0">
        <references count="6">
          <reference field="0" count="1" selected="0">
            <x v="327"/>
          </reference>
          <reference field="1" count="1" selected="0">
            <x v="2"/>
          </reference>
          <reference field="2" count="1" selected="0">
            <x v="1"/>
          </reference>
          <reference field="3" count="1" selected="0">
            <x v="384"/>
          </reference>
          <reference field="4" count="1" selected="0">
            <x v="4"/>
          </reference>
          <reference field="15" count="1">
            <x v="6"/>
          </reference>
        </references>
      </pivotArea>
    </format>
    <format dxfId="6054">
      <pivotArea dataOnly="0" labelOnly="1" outline="0" fieldPosition="0">
        <references count="6">
          <reference field="0" count="1" selected="0">
            <x v="328"/>
          </reference>
          <reference field="1" count="1" selected="0">
            <x v="3"/>
          </reference>
          <reference field="2" count="1" selected="0">
            <x v="2"/>
          </reference>
          <reference field="3" count="1" selected="0">
            <x v="390"/>
          </reference>
          <reference field="4" count="1" selected="0">
            <x v="4"/>
          </reference>
          <reference field="15" count="1">
            <x v="6"/>
          </reference>
        </references>
      </pivotArea>
    </format>
    <format dxfId="6053">
      <pivotArea dataOnly="0" labelOnly="1" outline="0" fieldPosition="0">
        <references count="6">
          <reference field="0" count="1" selected="0">
            <x v="329"/>
          </reference>
          <reference field="1" count="1" selected="0">
            <x v="7"/>
          </reference>
          <reference field="2" count="1" selected="0">
            <x v="3"/>
          </reference>
          <reference field="3" count="1" selected="0">
            <x v="301"/>
          </reference>
          <reference field="4" count="1" selected="0">
            <x v="4"/>
          </reference>
          <reference field="15" count="1">
            <x v="6"/>
          </reference>
        </references>
      </pivotArea>
    </format>
    <format dxfId="6052">
      <pivotArea dataOnly="0" labelOnly="1" outline="0" fieldPosition="0">
        <references count="6">
          <reference field="0" count="1" selected="0">
            <x v="330"/>
          </reference>
          <reference field="1" count="1" selected="0">
            <x v="17"/>
          </reference>
          <reference field="2" count="1" selected="0">
            <x v="0"/>
          </reference>
          <reference field="3" count="1" selected="0">
            <x v="370"/>
          </reference>
          <reference field="4" count="1" selected="0">
            <x v="4"/>
          </reference>
          <reference field="15" count="1">
            <x v="6"/>
          </reference>
        </references>
      </pivotArea>
    </format>
    <format dxfId="6051">
      <pivotArea dataOnly="0" labelOnly="1" outline="0" fieldPosition="0">
        <references count="6">
          <reference field="0" count="1" selected="0">
            <x v="331"/>
          </reference>
          <reference field="1" count="1" selected="0">
            <x v="25"/>
          </reference>
          <reference field="2" count="1" selected="0">
            <x v="1"/>
          </reference>
          <reference field="3" count="1" selected="0">
            <x v="341"/>
          </reference>
          <reference field="4" count="1" selected="0">
            <x v="5"/>
          </reference>
          <reference field="15" count="1">
            <x v="6"/>
          </reference>
        </references>
      </pivotArea>
    </format>
    <format dxfId="6050">
      <pivotArea dataOnly="0" labelOnly="1" outline="0" fieldPosition="0">
        <references count="6">
          <reference field="0" count="1" selected="0">
            <x v="332"/>
          </reference>
          <reference field="1" count="1" selected="0">
            <x v="28"/>
          </reference>
          <reference field="2" count="1" selected="0">
            <x v="2"/>
          </reference>
          <reference field="3" count="1" selected="0">
            <x v="316"/>
          </reference>
          <reference field="4" count="1" selected="0">
            <x v="4"/>
          </reference>
          <reference field="15" count="1">
            <x v="6"/>
          </reference>
        </references>
      </pivotArea>
    </format>
    <format dxfId="6049">
      <pivotArea dataOnly="0" labelOnly="1" outline="0" fieldPosition="0">
        <references count="6">
          <reference field="0" count="1" selected="0">
            <x v="333"/>
          </reference>
          <reference field="1" count="1" selected="0">
            <x v="29"/>
          </reference>
          <reference field="2" count="1" selected="0">
            <x v="3"/>
          </reference>
          <reference field="3" count="1" selected="0">
            <x v="122"/>
          </reference>
          <reference field="4" count="1" selected="0">
            <x v="0"/>
          </reference>
          <reference field="15" count="1">
            <x v="6"/>
          </reference>
        </references>
      </pivotArea>
    </format>
    <format dxfId="6048">
      <pivotArea dataOnly="0" labelOnly="1" outline="0" fieldPosition="0">
        <references count="6">
          <reference field="0" count="1" selected="0">
            <x v="334"/>
          </reference>
          <reference field="1" count="1" selected="0">
            <x v="31"/>
          </reference>
          <reference field="2" count="1" selected="0">
            <x v="0"/>
          </reference>
          <reference field="3" count="1" selected="0">
            <x v="300"/>
          </reference>
          <reference field="4" count="1" selected="0">
            <x v="3"/>
          </reference>
          <reference field="15" count="1">
            <x v="6"/>
          </reference>
        </references>
      </pivotArea>
    </format>
    <format dxfId="6047">
      <pivotArea dataOnly="0" labelOnly="1" outline="0" fieldPosition="0">
        <references count="6">
          <reference field="0" count="1" selected="0">
            <x v="335"/>
          </reference>
          <reference field="1" count="1" selected="0">
            <x v="36"/>
          </reference>
          <reference field="2" count="1" selected="0">
            <x v="1"/>
          </reference>
          <reference field="3" count="1" selected="0">
            <x v="15"/>
          </reference>
          <reference field="4" count="1" selected="0">
            <x v="5"/>
          </reference>
          <reference field="15" count="1">
            <x v="6"/>
          </reference>
        </references>
      </pivotArea>
    </format>
    <format dxfId="6046">
      <pivotArea dataOnly="0" labelOnly="1" outline="0" fieldPosition="0">
        <references count="6">
          <reference field="0" count="1" selected="0">
            <x v="336"/>
          </reference>
          <reference field="1" count="1" selected="0">
            <x v="37"/>
          </reference>
          <reference field="2" count="1" selected="0">
            <x v="2"/>
          </reference>
          <reference field="3" count="1" selected="0">
            <x v="29"/>
          </reference>
          <reference field="4" count="1" selected="0">
            <x v="1"/>
          </reference>
          <reference field="15" count="1">
            <x v="6"/>
          </reference>
        </references>
      </pivotArea>
    </format>
    <format dxfId="6045">
      <pivotArea dataOnly="0" labelOnly="1" outline="0" fieldPosition="0">
        <references count="6">
          <reference field="0" count="1" selected="0">
            <x v="337"/>
          </reference>
          <reference field="1" count="1" selected="0">
            <x v="38"/>
          </reference>
          <reference field="2" count="1" selected="0">
            <x v="3"/>
          </reference>
          <reference field="3" count="1" selected="0">
            <x v="79"/>
          </reference>
          <reference field="4" count="1" selected="0">
            <x v="1"/>
          </reference>
          <reference field="15" count="1">
            <x v="6"/>
          </reference>
        </references>
      </pivotArea>
    </format>
    <format dxfId="6044">
      <pivotArea dataOnly="0" labelOnly="1" outline="0" fieldPosition="0">
        <references count="6">
          <reference field="0" count="1" selected="0">
            <x v="338"/>
          </reference>
          <reference field="1" count="1" selected="0">
            <x v="45"/>
          </reference>
          <reference field="2" count="1" selected="0">
            <x v="0"/>
          </reference>
          <reference field="3" count="1" selected="0">
            <x v="244"/>
          </reference>
          <reference field="4" count="1" selected="0">
            <x v="0"/>
          </reference>
          <reference field="15" count="1">
            <x v="6"/>
          </reference>
        </references>
      </pivotArea>
    </format>
    <format dxfId="6043">
      <pivotArea dataOnly="0" labelOnly="1" outline="0" fieldPosition="0">
        <references count="6">
          <reference field="0" count="1" selected="0">
            <x v="339"/>
          </reference>
          <reference field="1" count="1" selected="0">
            <x v="46"/>
          </reference>
          <reference field="2" count="1" selected="0">
            <x v="1"/>
          </reference>
          <reference field="3" count="1" selected="0">
            <x v="9"/>
          </reference>
          <reference field="4" count="1" selected="0">
            <x v="5"/>
          </reference>
          <reference field="15" count="1">
            <x v="6"/>
          </reference>
        </references>
      </pivotArea>
    </format>
    <format dxfId="6042">
      <pivotArea dataOnly="0" labelOnly="1" outline="0" fieldPosition="0">
        <references count="6">
          <reference field="0" count="1" selected="0">
            <x v="340"/>
          </reference>
          <reference field="1" count="1" selected="0">
            <x v="50"/>
          </reference>
          <reference field="2" count="1" selected="0">
            <x v="2"/>
          </reference>
          <reference field="3" count="1" selected="0">
            <x v="162"/>
          </reference>
          <reference field="4" count="1" selected="0">
            <x v="4"/>
          </reference>
          <reference field="15" count="1">
            <x v="6"/>
          </reference>
        </references>
      </pivotArea>
    </format>
    <format dxfId="6041">
      <pivotArea dataOnly="0" labelOnly="1" outline="0" fieldPosition="0">
        <references count="6">
          <reference field="0" count="1" selected="0">
            <x v="341"/>
          </reference>
          <reference field="1" count="1" selected="0">
            <x v="57"/>
          </reference>
          <reference field="2" count="1" selected="0">
            <x v="3"/>
          </reference>
          <reference field="3" count="1" selected="0">
            <x v="26"/>
          </reference>
          <reference field="4" count="1" selected="0">
            <x v="1"/>
          </reference>
          <reference field="15" count="1">
            <x v="6"/>
          </reference>
        </references>
      </pivotArea>
    </format>
    <format dxfId="6040">
      <pivotArea dataOnly="0" labelOnly="1" outline="0" fieldPosition="0">
        <references count="6">
          <reference field="0" count="1" selected="0">
            <x v="342"/>
          </reference>
          <reference field="1" count="1" selected="0">
            <x v="60"/>
          </reference>
          <reference field="2" count="1" selected="0">
            <x v="0"/>
          </reference>
          <reference field="3" count="1" selected="0">
            <x v="176"/>
          </reference>
          <reference field="4" count="1" selected="0">
            <x v="5"/>
          </reference>
          <reference field="15" count="1">
            <x v="6"/>
          </reference>
        </references>
      </pivotArea>
    </format>
    <format dxfId="6039">
      <pivotArea dataOnly="0" labelOnly="1" outline="0" fieldPosition="0">
        <references count="6">
          <reference field="0" count="1" selected="0">
            <x v="343"/>
          </reference>
          <reference field="1" count="1" selected="0">
            <x v="61"/>
          </reference>
          <reference field="2" count="1" selected="0">
            <x v="1"/>
          </reference>
          <reference field="3" count="1" selected="0">
            <x v="278"/>
          </reference>
          <reference field="4" count="1" selected="0">
            <x v="3"/>
          </reference>
          <reference field="15" count="1">
            <x v="6"/>
          </reference>
        </references>
      </pivotArea>
    </format>
    <format dxfId="6038">
      <pivotArea dataOnly="0" labelOnly="1" outline="0" fieldPosition="0">
        <references count="6">
          <reference field="0" count="1" selected="0">
            <x v="344"/>
          </reference>
          <reference field="1" count="1" selected="0">
            <x v="65"/>
          </reference>
          <reference field="2" count="1" selected="0">
            <x v="2"/>
          </reference>
          <reference field="3" count="1" selected="0">
            <x v="76"/>
          </reference>
          <reference field="4" count="1" selected="0">
            <x v="3"/>
          </reference>
          <reference field="15" count="1">
            <x v="6"/>
          </reference>
        </references>
      </pivotArea>
    </format>
    <format dxfId="6037">
      <pivotArea dataOnly="0" labelOnly="1" outline="0" fieldPosition="0">
        <references count="6">
          <reference field="0" count="1" selected="0">
            <x v="345"/>
          </reference>
          <reference field="1" count="1" selected="0">
            <x v="68"/>
          </reference>
          <reference field="2" count="1" selected="0">
            <x v="3"/>
          </reference>
          <reference field="3" count="1" selected="0">
            <x v="208"/>
          </reference>
          <reference field="4" count="1" selected="0">
            <x v="4"/>
          </reference>
          <reference field="15" count="1">
            <x v="6"/>
          </reference>
        </references>
      </pivotArea>
    </format>
    <format dxfId="6036">
      <pivotArea dataOnly="0" labelOnly="1" outline="0" fieldPosition="0">
        <references count="6">
          <reference field="0" count="1" selected="0">
            <x v="346"/>
          </reference>
          <reference field="1" count="1" selected="0">
            <x v="70"/>
          </reference>
          <reference field="2" count="1" selected="0">
            <x v="0"/>
          </reference>
          <reference field="3" count="1" selected="0">
            <x v="156"/>
          </reference>
          <reference field="4" count="1" selected="0">
            <x v="3"/>
          </reference>
          <reference field="15" count="1">
            <x v="6"/>
          </reference>
        </references>
      </pivotArea>
    </format>
    <format dxfId="6035">
      <pivotArea dataOnly="0" labelOnly="1" outline="0" fieldPosition="0">
        <references count="6">
          <reference field="0" count="1" selected="0">
            <x v="347"/>
          </reference>
          <reference field="1" count="1" selected="0">
            <x v="74"/>
          </reference>
          <reference field="2" count="1" selected="0">
            <x v="1"/>
          </reference>
          <reference field="3" count="1" selected="0">
            <x v="353"/>
          </reference>
          <reference field="4" count="1" selected="0">
            <x v="4"/>
          </reference>
          <reference field="15" count="1">
            <x v="6"/>
          </reference>
        </references>
      </pivotArea>
    </format>
    <format dxfId="6034">
      <pivotArea dataOnly="0" labelOnly="1" outline="0" fieldPosition="0">
        <references count="6">
          <reference field="0" count="1" selected="0">
            <x v="348"/>
          </reference>
          <reference field="1" count="1" selected="0">
            <x v="76"/>
          </reference>
          <reference field="2" count="1" selected="0">
            <x v="2"/>
          </reference>
          <reference field="3" count="1" selected="0">
            <x v="193"/>
          </reference>
          <reference field="4" count="1" selected="0">
            <x v="3"/>
          </reference>
          <reference field="15" count="1">
            <x v="6"/>
          </reference>
        </references>
      </pivotArea>
    </format>
    <format dxfId="6033">
      <pivotArea dataOnly="0" labelOnly="1" outline="0" fieldPosition="0">
        <references count="6">
          <reference field="0" count="1" selected="0">
            <x v="349"/>
          </reference>
          <reference field="1" count="1" selected="0">
            <x v="79"/>
          </reference>
          <reference field="2" count="1" selected="0">
            <x v="3"/>
          </reference>
          <reference field="3" count="1" selected="0">
            <x v="78"/>
          </reference>
          <reference field="4" count="1" selected="0">
            <x v="5"/>
          </reference>
          <reference field="15" count="1">
            <x v="6"/>
          </reference>
        </references>
      </pivotArea>
    </format>
    <format dxfId="6032">
      <pivotArea dataOnly="0" labelOnly="1" outline="0" fieldPosition="0">
        <references count="6">
          <reference field="0" count="1" selected="0">
            <x v="350"/>
          </reference>
          <reference field="1" count="1" selected="0">
            <x v="81"/>
          </reference>
          <reference field="2" count="1" selected="0">
            <x v="0"/>
          </reference>
          <reference field="3" count="1" selected="0">
            <x v="354"/>
          </reference>
          <reference field="4" count="1" selected="0">
            <x v="5"/>
          </reference>
          <reference field="15" count="1">
            <x v="6"/>
          </reference>
        </references>
      </pivotArea>
    </format>
    <format dxfId="6031">
      <pivotArea dataOnly="0" labelOnly="1" outline="0" fieldPosition="0">
        <references count="6">
          <reference field="0" count="1" selected="0">
            <x v="351"/>
          </reference>
          <reference field="1" count="1" selected="0">
            <x v="83"/>
          </reference>
          <reference field="2" count="1" selected="0">
            <x v="1"/>
          </reference>
          <reference field="3" count="1" selected="0">
            <x v="71"/>
          </reference>
          <reference field="4" count="1" selected="0">
            <x v="5"/>
          </reference>
          <reference field="15" count="1">
            <x v="6"/>
          </reference>
        </references>
      </pivotArea>
    </format>
    <format dxfId="6030">
      <pivotArea dataOnly="0" labelOnly="1" outline="0" fieldPosition="0">
        <references count="6">
          <reference field="0" count="1" selected="0">
            <x v="352"/>
          </reference>
          <reference field="1" count="1" selected="0">
            <x v="85"/>
          </reference>
          <reference field="2" count="1" selected="0">
            <x v="2"/>
          </reference>
          <reference field="3" count="1" selected="0">
            <x v="127"/>
          </reference>
          <reference field="4" count="1" selected="0">
            <x v="4"/>
          </reference>
          <reference field="15" count="1">
            <x v="6"/>
          </reference>
        </references>
      </pivotArea>
    </format>
    <format dxfId="6029">
      <pivotArea dataOnly="0" labelOnly="1" outline="0" fieldPosition="0">
        <references count="6">
          <reference field="0" count="1" selected="0">
            <x v="353"/>
          </reference>
          <reference field="1" count="1" selected="0">
            <x v="86"/>
          </reference>
          <reference field="2" count="1" selected="0">
            <x v="3"/>
          </reference>
          <reference field="3" count="1" selected="0">
            <x v="112"/>
          </reference>
          <reference field="4" count="1" selected="0">
            <x v="5"/>
          </reference>
          <reference field="15" count="1">
            <x v="6"/>
          </reference>
        </references>
      </pivotArea>
    </format>
    <format dxfId="6028">
      <pivotArea dataOnly="0" labelOnly="1" outline="0" fieldPosition="0">
        <references count="6">
          <reference field="0" count="1" selected="0">
            <x v="354"/>
          </reference>
          <reference field="1" count="1" selected="0">
            <x v="87"/>
          </reference>
          <reference field="2" count="1" selected="0">
            <x v="0"/>
          </reference>
          <reference field="3" count="1" selected="0">
            <x v="25"/>
          </reference>
          <reference field="4" count="1" selected="0">
            <x v="3"/>
          </reference>
          <reference field="15" count="1">
            <x v="6"/>
          </reference>
        </references>
      </pivotArea>
    </format>
    <format dxfId="6027">
      <pivotArea dataOnly="0" labelOnly="1" outline="0" fieldPosition="0">
        <references count="6">
          <reference field="0" count="1" selected="0">
            <x v="355"/>
          </reference>
          <reference field="1" count="1" selected="0">
            <x v="88"/>
          </reference>
          <reference field="2" count="1" selected="0">
            <x v="1"/>
          </reference>
          <reference field="3" count="1" selected="0">
            <x v="340"/>
          </reference>
          <reference field="4" count="1" selected="0">
            <x v="4"/>
          </reference>
          <reference field="15" count="1">
            <x v="6"/>
          </reference>
        </references>
      </pivotArea>
    </format>
    <format dxfId="6026">
      <pivotArea dataOnly="0" labelOnly="1" outline="0" fieldPosition="0">
        <references count="6">
          <reference field="0" count="1" selected="0">
            <x v="356"/>
          </reference>
          <reference field="1" count="1" selected="0">
            <x v="89"/>
          </reference>
          <reference field="2" count="1" selected="0">
            <x v="2"/>
          </reference>
          <reference field="3" count="1" selected="0">
            <x v="398"/>
          </reference>
          <reference field="4" count="1" selected="0">
            <x v="4"/>
          </reference>
          <reference field="15" count="1">
            <x v="6"/>
          </reference>
        </references>
      </pivotArea>
    </format>
    <format dxfId="6025">
      <pivotArea dataOnly="0" labelOnly="1" outline="0" fieldPosition="0">
        <references count="6">
          <reference field="0" count="1" selected="0">
            <x v="357"/>
          </reference>
          <reference field="1" count="1" selected="0">
            <x v="91"/>
          </reference>
          <reference field="2" count="1" selected="0">
            <x v="3"/>
          </reference>
          <reference field="3" count="1" selected="0">
            <x v="256"/>
          </reference>
          <reference field="4" count="1" selected="0">
            <x v="3"/>
          </reference>
          <reference field="15" count="1">
            <x v="6"/>
          </reference>
        </references>
      </pivotArea>
    </format>
    <format dxfId="6024">
      <pivotArea dataOnly="0" labelOnly="1" outline="0" fieldPosition="0">
        <references count="6">
          <reference field="0" count="1" selected="0">
            <x v="358"/>
          </reference>
          <reference field="1" count="1" selected="0">
            <x v="112"/>
          </reference>
          <reference field="2" count="1" selected="0">
            <x v="0"/>
          </reference>
          <reference field="3" count="1" selected="0">
            <x v="17"/>
          </reference>
          <reference field="4" count="1" selected="0">
            <x v="4"/>
          </reference>
          <reference field="15" count="1">
            <x v="6"/>
          </reference>
        </references>
      </pivotArea>
    </format>
    <format dxfId="6023">
      <pivotArea dataOnly="0" labelOnly="1" outline="0" fieldPosition="0">
        <references count="6">
          <reference field="0" count="1" selected="0">
            <x v="359"/>
          </reference>
          <reference field="1" count="1" selected="0">
            <x v="114"/>
          </reference>
          <reference field="2" count="1" selected="0">
            <x v="1"/>
          </reference>
          <reference field="3" count="1" selected="0">
            <x v="282"/>
          </reference>
          <reference field="4" count="1" selected="0">
            <x v="2"/>
          </reference>
          <reference field="15" count="1">
            <x v="6"/>
          </reference>
        </references>
      </pivotArea>
    </format>
    <format dxfId="6022">
      <pivotArea dataOnly="0" labelOnly="1" outline="0" fieldPosition="0">
        <references count="6">
          <reference field="0" count="1" selected="0">
            <x v="360"/>
          </reference>
          <reference field="1" count="1" selected="0">
            <x v="120"/>
          </reference>
          <reference field="2" count="1" selected="0">
            <x v="2"/>
          </reference>
          <reference field="3" count="1" selected="0">
            <x v="334"/>
          </reference>
          <reference field="4" count="1" selected="0">
            <x v="5"/>
          </reference>
          <reference field="15" count="1">
            <x v="6"/>
          </reference>
        </references>
      </pivotArea>
    </format>
    <format dxfId="6021">
      <pivotArea dataOnly="0" labelOnly="1" outline="0" fieldPosition="0">
        <references count="6">
          <reference field="0" count="1" selected="0">
            <x v="361"/>
          </reference>
          <reference field="1" count="1" selected="0">
            <x v="124"/>
          </reference>
          <reference field="2" count="1" selected="0">
            <x v="3"/>
          </reference>
          <reference field="3" count="1" selected="0">
            <x v="225"/>
          </reference>
          <reference field="4" count="1" selected="0">
            <x v="5"/>
          </reference>
          <reference field="15" count="1">
            <x v="6"/>
          </reference>
        </references>
      </pivotArea>
    </format>
    <format dxfId="6020">
      <pivotArea dataOnly="0" labelOnly="1" outline="0" fieldPosition="0">
        <references count="6">
          <reference field="0" count="1" selected="0">
            <x v="362"/>
          </reference>
          <reference field="1" count="1" selected="0">
            <x v="129"/>
          </reference>
          <reference field="2" count="1" selected="0">
            <x v="0"/>
          </reference>
          <reference field="3" count="1" selected="0">
            <x v="108"/>
          </reference>
          <reference field="4" count="1" selected="0">
            <x v="4"/>
          </reference>
          <reference field="15" count="1">
            <x v="6"/>
          </reference>
        </references>
      </pivotArea>
    </format>
    <format dxfId="6019">
      <pivotArea dataOnly="0" labelOnly="1" outline="0" fieldPosition="0">
        <references count="6">
          <reference field="0" count="1" selected="0">
            <x v="363"/>
          </reference>
          <reference field="1" count="1" selected="0">
            <x v="134"/>
          </reference>
          <reference field="2" count="1" selected="0">
            <x v="1"/>
          </reference>
          <reference field="3" count="1" selected="0">
            <x v="43"/>
          </reference>
          <reference field="4" count="1" selected="0">
            <x v="4"/>
          </reference>
          <reference field="15" count="1">
            <x v="6"/>
          </reference>
        </references>
      </pivotArea>
    </format>
    <format dxfId="6018">
      <pivotArea dataOnly="0" labelOnly="1" outline="0" fieldPosition="0">
        <references count="6">
          <reference field="0" count="1" selected="0">
            <x v="364"/>
          </reference>
          <reference field="1" count="1" selected="0">
            <x v="137"/>
          </reference>
          <reference field="2" count="1" selected="0">
            <x v="2"/>
          </reference>
          <reference field="3" count="1" selected="0">
            <x v="32"/>
          </reference>
          <reference field="4" count="1" selected="0">
            <x v="4"/>
          </reference>
          <reference field="15" count="1">
            <x v="6"/>
          </reference>
        </references>
      </pivotArea>
    </format>
    <format dxfId="6017">
      <pivotArea dataOnly="0" labelOnly="1" outline="0" fieldPosition="0">
        <references count="6">
          <reference field="0" count="1" selected="0">
            <x v="365"/>
          </reference>
          <reference field="1" count="1" selected="0">
            <x v="138"/>
          </reference>
          <reference field="2" count="1" selected="0">
            <x v="3"/>
          </reference>
          <reference field="3" count="1" selected="0">
            <x v="331"/>
          </reference>
          <reference field="4" count="1" selected="0">
            <x v="4"/>
          </reference>
          <reference field="15" count="1">
            <x v="6"/>
          </reference>
        </references>
      </pivotArea>
    </format>
    <format dxfId="6016">
      <pivotArea dataOnly="0" labelOnly="1" outline="0" fieldPosition="0">
        <references count="6">
          <reference field="0" count="1" selected="0">
            <x v="366"/>
          </reference>
          <reference field="1" count="1" selected="0">
            <x v="147"/>
          </reference>
          <reference field="2" count="1" selected="0">
            <x v="0"/>
          </reference>
          <reference field="3" count="1" selected="0">
            <x v="143"/>
          </reference>
          <reference field="4" count="1" selected="0">
            <x v="2"/>
          </reference>
          <reference field="15" count="1">
            <x v="6"/>
          </reference>
        </references>
      </pivotArea>
    </format>
    <format dxfId="6015">
      <pivotArea dataOnly="0" labelOnly="1" outline="0" fieldPosition="0">
        <references count="6">
          <reference field="0" count="1" selected="0">
            <x v="367"/>
          </reference>
          <reference field="1" count="1" selected="0">
            <x v="151"/>
          </reference>
          <reference field="2" count="1" selected="0">
            <x v="1"/>
          </reference>
          <reference field="3" count="1" selected="0">
            <x v="395"/>
          </reference>
          <reference field="4" count="1" selected="0">
            <x v="4"/>
          </reference>
          <reference field="15" count="1">
            <x v="6"/>
          </reference>
        </references>
      </pivotArea>
    </format>
    <format dxfId="6014">
      <pivotArea dataOnly="0" labelOnly="1" outline="0" fieldPosition="0">
        <references count="6">
          <reference field="0" count="1" selected="0">
            <x v="368"/>
          </reference>
          <reference field="1" count="1" selected="0">
            <x v="152"/>
          </reference>
          <reference field="2" count="1" selected="0">
            <x v="2"/>
          </reference>
          <reference field="3" count="1" selected="0">
            <x v="411"/>
          </reference>
          <reference field="4" count="1" selected="0">
            <x v="5"/>
          </reference>
          <reference field="15" count="1">
            <x v="6"/>
          </reference>
        </references>
      </pivotArea>
    </format>
    <format dxfId="6013">
      <pivotArea dataOnly="0" labelOnly="1" outline="0" fieldPosition="0">
        <references count="6">
          <reference field="0" count="1" selected="0">
            <x v="369"/>
          </reference>
          <reference field="1" count="1" selected="0">
            <x v="154"/>
          </reference>
          <reference field="2" count="1" selected="0">
            <x v="3"/>
          </reference>
          <reference field="3" count="1" selected="0">
            <x v="63"/>
          </reference>
          <reference field="4" count="1" selected="0">
            <x v="4"/>
          </reference>
          <reference field="15" count="1">
            <x v="6"/>
          </reference>
        </references>
      </pivotArea>
    </format>
    <format dxfId="6012">
      <pivotArea dataOnly="0" labelOnly="1" outline="0" fieldPosition="0">
        <references count="6">
          <reference field="0" count="1" selected="0">
            <x v="370"/>
          </reference>
          <reference field="1" count="1" selected="0">
            <x v="159"/>
          </reference>
          <reference field="2" count="1" selected="0">
            <x v="0"/>
          </reference>
          <reference field="3" count="1" selected="0">
            <x v="385"/>
          </reference>
          <reference field="4" count="1" selected="0">
            <x v="2"/>
          </reference>
          <reference field="15" count="1">
            <x v="6"/>
          </reference>
        </references>
      </pivotArea>
    </format>
    <format dxfId="6011">
      <pivotArea dataOnly="0" labelOnly="1" outline="0" fieldPosition="0">
        <references count="6">
          <reference field="0" count="1" selected="0">
            <x v="371"/>
          </reference>
          <reference field="1" count="1" selected="0">
            <x v="160"/>
          </reference>
          <reference field="2" count="1" selected="0">
            <x v="1"/>
          </reference>
          <reference field="3" count="1" selected="0">
            <x v="212"/>
          </reference>
          <reference field="4" count="1" selected="0">
            <x v="4"/>
          </reference>
          <reference field="15" count="1">
            <x v="6"/>
          </reference>
        </references>
      </pivotArea>
    </format>
    <format dxfId="6010">
      <pivotArea dataOnly="0" labelOnly="1" outline="0" fieldPosition="0">
        <references count="6">
          <reference field="0" count="1" selected="0">
            <x v="372"/>
          </reference>
          <reference field="1" count="1" selected="0">
            <x v="163"/>
          </reference>
          <reference field="2" count="1" selected="0">
            <x v="2"/>
          </reference>
          <reference field="3" count="1" selected="0">
            <x v="77"/>
          </reference>
          <reference field="4" count="1" selected="0">
            <x v="4"/>
          </reference>
          <reference field="15" count="1">
            <x v="6"/>
          </reference>
        </references>
      </pivotArea>
    </format>
    <format dxfId="6009">
      <pivotArea dataOnly="0" labelOnly="1" outline="0" fieldPosition="0">
        <references count="6">
          <reference field="0" count="1" selected="0">
            <x v="373"/>
          </reference>
          <reference field="1" count="1" selected="0">
            <x v="168"/>
          </reference>
          <reference field="2" count="1" selected="0">
            <x v="3"/>
          </reference>
          <reference field="3" count="1" selected="0">
            <x v="279"/>
          </reference>
          <reference field="4" count="1" selected="0">
            <x v="0"/>
          </reference>
          <reference field="15" count="1">
            <x v="6"/>
          </reference>
        </references>
      </pivotArea>
    </format>
    <format dxfId="6008">
      <pivotArea dataOnly="0" labelOnly="1" outline="0" fieldPosition="0">
        <references count="6">
          <reference field="0" count="1" selected="0">
            <x v="374"/>
          </reference>
          <reference field="1" count="1" selected="0">
            <x v="171"/>
          </reference>
          <reference field="2" count="1" selected="0">
            <x v="0"/>
          </reference>
          <reference field="3" count="1" selected="0">
            <x v="140"/>
          </reference>
          <reference field="4" count="1" selected="0">
            <x v="1"/>
          </reference>
          <reference field="15" count="1">
            <x v="6"/>
          </reference>
        </references>
      </pivotArea>
    </format>
    <format dxfId="6007">
      <pivotArea dataOnly="0" labelOnly="1" outline="0" fieldPosition="0">
        <references count="6">
          <reference field="0" count="1" selected="0">
            <x v="375"/>
          </reference>
          <reference field="1" count="1" selected="0">
            <x v="172"/>
          </reference>
          <reference field="2" count="1" selected="0">
            <x v="1"/>
          </reference>
          <reference field="3" count="1" selected="0">
            <x v="67"/>
          </reference>
          <reference field="4" count="1" selected="0">
            <x v="1"/>
          </reference>
          <reference field="15" count="1">
            <x v="6"/>
          </reference>
        </references>
      </pivotArea>
    </format>
    <format dxfId="6006">
      <pivotArea dataOnly="0" labelOnly="1" outline="0" fieldPosition="0">
        <references count="6">
          <reference field="0" count="1" selected="0">
            <x v="376"/>
          </reference>
          <reference field="1" count="1" selected="0">
            <x v="174"/>
          </reference>
          <reference field="2" count="1" selected="0">
            <x v="2"/>
          </reference>
          <reference field="3" count="1" selected="0">
            <x v="160"/>
          </reference>
          <reference field="4" count="1" selected="0">
            <x v="3"/>
          </reference>
          <reference field="15" count="1">
            <x v="6"/>
          </reference>
        </references>
      </pivotArea>
    </format>
    <format dxfId="6005">
      <pivotArea dataOnly="0" labelOnly="1" outline="0" fieldPosition="0">
        <references count="6">
          <reference field="0" count="1" selected="0">
            <x v="377"/>
          </reference>
          <reference field="1" count="1" selected="0">
            <x v="179"/>
          </reference>
          <reference field="2" count="1" selected="0">
            <x v="3"/>
          </reference>
          <reference field="3" count="1" selected="0">
            <x v="218"/>
          </reference>
          <reference field="4" count="1" selected="0">
            <x v="1"/>
          </reference>
          <reference field="15" count="1">
            <x v="6"/>
          </reference>
        </references>
      </pivotArea>
    </format>
    <format dxfId="6004">
      <pivotArea dataOnly="0" labelOnly="1" outline="0" fieldPosition="0">
        <references count="6">
          <reference field="0" count="1" selected="0">
            <x v="378"/>
          </reference>
          <reference field="1" count="1" selected="0">
            <x v="180"/>
          </reference>
          <reference field="2" count="1" selected="0">
            <x v="0"/>
          </reference>
          <reference field="3" count="1" selected="0">
            <x v="147"/>
          </reference>
          <reference field="4" count="1" selected="0">
            <x v="4"/>
          </reference>
          <reference field="15" count="1">
            <x v="6"/>
          </reference>
        </references>
      </pivotArea>
    </format>
    <format dxfId="6003">
      <pivotArea dataOnly="0" labelOnly="1" outline="0" fieldPosition="0">
        <references count="6">
          <reference field="0" count="1" selected="0">
            <x v="379"/>
          </reference>
          <reference field="1" count="1" selected="0">
            <x v="184"/>
          </reference>
          <reference field="2" count="1" selected="0">
            <x v="1"/>
          </reference>
          <reference field="3" count="1" selected="0">
            <x v="189"/>
          </reference>
          <reference field="4" count="1" selected="0">
            <x v="4"/>
          </reference>
          <reference field="15" count="1">
            <x v="6"/>
          </reference>
        </references>
      </pivotArea>
    </format>
    <format dxfId="6002">
      <pivotArea dataOnly="0" labelOnly="1" outline="0" fieldPosition="0">
        <references count="6">
          <reference field="0" count="1" selected="0">
            <x v="380"/>
          </reference>
          <reference field="1" count="1" selected="0">
            <x v="185"/>
          </reference>
          <reference field="2" count="1" selected="0">
            <x v="2"/>
          </reference>
          <reference field="3" count="1" selected="0">
            <x v="134"/>
          </reference>
          <reference field="4" count="1" selected="0">
            <x v="5"/>
          </reference>
          <reference field="15" count="1">
            <x v="6"/>
          </reference>
        </references>
      </pivotArea>
    </format>
    <format dxfId="6001">
      <pivotArea dataOnly="0" labelOnly="1" outline="0" fieldPosition="0">
        <references count="6">
          <reference field="0" count="1" selected="0">
            <x v="381"/>
          </reference>
          <reference field="1" count="1" selected="0">
            <x v="186"/>
          </reference>
          <reference field="2" count="1" selected="0">
            <x v="3"/>
          </reference>
          <reference field="3" count="1" selected="0">
            <x v="326"/>
          </reference>
          <reference field="4" count="1" selected="0">
            <x v="4"/>
          </reference>
          <reference field="15" count="1">
            <x v="6"/>
          </reference>
        </references>
      </pivotArea>
    </format>
    <format dxfId="6000">
      <pivotArea dataOnly="0" labelOnly="1" outline="0" fieldPosition="0">
        <references count="6">
          <reference field="0" count="1" selected="0">
            <x v="382"/>
          </reference>
          <reference field="1" count="1" selected="0">
            <x v="187"/>
          </reference>
          <reference field="2" count="1" selected="0">
            <x v="0"/>
          </reference>
          <reference field="3" count="1" selected="0">
            <x v="345"/>
          </reference>
          <reference field="4" count="1" selected="0">
            <x v="0"/>
          </reference>
          <reference field="15" count="1">
            <x v="6"/>
          </reference>
        </references>
      </pivotArea>
    </format>
    <format dxfId="5999">
      <pivotArea dataOnly="0" labelOnly="1" outline="0" fieldPosition="0">
        <references count="6">
          <reference field="0" count="1" selected="0">
            <x v="383"/>
          </reference>
          <reference field="1" count="1" selected="0">
            <x v="191"/>
          </reference>
          <reference field="2" count="1" selected="0">
            <x v="1"/>
          </reference>
          <reference field="3" count="1" selected="0">
            <x v="148"/>
          </reference>
          <reference field="4" count="1" selected="0">
            <x v="1"/>
          </reference>
          <reference field="15" count="1">
            <x v="6"/>
          </reference>
        </references>
      </pivotArea>
    </format>
    <format dxfId="5998">
      <pivotArea dataOnly="0" labelOnly="1" outline="0" fieldPosition="0">
        <references count="6">
          <reference field="0" count="1" selected="0">
            <x v="384"/>
          </reference>
          <reference field="1" count="1" selected="0">
            <x v="192"/>
          </reference>
          <reference field="2" count="1" selected="0">
            <x v="2"/>
          </reference>
          <reference field="3" count="1" selected="0">
            <x v="247"/>
          </reference>
          <reference field="4" count="1" selected="0">
            <x v="4"/>
          </reference>
          <reference field="15" count="1">
            <x v="6"/>
          </reference>
        </references>
      </pivotArea>
    </format>
    <format dxfId="5997">
      <pivotArea dataOnly="0" labelOnly="1" outline="0" fieldPosition="0">
        <references count="6">
          <reference field="0" count="1" selected="0">
            <x v="385"/>
          </reference>
          <reference field="1" count="1" selected="0">
            <x v="193"/>
          </reference>
          <reference field="2" count="1" selected="0">
            <x v="3"/>
          </reference>
          <reference field="3" count="1" selected="0">
            <x v="23"/>
          </reference>
          <reference field="4" count="1" selected="0">
            <x v="5"/>
          </reference>
          <reference field="15" count="1">
            <x v="6"/>
          </reference>
        </references>
      </pivotArea>
    </format>
    <format dxfId="5996">
      <pivotArea dataOnly="0" labelOnly="1" outline="0" fieldPosition="0">
        <references count="6">
          <reference field="0" count="1" selected="0">
            <x v="386"/>
          </reference>
          <reference field="1" count="1" selected="0">
            <x v="194"/>
          </reference>
          <reference field="2" count="1" selected="0">
            <x v="0"/>
          </reference>
          <reference field="3" count="1" selected="0">
            <x v="169"/>
          </reference>
          <reference field="4" count="1" selected="0">
            <x v="4"/>
          </reference>
          <reference field="15" count="1">
            <x v="6"/>
          </reference>
        </references>
      </pivotArea>
    </format>
    <format dxfId="5995">
      <pivotArea dataOnly="0" labelOnly="1" outline="0" fieldPosition="0">
        <references count="6">
          <reference field="0" count="1" selected="0">
            <x v="387"/>
          </reference>
          <reference field="1" count="1" selected="0">
            <x v="196"/>
          </reference>
          <reference field="2" count="1" selected="0">
            <x v="1"/>
          </reference>
          <reference field="3" count="1" selected="0">
            <x v="94"/>
          </reference>
          <reference field="4" count="1" selected="0">
            <x v="4"/>
          </reference>
          <reference field="15" count="1">
            <x v="6"/>
          </reference>
        </references>
      </pivotArea>
    </format>
    <format dxfId="5994">
      <pivotArea dataOnly="0" labelOnly="1" outline="0" fieldPosition="0">
        <references count="6">
          <reference field="0" count="1" selected="0">
            <x v="388"/>
          </reference>
          <reference field="1" count="1" selected="0">
            <x v="203"/>
          </reference>
          <reference field="2" count="1" selected="0">
            <x v="2"/>
          </reference>
          <reference field="3" count="1" selected="0">
            <x v="70"/>
          </reference>
          <reference field="4" count="1" selected="0">
            <x v="5"/>
          </reference>
          <reference field="15" count="1">
            <x v="6"/>
          </reference>
        </references>
      </pivotArea>
    </format>
    <format dxfId="5993">
      <pivotArea dataOnly="0" labelOnly="1" outline="0" fieldPosition="0">
        <references count="6">
          <reference field="0" count="1" selected="0">
            <x v="389"/>
          </reference>
          <reference field="1" count="1" selected="0">
            <x v="206"/>
          </reference>
          <reference field="2" count="1" selected="0">
            <x v="3"/>
          </reference>
          <reference field="3" count="1" selected="0">
            <x v="296"/>
          </reference>
          <reference field="4" count="1" selected="0">
            <x v="5"/>
          </reference>
          <reference field="15" count="1">
            <x v="6"/>
          </reference>
        </references>
      </pivotArea>
    </format>
    <format dxfId="5992">
      <pivotArea dataOnly="0" labelOnly="1" outline="0" fieldPosition="0">
        <references count="6">
          <reference field="0" count="1" selected="0">
            <x v="390"/>
          </reference>
          <reference field="1" count="1" selected="0">
            <x v="208"/>
          </reference>
          <reference field="2" count="1" selected="0">
            <x v="0"/>
          </reference>
          <reference field="3" count="1" selected="0">
            <x v="273"/>
          </reference>
          <reference field="4" count="1" selected="0">
            <x v="5"/>
          </reference>
          <reference field="15" count="1">
            <x v="6"/>
          </reference>
        </references>
      </pivotArea>
    </format>
    <format dxfId="5991">
      <pivotArea dataOnly="0" labelOnly="1" outline="0" fieldPosition="0">
        <references count="6">
          <reference field="0" count="1" selected="0">
            <x v="391"/>
          </reference>
          <reference field="1" count="1" selected="0">
            <x v="211"/>
          </reference>
          <reference field="2" count="1" selected="0">
            <x v="1"/>
          </reference>
          <reference field="3" count="1" selected="0">
            <x v="46"/>
          </reference>
          <reference field="4" count="1" selected="0">
            <x v="5"/>
          </reference>
          <reference field="15" count="1">
            <x v="6"/>
          </reference>
        </references>
      </pivotArea>
    </format>
    <format dxfId="5990">
      <pivotArea dataOnly="0" labelOnly="1" outline="0" fieldPosition="0">
        <references count="6">
          <reference field="0" count="1" selected="0">
            <x v="392"/>
          </reference>
          <reference field="1" count="1" selected="0">
            <x v="214"/>
          </reference>
          <reference field="2" count="1" selected="0">
            <x v="2"/>
          </reference>
          <reference field="3" count="1" selected="0">
            <x v="93"/>
          </reference>
          <reference field="4" count="1" selected="0">
            <x v="5"/>
          </reference>
          <reference field="15" count="1">
            <x v="6"/>
          </reference>
        </references>
      </pivotArea>
    </format>
    <format dxfId="5989">
      <pivotArea dataOnly="0" labelOnly="1" outline="0" fieldPosition="0">
        <references count="6">
          <reference field="0" count="1" selected="0">
            <x v="393"/>
          </reference>
          <reference field="1" count="1" selected="0">
            <x v="220"/>
          </reference>
          <reference field="2" count="1" selected="0">
            <x v="3"/>
          </reference>
          <reference field="3" count="1" selected="0">
            <x v="207"/>
          </reference>
          <reference field="4" count="1" selected="0">
            <x v="5"/>
          </reference>
          <reference field="15" count="1">
            <x v="6"/>
          </reference>
        </references>
      </pivotArea>
    </format>
    <format dxfId="5988">
      <pivotArea dataOnly="0" labelOnly="1" outline="0" fieldPosition="0">
        <references count="6">
          <reference field="0" count="1" selected="0">
            <x v="394"/>
          </reference>
          <reference field="1" count="1" selected="0">
            <x v="222"/>
          </reference>
          <reference field="2" count="1" selected="0">
            <x v="0"/>
          </reference>
          <reference field="3" count="1" selected="0">
            <x v="144"/>
          </reference>
          <reference field="4" count="1" selected="0">
            <x v="2"/>
          </reference>
          <reference field="15" count="1">
            <x v="6"/>
          </reference>
        </references>
      </pivotArea>
    </format>
    <format dxfId="5987">
      <pivotArea dataOnly="0" labelOnly="1" outline="0" fieldPosition="0">
        <references count="6">
          <reference field="0" count="1" selected="0">
            <x v="395"/>
          </reference>
          <reference field="1" count="1" selected="0">
            <x v="358"/>
          </reference>
          <reference field="2" count="1" selected="0">
            <x v="1"/>
          </reference>
          <reference field="3" count="1" selected="0">
            <x v="153"/>
          </reference>
          <reference field="4" count="1" selected="0">
            <x v="4"/>
          </reference>
          <reference field="15" count="1">
            <x v="6"/>
          </reference>
        </references>
      </pivotArea>
    </format>
    <format dxfId="5986">
      <pivotArea dataOnly="0" labelOnly="1" outline="0" fieldPosition="0">
        <references count="6">
          <reference field="0" count="1" selected="0">
            <x v="396"/>
          </reference>
          <reference field="1" count="1" selected="0">
            <x v="359"/>
          </reference>
          <reference field="2" count="1" selected="0">
            <x v="2"/>
          </reference>
          <reference field="3" count="1" selected="0">
            <x v="66"/>
          </reference>
          <reference field="4" count="1" selected="0">
            <x v="4"/>
          </reference>
          <reference field="15" count="1">
            <x v="6"/>
          </reference>
        </references>
      </pivotArea>
    </format>
    <format dxfId="5985">
      <pivotArea dataOnly="0" labelOnly="1" outline="0" fieldPosition="0">
        <references count="6">
          <reference field="0" count="1" selected="0">
            <x v="397"/>
          </reference>
          <reference field="1" count="1" selected="0">
            <x v="362"/>
          </reference>
          <reference field="2" count="1" selected="0">
            <x v="3"/>
          </reference>
          <reference field="3" count="1" selected="0">
            <x v="319"/>
          </reference>
          <reference field="4" count="1" selected="0">
            <x v="0"/>
          </reference>
          <reference field="15" count="1">
            <x v="6"/>
          </reference>
        </references>
      </pivotArea>
    </format>
    <format dxfId="5984">
      <pivotArea dataOnly="0" labelOnly="1" outline="0" fieldPosition="0">
        <references count="6">
          <reference field="0" count="1" selected="0">
            <x v="398"/>
          </reference>
          <reference field="1" count="1" selected="0">
            <x v="363"/>
          </reference>
          <reference field="2" count="1" selected="0">
            <x v="0"/>
          </reference>
          <reference field="3" count="1" selected="0">
            <x v="132"/>
          </reference>
          <reference field="4" count="1" selected="0">
            <x v="5"/>
          </reference>
          <reference field="15" count="1">
            <x v="6"/>
          </reference>
        </references>
      </pivotArea>
    </format>
    <format dxfId="5983">
      <pivotArea dataOnly="0" labelOnly="1" outline="0" fieldPosition="0">
        <references count="6">
          <reference field="0" count="1" selected="0">
            <x v="399"/>
          </reference>
          <reference field="1" count="1" selected="0">
            <x v="365"/>
          </reference>
          <reference field="2" count="1" selected="0">
            <x v="1"/>
          </reference>
          <reference field="3" count="1" selected="0">
            <x v="2"/>
          </reference>
          <reference field="4" count="1" selected="0">
            <x v="5"/>
          </reference>
          <reference field="15" count="1">
            <x v="6"/>
          </reference>
        </references>
      </pivotArea>
    </format>
    <format dxfId="5982">
      <pivotArea dataOnly="0" labelOnly="1" outline="0" fieldPosition="0">
        <references count="6">
          <reference field="0" count="1" selected="0">
            <x v="400"/>
          </reference>
          <reference field="1" count="1" selected="0">
            <x v="366"/>
          </reference>
          <reference field="2" count="1" selected="0">
            <x v="2"/>
          </reference>
          <reference field="3" count="1" selected="0">
            <x v="373"/>
          </reference>
          <reference field="4" count="1" selected="0">
            <x v="1"/>
          </reference>
          <reference field="15" count="1">
            <x v="6"/>
          </reference>
        </references>
      </pivotArea>
    </format>
    <format dxfId="5981">
      <pivotArea dataOnly="0" labelOnly="1" outline="0" fieldPosition="0">
        <references count="6">
          <reference field="0" count="1" selected="0">
            <x v="401"/>
          </reference>
          <reference field="1" count="1" selected="0">
            <x v="368"/>
          </reference>
          <reference field="2" count="1" selected="0">
            <x v="3"/>
          </reference>
          <reference field="3" count="1" selected="0">
            <x v="81"/>
          </reference>
          <reference field="4" count="1" selected="0">
            <x v="1"/>
          </reference>
          <reference field="15" count="1">
            <x v="6"/>
          </reference>
        </references>
      </pivotArea>
    </format>
    <format dxfId="5980">
      <pivotArea dataOnly="0" labelOnly="1" outline="0" fieldPosition="0">
        <references count="6">
          <reference field="0" count="1" selected="0">
            <x v="402"/>
          </reference>
          <reference field="1" count="1" selected="0">
            <x v="369"/>
          </reference>
          <reference field="2" count="1" selected="0">
            <x v="0"/>
          </reference>
          <reference field="3" count="1" selected="0">
            <x v="391"/>
          </reference>
          <reference field="4" count="1" selected="0">
            <x v="4"/>
          </reference>
          <reference field="15" count="1">
            <x v="6"/>
          </reference>
        </references>
      </pivotArea>
    </format>
    <format dxfId="5979">
      <pivotArea dataOnly="0" labelOnly="1" outline="0" fieldPosition="0">
        <references count="6">
          <reference field="0" count="1" selected="0">
            <x v="403"/>
          </reference>
          <reference field="1" count="1" selected="0">
            <x v="378"/>
          </reference>
          <reference field="2" count="1" selected="0">
            <x v="1"/>
          </reference>
          <reference field="3" count="1" selected="0">
            <x v="69"/>
          </reference>
          <reference field="4" count="1" selected="0">
            <x v="1"/>
          </reference>
          <reference field="15" count="1">
            <x v="6"/>
          </reference>
        </references>
      </pivotArea>
    </format>
    <format dxfId="5978">
      <pivotArea dataOnly="0" labelOnly="1" outline="0" fieldPosition="0">
        <references count="6">
          <reference field="0" count="1" selected="0">
            <x v="404"/>
          </reference>
          <reference field="1" count="1" selected="0">
            <x v="379"/>
          </reference>
          <reference field="2" count="1" selected="0">
            <x v="2"/>
          </reference>
          <reference field="3" count="1" selected="0">
            <x v="381"/>
          </reference>
          <reference field="4" count="1" selected="0">
            <x v="5"/>
          </reference>
          <reference field="15" count="1">
            <x v="6"/>
          </reference>
        </references>
      </pivotArea>
    </format>
    <format dxfId="5977">
      <pivotArea dataOnly="0" labelOnly="1" outline="0" fieldPosition="0">
        <references count="6">
          <reference field="0" count="1" selected="0">
            <x v="405"/>
          </reference>
          <reference field="1" count="1" selected="0">
            <x v="380"/>
          </reference>
          <reference field="2" count="1" selected="0">
            <x v="3"/>
          </reference>
          <reference field="3" count="1" selected="0">
            <x v="217"/>
          </reference>
          <reference field="4" count="1" selected="0">
            <x v="5"/>
          </reference>
          <reference field="15" count="1">
            <x v="6"/>
          </reference>
        </references>
      </pivotArea>
    </format>
    <format dxfId="5976">
      <pivotArea dataOnly="0" labelOnly="1" outline="0" fieldPosition="0">
        <references count="6">
          <reference field="0" count="1" selected="0">
            <x v="406"/>
          </reference>
          <reference field="1" count="1" selected="0">
            <x v="384"/>
          </reference>
          <reference field="2" count="1" selected="0">
            <x v="0"/>
          </reference>
          <reference field="3" count="1" selected="0">
            <x v="116"/>
          </reference>
          <reference field="4" count="1" selected="0">
            <x v="0"/>
          </reference>
          <reference field="15" count="1">
            <x v="6"/>
          </reference>
        </references>
      </pivotArea>
    </format>
    <format dxfId="5975">
      <pivotArea dataOnly="0" labelOnly="1" outline="0" fieldPosition="0">
        <references count="6">
          <reference field="0" count="1" selected="0">
            <x v="407"/>
          </reference>
          <reference field="1" count="1" selected="0">
            <x v="385"/>
          </reference>
          <reference field="2" count="1" selected="0">
            <x v="1"/>
          </reference>
          <reference field="3" count="1" selected="0">
            <x v="252"/>
          </reference>
          <reference field="4" count="1" selected="0">
            <x v="2"/>
          </reference>
          <reference field="15" count="1">
            <x v="6"/>
          </reference>
        </references>
      </pivotArea>
    </format>
    <format dxfId="5974">
      <pivotArea dataOnly="0" labelOnly="1" outline="0" fieldPosition="0">
        <references count="6">
          <reference field="0" count="1" selected="0">
            <x v="408"/>
          </reference>
          <reference field="1" count="1" selected="0">
            <x v="389"/>
          </reference>
          <reference field="2" count="1" selected="0">
            <x v="2"/>
          </reference>
          <reference field="3" count="1" selected="0">
            <x v="404"/>
          </reference>
          <reference field="4" count="1" selected="0">
            <x v="5"/>
          </reference>
          <reference field="15" count="1">
            <x v="6"/>
          </reference>
        </references>
      </pivotArea>
    </format>
    <format dxfId="5973">
      <pivotArea dataOnly="0" labelOnly="1" outline="0" fieldPosition="0">
        <references count="6">
          <reference field="0" count="1" selected="0">
            <x v="409"/>
          </reference>
          <reference field="1" count="1" selected="0">
            <x v="394"/>
          </reference>
          <reference field="2" count="1" selected="0">
            <x v="3"/>
          </reference>
          <reference field="3" count="1" selected="0">
            <x v="47"/>
          </reference>
          <reference field="4" count="1" selected="0">
            <x v="2"/>
          </reference>
          <reference field="15" count="1">
            <x v="6"/>
          </reference>
        </references>
      </pivotArea>
    </format>
    <format dxfId="5972">
      <pivotArea dataOnly="0" labelOnly="1" outline="0" fieldPosition="0">
        <references count="6">
          <reference field="0" count="1" selected="0">
            <x v="410"/>
          </reference>
          <reference field="1" count="1" selected="0">
            <x v="396"/>
          </reference>
          <reference field="2" count="1" selected="0">
            <x v="0"/>
          </reference>
          <reference field="3" count="1" selected="0">
            <x v="100"/>
          </reference>
          <reference field="4" count="1" selected="0">
            <x v="5"/>
          </reference>
          <reference field="15" count="1">
            <x v="6"/>
          </reference>
        </references>
      </pivotArea>
    </format>
    <format dxfId="5971">
      <pivotArea dataOnly="0" labelOnly="1" outline="0" fieldPosition="0">
        <references count="6">
          <reference field="0" count="1" selected="0">
            <x v="411"/>
          </reference>
          <reference field="1" count="1" selected="0">
            <x v="397"/>
          </reference>
          <reference field="2" count="1" selected="0">
            <x v="1"/>
          </reference>
          <reference field="3" count="1" selected="0">
            <x v="124"/>
          </reference>
          <reference field="4" count="1" selected="0">
            <x v="0"/>
          </reference>
          <reference field="15" count="1">
            <x v="6"/>
          </reference>
        </references>
      </pivotArea>
    </format>
    <format dxfId="5970">
      <pivotArea dataOnly="0" labelOnly="1" outline="0" fieldPosition="0">
        <references count="6">
          <reference field="0" count="1" selected="0">
            <x v="412"/>
          </reference>
          <reference field="1" count="1" selected="0">
            <x v="400"/>
          </reference>
          <reference field="2" count="1" selected="0">
            <x v="2"/>
          </reference>
          <reference field="3" count="1" selected="0">
            <x v="335"/>
          </reference>
          <reference field="4" count="1" selected="0">
            <x v="5"/>
          </reference>
          <reference field="15" count="1">
            <x v="6"/>
          </reference>
        </references>
      </pivotArea>
    </format>
    <format dxfId="5969">
      <pivotArea dataOnly="0" labelOnly="1" outline="0" fieldPosition="0">
        <references count="6">
          <reference field="0" count="1" selected="0">
            <x v="413"/>
          </reference>
          <reference field="1" count="1" selected="0">
            <x v="402"/>
          </reference>
          <reference field="2" count="1" selected="0">
            <x v="3"/>
          </reference>
          <reference field="3" count="1" selected="0">
            <x v="349"/>
          </reference>
          <reference field="4" count="1" selected="0">
            <x v="1"/>
          </reference>
          <reference field="15" count="1">
            <x v="6"/>
          </reference>
        </references>
      </pivotArea>
    </format>
    <format dxfId="5968">
      <pivotArea dataOnly="0" labelOnly="1" outline="0" fieldPosition="0">
        <references count="6">
          <reference field="0" count="1" selected="0">
            <x v="414"/>
          </reference>
          <reference field="1" count="1" selected="0">
            <x v="403"/>
          </reference>
          <reference field="2" count="1" selected="0">
            <x v="0"/>
          </reference>
          <reference field="3" count="1" selected="0">
            <x v="27"/>
          </reference>
          <reference field="4" count="1" selected="0">
            <x v="0"/>
          </reference>
          <reference field="15" count="1">
            <x v="6"/>
          </reference>
        </references>
      </pivotArea>
    </format>
    <format dxfId="5967">
      <pivotArea dataOnly="0" labelOnly="1" outline="0" fieldPosition="0">
        <references count="6">
          <reference field="0" count="1" selected="0">
            <x v="415"/>
          </reference>
          <reference field="1" count="1" selected="0">
            <x v="405"/>
          </reference>
          <reference field="2" count="1" selected="0">
            <x v="1"/>
          </reference>
          <reference field="3" count="1" selected="0">
            <x v="21"/>
          </reference>
          <reference field="4" count="1" selected="0">
            <x v="2"/>
          </reference>
          <reference field="15" count="1">
            <x v="6"/>
          </reference>
        </references>
      </pivotArea>
    </format>
    <format dxfId="5966">
      <pivotArea dataOnly="0" labelOnly="1" outline="0" fieldPosition="0">
        <references count="6">
          <reference field="0" count="1" selected="0">
            <x v="416"/>
          </reference>
          <reference field="1" count="1" selected="0">
            <x v="408"/>
          </reference>
          <reference field="2" count="1" selected="0">
            <x v="2"/>
          </reference>
          <reference field="3" count="1" selected="0">
            <x v="287"/>
          </reference>
          <reference field="4" count="1" selected="0">
            <x v="5"/>
          </reference>
          <reference field="15" count="1">
            <x v="6"/>
          </reference>
        </references>
      </pivotArea>
    </format>
    <format dxfId="5965">
      <pivotArea dataOnly="0" labelOnly="1" outline="0" fieldPosition="0">
        <references count="6">
          <reference field="0" count="1" selected="0">
            <x v="417"/>
          </reference>
          <reference field="1" count="1" selected="0">
            <x v="416"/>
          </reference>
          <reference field="2" count="1" selected="0">
            <x v="3"/>
          </reference>
          <reference field="3" count="1" selected="0">
            <x v="171"/>
          </reference>
          <reference field="4" count="1" selected="0">
            <x v="2"/>
          </reference>
          <reference field="15" count="1">
            <x v="6"/>
          </reference>
        </references>
      </pivotArea>
    </format>
    <format dxfId="5964">
      <pivotArea dataOnly="0" labelOnly="1" outline="0" fieldPosition="0">
        <references count="6">
          <reference field="0" count="1" selected="0">
            <x v="418"/>
          </reference>
          <reference field="1" count="1" selected="0">
            <x v="417"/>
          </reference>
          <reference field="2" count="1" selected="0">
            <x v="0"/>
          </reference>
          <reference field="3" count="1" selected="0">
            <x v="215"/>
          </reference>
          <reference field="4" count="1" selected="0">
            <x v="2"/>
          </reference>
          <reference field="15" count="1">
            <x v="6"/>
          </reference>
        </references>
      </pivotArea>
    </format>
    <format dxfId="5963">
      <pivotArea dataOnly="0" labelOnly="1" outline="0" fieldPosition="0">
        <references count="6">
          <reference field="0" count="1" selected="0">
            <x v="419"/>
          </reference>
          <reference field="1" count="1" selected="0">
            <x v="39"/>
          </reference>
          <reference field="2" count="1" selected="0">
            <x v="1"/>
          </reference>
          <reference field="3" count="1" selected="0">
            <x v="106"/>
          </reference>
          <reference field="4" count="1" selected="0">
            <x v="1"/>
          </reference>
          <reference field="15" count="1">
            <x v="6"/>
          </reference>
        </references>
      </pivotArea>
    </format>
    <format dxfId="5962">
      <pivotArea dataOnly="0" labelOnly="1" outline="0" fieldPosition="0">
        <references count="6">
          <reference field="0" count="1" selected="0">
            <x v="420"/>
          </reference>
          <reference field="1" count="1" selected="0">
            <x v="374"/>
          </reference>
          <reference field="2" count="1" selected="0">
            <x v="2"/>
          </reference>
          <reference field="3" count="1" selected="0">
            <x v="315"/>
          </reference>
          <reference field="4" count="1" selected="0">
            <x v="5"/>
          </reference>
          <reference field="15" count="1">
            <x v="6"/>
          </reference>
        </references>
      </pivotArea>
    </format>
    <format dxfId="5961">
      <pivotArea dataOnly="0" labelOnly="1" outline="0" fieldPosition="0">
        <references count="6">
          <reference field="0" count="1" selected="0">
            <x v="421"/>
          </reference>
          <reference field="1" count="1" selected="0">
            <x v="381"/>
          </reference>
          <reference field="2" count="1" selected="0">
            <x v="3"/>
          </reference>
          <reference field="3" count="1" selected="0">
            <x v="407"/>
          </reference>
          <reference field="4" count="1" selected="0">
            <x v="2"/>
          </reference>
          <reference field="15" count="1">
            <x v="11"/>
          </reference>
        </references>
      </pivotArea>
    </format>
    <format dxfId="5960">
      <pivotArea dataOnly="0" labelOnly="1" outline="0" fieldPosition="0">
        <references count="6">
          <reference field="0" count="1" selected="0">
            <x v="421"/>
          </reference>
          <reference field="1" count="1" selected="0">
            <x v="419"/>
          </reference>
          <reference field="2" count="1" selected="0">
            <x v="14"/>
          </reference>
          <reference field="3" count="1" selected="0">
            <x v="419"/>
          </reference>
          <reference field="4" count="1" selected="0">
            <x v="6"/>
          </reference>
          <reference field="15" count="1">
            <x v="12"/>
          </reference>
        </references>
      </pivotArea>
    </format>
    <format dxfId="5959">
      <pivotArea field="0" type="button" dataOnly="0" labelOnly="1" outline="0" axis="axisRow" fieldPosition="0"/>
    </format>
    <format dxfId="5958">
      <pivotArea field="1" type="button" dataOnly="0" labelOnly="1" outline="0" axis="axisRow" fieldPosition="1"/>
    </format>
    <format dxfId="5957">
      <pivotArea field="2" type="button" dataOnly="0" labelOnly="1" outline="0" axis="axisRow" fieldPosition="2"/>
    </format>
    <format dxfId="5956">
      <pivotArea field="3" type="button" dataOnly="0" labelOnly="1" outline="0" axis="axisRow" fieldPosition="3"/>
    </format>
    <format dxfId="5955">
      <pivotArea field="4" type="button" dataOnly="0" labelOnly="1" outline="0" axis="axisRow" fieldPosition="4"/>
    </format>
    <format dxfId="5954">
      <pivotArea field="15" type="button" dataOnly="0" labelOnly="1" outline="0" axis="axisRow" fieldPosition="5"/>
    </format>
    <format dxfId="5953">
      <pivotArea field="23" type="button" dataOnly="0" labelOnly="1" outline="0" axis="axisRow" fieldPosition="6"/>
    </format>
  </formats>
  <pivotTableStyleInfo name="PivotStyleLight16" showRowHeaders="0" showColHeaders="0"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A00-000000000000}" name="PivotTable1" cacheId="0" applyNumberFormats="0" applyBorderFormats="0" applyFontFormats="0" applyPatternFormats="0" applyAlignmentFormats="0" applyWidthHeightFormats="1" dataCaption="Values" updatedVersion="8" minRefreshableVersion="3" showDrill="0" useAutoFormatting="1" rowGrandTotals="0" colGrandTotals="0" itemPrintTitles="1" createdVersion="8" indent="0" compact="0" compactData="0" gridDropZones="1" multipleFieldFilters="0">
  <location ref="E3:Q426" firstHeaderRow="2" firstDataRow="2" firstDataCol="7" rowPageCount="1" colPageCount="1"/>
  <pivotFields count="34">
    <pivotField axis="axisRow" compact="0" outline="0" showAll="0" defaultSubtotal="0">
      <items count="42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m="1" x="422"/>
        <item m="1" x="421"/>
        <item m="1" x="420"/>
        <item m="1" x="423"/>
      </items>
    </pivotField>
    <pivotField axis="axisRow" compact="0" outline="0" showAll="0" defaultSubtotal="0">
      <items count="424">
        <item x="172"/>
        <item x="323"/>
        <item x="324"/>
        <item x="325"/>
        <item x="0"/>
        <item x="173"/>
        <item x="174"/>
        <item x="326"/>
        <item x="287"/>
        <item x="175"/>
        <item x="176"/>
        <item x="177"/>
        <item x="178"/>
        <item x="179"/>
        <item x="180"/>
        <item x="181"/>
        <item x="182"/>
        <item x="327"/>
        <item x="183"/>
        <item x="257"/>
        <item x="184"/>
        <item x="288"/>
        <item x="185"/>
        <item x="289"/>
        <item x="290"/>
        <item x="328"/>
        <item x="1"/>
        <item x="2"/>
        <item x="329"/>
        <item x="330"/>
        <item x="152"/>
        <item x="331"/>
        <item x="3"/>
        <item x="186"/>
        <item x="232"/>
        <item x="4"/>
        <item x="332"/>
        <item x="333"/>
        <item x="334"/>
        <item x="416"/>
        <item x="291"/>
        <item x="187"/>
        <item x="188"/>
        <item x="5"/>
        <item x="189"/>
        <item x="335"/>
        <item x="336"/>
        <item x="190"/>
        <item x="191"/>
        <item x="292"/>
        <item x="337"/>
        <item x="192"/>
        <item x="6"/>
        <item x="193"/>
        <item x="293"/>
        <item x="153"/>
        <item x="194"/>
        <item x="338"/>
        <item x="7"/>
        <item x="195"/>
        <item x="339"/>
        <item x="340"/>
        <item x="196"/>
        <item x="8"/>
        <item x="258"/>
        <item x="341"/>
        <item x="285"/>
        <item x="154"/>
        <item x="342"/>
        <item x="9"/>
        <item x="343"/>
        <item x="10"/>
        <item x="171"/>
        <item x="233"/>
        <item x="344"/>
        <item x="11"/>
        <item x="345"/>
        <item x="12"/>
        <item x="13"/>
        <item x="346"/>
        <item x="234"/>
        <item x="347"/>
        <item x="14"/>
        <item x="348"/>
        <item x="235"/>
        <item x="349"/>
        <item x="350"/>
        <item x="351"/>
        <item x="352"/>
        <item x="353"/>
        <item x="236"/>
        <item x="354"/>
        <item x="15"/>
        <item x="294"/>
        <item x="197"/>
        <item x="198"/>
        <item x="199"/>
        <item x="200"/>
        <item x="201"/>
        <item x="202"/>
        <item x="203"/>
        <item x="204"/>
        <item x="259"/>
        <item x="260"/>
        <item x="205"/>
        <item x="206"/>
        <item x="16"/>
        <item x="207"/>
        <item x="208"/>
        <item x="247"/>
        <item x="17"/>
        <item x="209"/>
        <item x="355"/>
        <item x="18"/>
        <item x="356"/>
        <item x="210"/>
        <item x="211"/>
        <item x="19"/>
        <item x="212"/>
        <item x="213"/>
        <item x="357"/>
        <item x="261"/>
        <item x="214"/>
        <item x="215"/>
        <item x="358"/>
        <item x="216"/>
        <item x="217"/>
        <item x="218"/>
        <item x="20"/>
        <item x="359"/>
        <item x="219"/>
        <item x="220"/>
        <item x="221"/>
        <item x="222"/>
        <item x="360"/>
        <item x="223"/>
        <item x="224"/>
        <item x="361"/>
        <item x="362"/>
        <item x="225"/>
        <item x="226"/>
        <item x="262"/>
        <item x="295"/>
        <item x="296"/>
        <item x="155"/>
        <item x="156"/>
        <item x="21"/>
        <item x="363"/>
        <item x="22"/>
        <item x="23"/>
        <item x="24"/>
        <item x="364"/>
        <item x="365"/>
        <item x="25"/>
        <item x="366"/>
        <item x="26"/>
        <item x="27"/>
        <item x="227"/>
        <item x="263"/>
        <item x="367"/>
        <item x="368"/>
        <item x="264"/>
        <item x="28"/>
        <item x="369"/>
        <item x="29"/>
        <item x="157"/>
        <item x="158"/>
        <item x="265"/>
        <item x="370"/>
        <item x="30"/>
        <item x="31"/>
        <item x="371"/>
        <item x="372"/>
        <item x="32"/>
        <item x="373"/>
        <item x="33"/>
        <item x="159"/>
        <item x="34"/>
        <item x="266"/>
        <item x="374"/>
        <item x="375"/>
        <item x="267"/>
        <item x="160"/>
        <item x="237"/>
        <item x="376"/>
        <item x="377"/>
        <item x="378"/>
        <item x="379"/>
        <item x="297"/>
        <item x="35"/>
        <item x="268"/>
        <item x="380"/>
        <item x="381"/>
        <item x="382"/>
        <item x="383"/>
        <item x="269"/>
        <item x="384"/>
        <item x="36"/>
        <item x="37"/>
        <item x="38"/>
        <item x="298"/>
        <item x="39"/>
        <item x="299"/>
        <item x="385"/>
        <item x="161"/>
        <item x="162"/>
        <item x="386"/>
        <item x="300"/>
        <item x="387"/>
        <item x="163"/>
        <item x="40"/>
        <item x="388"/>
        <item x="164"/>
        <item x="270"/>
        <item x="389"/>
        <item x="301"/>
        <item x="302"/>
        <item x="271"/>
        <item x="238"/>
        <item x="239"/>
        <item x="390"/>
        <item x="41"/>
        <item x="391"/>
        <item x="42"/>
        <item x="43"/>
        <item x="44"/>
        <item x="45"/>
        <item x="165"/>
        <item x="166"/>
        <item x="46"/>
        <item x="248"/>
        <item x="240"/>
        <item x="47"/>
        <item x="48"/>
        <item x="49"/>
        <item x="241"/>
        <item x="249"/>
        <item x="50"/>
        <item x="51"/>
        <item x="52"/>
        <item x="53"/>
        <item x="54"/>
        <item x="55"/>
        <item x="56"/>
        <item x="57"/>
        <item x="58"/>
        <item x="59"/>
        <item x="60"/>
        <item x="61"/>
        <item x="62"/>
        <item x="242"/>
        <item x="63"/>
        <item x="64"/>
        <item x="65"/>
        <item x="66"/>
        <item x="67"/>
        <item x="167"/>
        <item x="68"/>
        <item x="168"/>
        <item x="69"/>
        <item x="70"/>
        <item x="250"/>
        <item x="272"/>
        <item x="71"/>
        <item x="303"/>
        <item x="273"/>
        <item x="72"/>
        <item x="73"/>
        <item x="304"/>
        <item x="74"/>
        <item x="243"/>
        <item x="75"/>
        <item x="76"/>
        <item x="77"/>
        <item x="78"/>
        <item x="79"/>
        <item x="80"/>
        <item x="81"/>
        <item x="251"/>
        <item x="82"/>
        <item x="83"/>
        <item x="84"/>
        <item x="85"/>
        <item x="86"/>
        <item x="87"/>
        <item x="274"/>
        <item x="275"/>
        <item x="88"/>
        <item x="89"/>
        <item x="90"/>
        <item x="91"/>
        <item x="276"/>
        <item x="92"/>
        <item x="93"/>
        <item x="94"/>
        <item x="95"/>
        <item x="252"/>
        <item x="96"/>
        <item x="97"/>
        <item x="253"/>
        <item x="169"/>
        <item x="98"/>
        <item x="99"/>
        <item x="100"/>
        <item x="101"/>
        <item x="254"/>
        <item x="102"/>
        <item x="103"/>
        <item x="104"/>
        <item x="105"/>
        <item x="106"/>
        <item x="277"/>
        <item x="107"/>
        <item x="108"/>
        <item x="278"/>
        <item x="109"/>
        <item x="110"/>
        <item x="111"/>
        <item x="112"/>
        <item x="113"/>
        <item x="114"/>
        <item x="115"/>
        <item x="116"/>
        <item x="117"/>
        <item x="118"/>
        <item x="119"/>
        <item x="120"/>
        <item x="121"/>
        <item x="279"/>
        <item x="280"/>
        <item x="122"/>
        <item x="123"/>
        <item x="124"/>
        <item x="255"/>
        <item x="256"/>
        <item x="125"/>
        <item x="126"/>
        <item x="127"/>
        <item x="128"/>
        <item x="129"/>
        <item x="130"/>
        <item x="131"/>
        <item x="132"/>
        <item x="133"/>
        <item x="134"/>
        <item x="135"/>
        <item x="136"/>
        <item x="137"/>
        <item x="138"/>
        <item x="139"/>
        <item x="140"/>
        <item x="141"/>
        <item x="142"/>
        <item x="143"/>
        <item x="305"/>
        <item x="306"/>
        <item x="307"/>
        <item x="308"/>
        <item x="392"/>
        <item x="393"/>
        <item x="309"/>
        <item x="310"/>
        <item x="394"/>
        <item x="395"/>
        <item x="144"/>
        <item x="396"/>
        <item x="397"/>
        <item x="145"/>
        <item x="398"/>
        <item x="399"/>
        <item x="146"/>
        <item x="228"/>
        <item x="229"/>
        <item x="230"/>
        <item x="417"/>
        <item x="311"/>
        <item x="231"/>
        <item x="281"/>
        <item x="400"/>
        <item x="401"/>
        <item x="402"/>
        <item x="418"/>
        <item x="147"/>
        <item x="148"/>
        <item x="403"/>
        <item x="404"/>
        <item x="312"/>
        <item x="286"/>
        <item x="170"/>
        <item x="405"/>
        <item x="313"/>
        <item x="244"/>
        <item x="282"/>
        <item x="314"/>
        <item x="406"/>
        <item x="283"/>
        <item x="407"/>
        <item x="408"/>
        <item x="315"/>
        <item x="316"/>
        <item x="409"/>
        <item x="317"/>
        <item x="410"/>
        <item x="411"/>
        <item x="318"/>
        <item x="412"/>
        <item x="319"/>
        <item x="284"/>
        <item x="413"/>
        <item x="149"/>
        <item x="320"/>
        <item x="245"/>
        <item x="150"/>
        <item x="151"/>
        <item x="321"/>
        <item x="322"/>
        <item x="414"/>
        <item x="415"/>
        <item x="246"/>
        <item x="419"/>
        <item m="1" x="421"/>
        <item m="1" x="422"/>
        <item m="1" x="423"/>
        <item x="420"/>
      </items>
    </pivotField>
    <pivotField axis="axisRow" compact="0" outline="0" showAll="0" defaultSubtotal="0">
      <items count="15">
        <item x="3"/>
        <item x="0"/>
        <item x="1"/>
        <item x="2"/>
        <item x="4"/>
        <item m="1" x="14"/>
        <item m="1" x="13"/>
        <item m="1" x="8"/>
        <item x="5"/>
        <item m="1" x="11"/>
        <item x="6"/>
        <item m="1" x="10"/>
        <item m="1" x="12"/>
        <item m="1" x="9"/>
        <item x="7"/>
      </items>
    </pivotField>
    <pivotField axis="axisRow" compact="0" outline="0" showAll="0" defaultSubtotal="0">
      <items count="426">
        <item x="64"/>
        <item m="1" x="416"/>
        <item x="391"/>
        <item x="110"/>
        <item x="1"/>
        <item x="70"/>
        <item x="307"/>
        <item x="264"/>
        <item x="245"/>
        <item x="332"/>
        <item x="163"/>
        <item x="216"/>
        <item x="309"/>
        <item x="143"/>
        <item x="146"/>
        <item x="328"/>
        <item x="150"/>
        <item x="350"/>
        <item x="100"/>
        <item x="239"/>
        <item x="116"/>
        <item x="407"/>
        <item x="308"/>
        <item x="377"/>
        <item x="202"/>
        <item x="346"/>
        <item x="334"/>
        <item x="406"/>
        <item x="157"/>
        <item x="329"/>
        <item x="158"/>
        <item x="226"/>
        <item x="356"/>
        <item x="161"/>
        <item x="252"/>
        <item x="130"/>
        <item x="208"/>
        <item x="263"/>
        <item x="185"/>
        <item x="111"/>
        <item x="128"/>
        <item x="139"/>
        <item x="294"/>
        <item x="355"/>
        <item x="149"/>
        <item x="105"/>
        <item x="383"/>
        <item x="401"/>
        <item x="278"/>
        <item x="206"/>
        <item x="197"/>
        <item x="78"/>
        <item x="52"/>
        <item x="26"/>
        <item x="160"/>
        <item x="61"/>
        <item x="94"/>
        <item x="217"/>
        <item x="229"/>
        <item x="156"/>
        <item x="272"/>
        <item x="35"/>
        <item x="293"/>
        <item x="361"/>
        <item x="209"/>
        <item x="138"/>
        <item x="388"/>
        <item x="367"/>
        <item x="249"/>
        <item x="395"/>
        <item x="380"/>
        <item x="343"/>
        <item x="312"/>
        <item x="282"/>
        <item x="218"/>
        <item x="101"/>
        <item x="336"/>
        <item x="364"/>
        <item x="341"/>
        <item x="330"/>
        <item x="152"/>
        <item x="393"/>
        <item x="205"/>
        <item x="313"/>
        <item x="104"/>
        <item x="167"/>
        <item x="66"/>
        <item x="182"/>
        <item x="194"/>
        <item x="240"/>
        <item x="48"/>
        <item x="251"/>
        <item x="43"/>
        <item x="384"/>
        <item x="379"/>
        <item x="178"/>
        <item x="168"/>
        <item x="260"/>
        <item x="41"/>
        <item x="298"/>
        <item x="402"/>
        <item x="91"/>
        <item x="186"/>
        <item x="45"/>
        <item x="269"/>
        <item x="175"/>
        <item x="411"/>
        <item x="44"/>
        <item x="354"/>
        <item x="283"/>
        <item x="204"/>
        <item x="127"/>
        <item x="345"/>
        <item x="112"/>
        <item x="207"/>
        <item x="98"/>
        <item x="398"/>
        <item x="315"/>
        <item x="120"/>
        <item x="58"/>
        <item x="303"/>
        <item x="162"/>
        <item x="326"/>
        <item x="191"/>
        <item x="403"/>
        <item x="6"/>
        <item x="67"/>
        <item x="344"/>
        <item x="256"/>
        <item x="190"/>
        <item x="30"/>
        <item x="74"/>
        <item x="390"/>
        <item x="34"/>
        <item x="372"/>
        <item x="131"/>
        <item x="233"/>
        <item x="132"/>
        <item x="60"/>
        <item x="223"/>
        <item x="366"/>
        <item x="109"/>
        <item x="129"/>
        <item x="358"/>
        <item x="386"/>
        <item x="221"/>
        <item x="228"/>
        <item x="370"/>
        <item x="375"/>
        <item x="126"/>
        <item x="18"/>
        <item x="54"/>
        <item x="300"/>
        <item x="387"/>
        <item x="174"/>
        <item x="195"/>
        <item x="338"/>
        <item x="183"/>
        <item x="271"/>
        <item x="189"/>
        <item x="368"/>
        <item x="280"/>
        <item x="333"/>
        <item x="88"/>
        <item x="87"/>
        <item x="51"/>
        <item x="246"/>
        <item x="13"/>
        <item x="22"/>
        <item x="378"/>
        <item x="37"/>
        <item x="409"/>
        <item x="287"/>
        <item x="299"/>
        <item x="16"/>
        <item x="243"/>
        <item x="335"/>
        <item x="211"/>
        <item x="122"/>
        <item x="212"/>
        <item x="148"/>
        <item x="17"/>
        <item x="232"/>
        <item x="0"/>
        <item x="267"/>
        <item x="46"/>
        <item x="159"/>
        <item x="311"/>
        <item x="200"/>
        <item x="371"/>
        <item x="279"/>
        <item x="77"/>
        <item x="99"/>
        <item x="340"/>
        <item x="288"/>
        <item x="40"/>
        <item x="137"/>
        <item x="319"/>
        <item x="187"/>
        <item x="133"/>
        <item x="155"/>
        <item x="261"/>
        <item x="254"/>
        <item x="241"/>
        <item x="68"/>
        <item x="266"/>
        <item x="85"/>
        <item x="385"/>
        <item x="337"/>
        <item x="292"/>
        <item x="9"/>
        <item m="1" x="423"/>
        <item x="363"/>
        <item x="289"/>
        <item x="193"/>
        <item x="410"/>
        <item x="234"/>
        <item x="397"/>
        <item x="369"/>
        <item x="21"/>
        <item x="42"/>
        <item x="82"/>
        <item x="93"/>
        <item x="220"/>
        <item x="19"/>
        <item x="353"/>
        <item x="75"/>
        <item x="56"/>
        <item x="141"/>
        <item x="29"/>
        <item x="121"/>
        <item x="214"/>
        <item x="286"/>
        <item x="38"/>
        <item x="250"/>
        <item x="316"/>
        <item m="1" x="418"/>
        <item x="90"/>
        <item x="12"/>
        <item x="268"/>
        <item x="284"/>
        <item x="79"/>
        <item x="265"/>
        <item x="224"/>
        <item x="331"/>
        <item x="124"/>
        <item x="23"/>
        <item x="376"/>
        <item x="172"/>
        <item x="305"/>
        <item x="247"/>
        <item x="210"/>
        <item x="399"/>
        <item x="306"/>
        <item x="72"/>
        <item x="219"/>
        <item x="349"/>
        <item x="179"/>
        <item x="3"/>
        <item x="164"/>
        <item x="201"/>
        <item x="230"/>
        <item x="71"/>
        <item x="237"/>
        <item x="176"/>
        <item x="81"/>
        <item x="231"/>
        <item x="192"/>
        <item x="114"/>
        <item x="276"/>
        <item x="107"/>
        <item x="113"/>
        <item x="15"/>
        <item x="382"/>
        <item x="238"/>
        <item x="118"/>
        <item x="177"/>
        <item x="103"/>
        <item x="257"/>
        <item x="365"/>
        <item x="106"/>
        <item x="31"/>
        <item x="351"/>
        <item x="36"/>
        <item x="290"/>
        <item x="95"/>
        <item x="153"/>
        <item x="408"/>
        <item x="97"/>
        <item x="92"/>
        <item x="123"/>
        <item x="135"/>
        <item x="59"/>
        <item x="213"/>
        <item x="222"/>
        <item x="57"/>
        <item x="381"/>
        <item x="108"/>
        <item x="53"/>
        <item x="297"/>
        <item x="327"/>
        <item x="322"/>
        <item x="227"/>
        <item x="317"/>
        <item x="318"/>
        <item m="1" x="417"/>
        <item x="50"/>
        <item x="196"/>
        <item x="314"/>
        <item x="27"/>
        <item x="80"/>
        <item x="140"/>
        <item x="136"/>
        <item x="33"/>
        <item x="119"/>
        <item x="412"/>
        <item x="325"/>
        <item x="10"/>
        <item x="166"/>
        <item x="389"/>
        <item x="11"/>
        <item x="235"/>
        <item x="5"/>
        <item x="244"/>
        <item x="142"/>
        <item x="248"/>
        <item x="373"/>
        <item x="49"/>
        <item x="125"/>
        <item x="86"/>
        <item x="188"/>
        <item x="357"/>
        <item x="225"/>
        <item x="145"/>
        <item x="352"/>
        <item x="404"/>
        <item x="14"/>
        <item x="236"/>
        <item x="69"/>
        <item x="173"/>
        <item x="347"/>
        <item x="324"/>
        <item x="102"/>
        <item x="203"/>
        <item x="117"/>
        <item x="374"/>
        <item x="215"/>
        <item x="281"/>
        <item x="4"/>
        <item x="405"/>
        <item x="32"/>
        <item x="270"/>
        <item x="253"/>
        <item x="339"/>
        <item x="342"/>
        <item x="258"/>
        <item x="144"/>
        <item x="296"/>
        <item x="73"/>
        <item x="198"/>
        <item x="47"/>
        <item x="181"/>
        <item x="199"/>
        <item x="8"/>
        <item x="291"/>
        <item x="295"/>
        <item x="301"/>
        <item x="302"/>
        <item x="65"/>
        <item x="273"/>
        <item x="323"/>
        <item x="55"/>
        <item x="151"/>
        <item x="392"/>
        <item x="28"/>
        <item x="24"/>
        <item x="171"/>
        <item x="274"/>
        <item x="96"/>
        <item x="63"/>
        <item x="169"/>
        <item x="396"/>
        <item x="184"/>
        <item x="310"/>
        <item x="320"/>
        <item x="362"/>
        <item x="7"/>
        <item x="134"/>
        <item x="89"/>
        <item x="76"/>
        <item x="321"/>
        <item x="394"/>
        <item x="180"/>
        <item x="275"/>
        <item x="154"/>
        <item x="359"/>
        <item x="115"/>
        <item x="259"/>
        <item x="348"/>
        <item x="62"/>
        <item x="147"/>
        <item x="242"/>
        <item x="304"/>
        <item x="20"/>
        <item x="400"/>
        <item x="25"/>
        <item m="1" x="420"/>
        <item x="413"/>
        <item x="255"/>
        <item x="83"/>
        <item x="2"/>
        <item x="360"/>
        <item x="285"/>
        <item x="39"/>
        <item x="165"/>
        <item x="170"/>
        <item x="277"/>
        <item x="84"/>
        <item x="262"/>
        <item x="414"/>
        <item m="1" x="422"/>
        <item m="1" x="425"/>
        <item m="1" x="424"/>
        <item m="1" x="421"/>
        <item m="1" x="419"/>
        <item x="415"/>
      </items>
    </pivotField>
    <pivotField axis="axisRow" compact="0" outline="0" showAll="0" defaultSubtotal="0">
      <items count="8">
        <item x="0"/>
        <item x="1"/>
        <item x="4"/>
        <item x="5"/>
        <item x="3"/>
        <item x="2"/>
        <item x="6"/>
        <item m="1" x="7"/>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18">
        <item x="4"/>
        <item x="13"/>
        <item x="8"/>
        <item x="12"/>
        <item x="6"/>
        <item x="15"/>
        <item x="14"/>
        <item x="2"/>
        <item x="3"/>
        <item x="11"/>
        <item x="1"/>
        <item x="9"/>
        <item x="7"/>
        <item x="10"/>
        <item x="5"/>
        <item x="0"/>
        <item x="16"/>
        <item m="1" x="17"/>
      </items>
    </pivotField>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21">
        <item x="0"/>
        <item x="5"/>
        <item x="6"/>
        <item x="3"/>
        <item x="9"/>
        <item x="11"/>
        <item x="12"/>
        <item x="8"/>
        <item x="13"/>
        <item x="7"/>
        <item x="4"/>
        <item x="1"/>
        <item x="15"/>
        <item m="1" x="16"/>
        <item m="1" x="17"/>
        <item x="2"/>
        <item m="1" x="18"/>
        <item m="1" x="20"/>
        <item m="1" x="19"/>
        <item x="14"/>
        <item x="10"/>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Page" compact="0" outline="0" showAll="0" defaultSubtotal="0">
      <items count="8">
        <item x="0"/>
        <item x="1"/>
        <item x="4"/>
        <item x="5"/>
        <item x="3"/>
        <item x="2"/>
        <item x="6"/>
        <item m="1" x="7"/>
      </items>
    </pivotField>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howAll="0" defaultSubtotal="0"/>
    <pivotField compact="0" outline="0" subtotalTop="0" showAll="0" defaultSubtotal="0"/>
    <pivotField compact="0" outline="0" subtotalTop="0" showAll="0" defaultSubtotal="0"/>
    <pivotField compact="0" outline="0" showAll="0" defaultSubtotal="0"/>
  </pivotFields>
  <rowFields count="7">
    <field x="0"/>
    <field x="1"/>
    <field x="2"/>
    <field x="3"/>
    <field x="4"/>
    <field x="15"/>
    <field x="10"/>
  </rowFields>
  <rowItems count="422">
    <i>
      <x/>
      <x v="4"/>
      <x v="1"/>
      <x v="183"/>
      <x/>
      <x/>
      <x v="15"/>
    </i>
    <i>
      <x v="1"/>
      <x v="26"/>
      <x v="2"/>
      <x v="4"/>
      <x/>
      <x v="11"/>
      <x v="10"/>
    </i>
    <i>
      <x v="2"/>
      <x v="27"/>
      <x v="3"/>
      <x v="410"/>
      <x/>
      <x v="15"/>
      <x v="10"/>
    </i>
    <i>
      <x v="3"/>
      <x v="32"/>
      <x/>
      <x v="258"/>
      <x/>
      <x v="3"/>
      <x v="10"/>
    </i>
    <i>
      <x v="4"/>
      <x v="35"/>
      <x v="1"/>
      <x v="348"/>
      <x/>
      <x v="10"/>
      <x v="10"/>
    </i>
    <i>
      <x v="5"/>
      <x v="43"/>
      <x v="2"/>
      <x v="322"/>
      <x/>
      <x/>
      <x v="10"/>
    </i>
    <i>
      <x v="6"/>
      <x v="52"/>
      <x v="3"/>
      <x v="125"/>
      <x v="1"/>
      <x v="11"/>
      <x v="7"/>
    </i>
    <i>
      <x v="7"/>
      <x v="58"/>
      <x/>
      <x v="386"/>
      <x v="5"/>
      <x v="10"/>
      <x v="10"/>
    </i>
    <i>
      <x v="8"/>
      <x v="63"/>
      <x v="1"/>
      <x v="363"/>
      <x v="5"/>
      <x v="1"/>
      <x v="10"/>
    </i>
    <i>
      <x v="9"/>
      <x v="69"/>
      <x v="2"/>
      <x v="210"/>
      <x v="5"/>
      <x v="2"/>
      <x v="10"/>
    </i>
    <i>
      <x v="10"/>
      <x v="71"/>
      <x v="3"/>
      <x v="317"/>
      <x v="5"/>
      <x v="3"/>
      <x v="10"/>
    </i>
    <i>
      <x v="11"/>
      <x v="75"/>
      <x/>
      <x v="320"/>
      <x v="5"/>
      <x v="3"/>
      <x v="7"/>
    </i>
    <i>
      <x v="12"/>
      <x v="77"/>
      <x v="1"/>
      <x v="238"/>
      <x v="5"/>
      <x v="3"/>
      <x v="8"/>
    </i>
    <i>
      <x v="13"/>
      <x v="78"/>
      <x v="2"/>
      <x v="167"/>
      <x v="1"/>
      <x v="11"/>
      <x v="10"/>
    </i>
    <i>
      <x v="14"/>
      <x v="82"/>
      <x v="3"/>
      <x v="336"/>
      <x v="1"/>
      <x v="11"/>
      <x v="10"/>
    </i>
    <i>
      <x v="15"/>
      <x v="92"/>
      <x/>
      <x v="272"/>
      <x v="5"/>
      <x v="1"/>
      <x v="7"/>
    </i>
    <i>
      <x v="16"/>
      <x v="106"/>
      <x v="1"/>
      <x v="174"/>
      <x v="4"/>
      <x v="1"/>
      <x v="10"/>
    </i>
    <i>
      <x v="17"/>
      <x v="110"/>
      <x v="2"/>
      <x v="181"/>
      <x v="1"/>
      <x v="11"/>
      <x v="10"/>
    </i>
    <i>
      <x v="18"/>
      <x v="113"/>
      <x v="3"/>
      <x v="150"/>
      <x v="1"/>
      <x/>
      <x v="10"/>
    </i>
    <i>
      <x v="19"/>
      <x v="117"/>
      <x/>
      <x v="224"/>
      <x/>
      <x/>
      <x v="10"/>
    </i>
    <i>
      <x v="20"/>
      <x v="128"/>
      <x v="1"/>
      <x v="403"/>
      <x v="1"/>
      <x/>
      <x v="10"/>
    </i>
    <i>
      <x v="21"/>
      <x v="146"/>
      <x v="2"/>
      <x v="219"/>
      <x/>
      <x/>
      <x v="10"/>
    </i>
    <i>
      <x v="22"/>
      <x v="148"/>
      <x v="3"/>
      <x v="168"/>
      <x/>
      <x/>
      <x v="10"/>
    </i>
    <i>
      <x v="23"/>
      <x v="149"/>
      <x/>
      <x v="246"/>
      <x/>
      <x/>
      <x v="10"/>
    </i>
    <i>
      <x v="24"/>
      <x v="150"/>
      <x v="1"/>
      <x v="375"/>
      <x v="1"/>
      <x/>
      <x/>
    </i>
    <i>
      <x v="25"/>
      <x v="153"/>
      <x v="2"/>
      <x v="405"/>
      <x v="2"/>
      <x v="1"/>
      <x v="10"/>
    </i>
    <i>
      <x v="26"/>
      <x v="155"/>
      <x v="3"/>
      <x v="53"/>
      <x v="4"/>
      <x v="1"/>
      <x v="14"/>
    </i>
    <i>
      <x v="27"/>
      <x v="156"/>
      <x/>
      <x v="309"/>
      <x v="3"/>
      <x/>
      <x/>
    </i>
    <i>
      <x v="28"/>
      <x v="162"/>
      <x v="1"/>
      <x v="374"/>
      <x v="5"/>
      <x v="1"/>
      <x v="7"/>
    </i>
    <i>
      <x v="29"/>
      <x v="164"/>
      <x v="2"/>
      <x v="229"/>
      <x v="3"/>
      <x/>
      <x v="10"/>
    </i>
    <i>
      <x v="30"/>
      <x v="169"/>
      <x v="3"/>
      <x v="130"/>
      <x v="5"/>
      <x v="10"/>
      <x v="10"/>
    </i>
    <i>
      <x v="31"/>
      <x v="170"/>
      <x/>
      <x v="281"/>
      <x v="4"/>
      <x/>
      <x v="10"/>
    </i>
    <i>
      <x v="32"/>
      <x v="173"/>
      <x v="1"/>
      <x v="350"/>
      <x v="3"/>
      <x v="9"/>
      <x v="10"/>
    </i>
    <i>
      <x v="33"/>
      <x v="175"/>
      <x v="2"/>
      <x v="313"/>
      <x v="4"/>
      <x v="1"/>
      <x v="10"/>
    </i>
    <i>
      <x v="34"/>
      <x v="177"/>
      <x v="3"/>
      <x v="133"/>
      <x v="2"/>
      <x v="2"/>
      <x v="10"/>
    </i>
    <i>
      <x v="35"/>
      <x v="189"/>
      <x/>
      <x v="61"/>
      <x v="2"/>
      <x v="9"/>
      <x v="10"/>
    </i>
    <i>
      <x v="36"/>
      <x v="197"/>
      <x v="1"/>
      <x v="283"/>
      <x v="2"/>
      <x v="7"/>
      <x/>
    </i>
    <i>
      <x v="37"/>
      <x v="198"/>
      <x v="2"/>
      <x v="170"/>
      <x v="5"/>
      <x v="9"/>
      <x v="10"/>
    </i>
    <i>
      <x v="38"/>
      <x v="199"/>
      <x v="3"/>
      <x v="233"/>
      <x v="5"/>
      <x v="9"/>
      <x v="7"/>
    </i>
    <i>
      <x v="39"/>
      <x v="201"/>
      <x/>
      <x v="413"/>
      <x v="5"/>
      <x v="7"/>
      <x v="10"/>
    </i>
    <i>
      <x v="40"/>
      <x v="210"/>
      <x v="1"/>
      <x v="195"/>
      <x v="5"/>
      <x v="9"/>
      <x v="10"/>
    </i>
    <i>
      <x v="41"/>
      <x v="221"/>
      <x v="2"/>
      <x v="98"/>
      <x v="5"/>
      <x v="9"/>
      <x v="10"/>
    </i>
    <i>
      <x v="42"/>
      <x v="223"/>
      <x v="3"/>
      <x v="220"/>
      <x v="5"/>
      <x v="4"/>
      <x v="10"/>
    </i>
    <i>
      <x v="43"/>
      <x v="224"/>
      <x/>
      <x v="92"/>
      <x v="5"/>
      <x v="9"/>
      <x v="10"/>
    </i>
    <i>
      <x v="44"/>
      <x v="225"/>
      <x v="1"/>
      <x v="107"/>
      <x v="5"/>
      <x v="1"/>
      <x v="10"/>
    </i>
    <i>
      <x v="45"/>
      <x v="226"/>
      <x v="2"/>
      <x v="103"/>
      <x v="5"/>
      <x v="9"/>
      <x v="10"/>
    </i>
    <i>
      <x v="46"/>
      <x v="229"/>
      <x v="3"/>
      <x v="185"/>
      <x v="5"/>
      <x v="9"/>
      <x v="10"/>
    </i>
    <i>
      <x v="47"/>
      <x v="232"/>
      <x/>
      <x v="360"/>
      <x v="5"/>
      <x v="9"/>
      <x v="10"/>
    </i>
    <i>
      <x v="48"/>
      <x v="233"/>
      <x v="4"/>
      <x v="90"/>
      <x v="5"/>
      <x v="3"/>
      <x v="10"/>
    </i>
    <i>
      <x v="49"/>
      <x v="234"/>
      <x v="4"/>
      <x v="327"/>
      <x v="5"/>
      <x v="11"/>
      <x v="10"/>
    </i>
    <i>
      <x v="50"/>
      <x v="237"/>
      <x v="4"/>
      <x v="306"/>
      <x v="5"/>
      <x/>
      <x v="4"/>
    </i>
    <i>
      <x v="51"/>
      <x v="238"/>
      <x v="4"/>
      <x v="165"/>
      <x v="4"/>
      <x/>
      <x v="12"/>
    </i>
    <i>
      <x v="52"/>
      <x v="239"/>
      <x v="4"/>
      <x v="52"/>
      <x v="4"/>
      <x/>
      <x v="10"/>
    </i>
    <i>
      <x v="53"/>
      <x v="240"/>
      <x v="2"/>
      <x v="298"/>
      <x v="4"/>
      <x/>
      <x v="7"/>
    </i>
    <i>
      <x v="54"/>
      <x v="241"/>
      <x v="3"/>
      <x v="151"/>
      <x v="2"/>
      <x/>
      <x v="10"/>
    </i>
    <i>
      <x v="55"/>
      <x v="242"/>
      <x/>
      <x v="371"/>
      <x v="4"/>
      <x/>
      <x v="7"/>
    </i>
    <i>
      <x v="56"/>
      <x v="243"/>
      <x v="1"/>
      <x v="227"/>
      <x/>
      <x/>
      <x v="10"/>
    </i>
    <i>
      <x v="57"/>
      <x v="244"/>
      <x v="2"/>
      <x v="295"/>
      <x v="3"/>
      <x/>
      <x v="10"/>
    </i>
    <i>
      <x v="58"/>
      <x v="245"/>
      <x v="3"/>
      <x v="119"/>
      <x v="4"/>
      <x/>
      <x v="10"/>
    </i>
    <i>
      <x v="59"/>
      <x v="246"/>
      <x/>
      <x v="292"/>
      <x v="1"/>
      <x/>
      <x v="7"/>
    </i>
    <i>
      <x v="60"/>
      <x v="247"/>
      <x v="1"/>
      <x v="138"/>
      <x v="4"/>
      <x/>
      <x v="10"/>
    </i>
    <i>
      <x v="61"/>
      <x v="248"/>
      <x v="2"/>
      <x v="55"/>
      <x v="4"/>
      <x/>
      <x v="10"/>
    </i>
    <i>
      <x v="62"/>
      <x v="249"/>
      <x v="3"/>
      <x v="399"/>
      <x/>
      <x/>
      <x v="10"/>
    </i>
    <i>
      <x v="63"/>
      <x v="251"/>
      <x/>
      <x v="379"/>
      <x/>
      <x/>
      <x v="10"/>
    </i>
    <i>
      <x v="64"/>
      <x v="252"/>
      <x v="1"/>
      <x/>
      <x v="4"/>
      <x/>
      <x/>
    </i>
    <i>
      <x v="65"/>
      <x v="253"/>
      <x v="2"/>
      <x v="368"/>
      <x v="1"/>
      <x/>
      <x v="7"/>
    </i>
    <i>
      <x v="66"/>
      <x v="254"/>
      <x v="3"/>
      <x v="86"/>
      <x v="2"/>
      <x/>
      <x v="10"/>
    </i>
    <i>
      <x v="67"/>
      <x v="255"/>
      <x/>
      <x v="126"/>
      <x v="2"/>
      <x/>
      <x v="10"/>
    </i>
    <i>
      <x v="68"/>
      <x v="257"/>
      <x v="1"/>
      <x v="204"/>
      <x/>
      <x/>
      <x v="10"/>
    </i>
    <i>
      <x v="69"/>
      <x v="259"/>
      <x v="2"/>
      <x v="338"/>
      <x v="2"/>
      <x/>
      <x v="10"/>
    </i>
    <i>
      <x v="70"/>
      <x v="260"/>
      <x v="3"/>
      <x v="5"/>
      <x v="1"/>
      <x v="20"/>
      <x v="10"/>
    </i>
    <i>
      <x v="71"/>
      <x v="263"/>
      <x/>
      <x v="262"/>
      <x v="1"/>
      <x v="20"/>
      <x v="10"/>
    </i>
    <i>
      <x v="72"/>
      <x v="266"/>
      <x v="1"/>
      <x v="254"/>
      <x v="1"/>
      <x v="20"/>
      <x v="10"/>
    </i>
    <i>
      <x v="73"/>
      <x v="267"/>
      <x v="2"/>
      <x v="358"/>
      <x v="1"/>
      <x v="20"/>
      <x v="10"/>
    </i>
    <i>
      <x v="74"/>
      <x v="269"/>
      <x v="3"/>
      <x v="131"/>
      <x v="1"/>
      <x v="20"/>
      <x v="10"/>
    </i>
    <i>
      <x v="75"/>
      <x v="271"/>
      <x/>
      <x v="226"/>
      <x v="1"/>
      <x v="20"/>
      <x v="10"/>
    </i>
    <i>
      <x v="76"/>
      <x v="272"/>
      <x v="1"/>
      <x v="389"/>
      <x v="1"/>
      <x v="20"/>
      <x v="10"/>
    </i>
    <i>
      <x v="77"/>
      <x v="273"/>
      <x v="2"/>
      <x v="191"/>
      <x v="1"/>
      <x v="20"/>
      <x v="10"/>
    </i>
    <i>
      <x v="78"/>
      <x v="274"/>
      <x v="3"/>
      <x v="51"/>
      <x v="1"/>
      <x v="20"/>
      <x v="10"/>
    </i>
    <i>
      <x v="79"/>
      <x v="275"/>
      <x/>
      <x v="241"/>
      <x v="1"/>
      <x v="20"/>
      <x v="10"/>
    </i>
    <i>
      <x v="80"/>
      <x v="276"/>
      <x v="1"/>
      <x v="310"/>
      <x v="1"/>
      <x v="20"/>
      <x v="2"/>
    </i>
    <i>
      <x v="81"/>
      <x v="277"/>
      <x v="2"/>
      <x v="265"/>
      <x v="1"/>
      <x v="20"/>
      <x v="7"/>
    </i>
    <i>
      <x v="82"/>
      <x v="279"/>
      <x v="3"/>
      <x v="221"/>
      <x v="1"/>
      <x v="20"/>
      <x v="10"/>
    </i>
    <i>
      <x v="83"/>
      <x v="280"/>
      <x/>
      <x v="409"/>
      <x v="1"/>
      <x v="20"/>
      <x v="10"/>
    </i>
    <i>
      <x v="84"/>
      <x v="281"/>
      <x v="1"/>
      <x v="417"/>
      <x v="1"/>
      <x v="20"/>
      <x v="10"/>
    </i>
    <i>
      <x v="85"/>
      <x v="282"/>
      <x v="2"/>
      <x v="206"/>
      <x v="1"/>
      <x v="20"/>
      <x v="10"/>
    </i>
    <i>
      <x v="86"/>
      <x v="283"/>
      <x v="3"/>
      <x v="329"/>
      <x v="1"/>
      <x v="20"/>
      <x v="10"/>
    </i>
    <i>
      <x v="87"/>
      <x v="284"/>
      <x/>
      <x v="164"/>
      <x v="1"/>
      <x v="20"/>
      <x v="10"/>
    </i>
    <i>
      <x v="88"/>
      <x v="287"/>
      <x v="1"/>
      <x v="163"/>
      <x v="1"/>
      <x v="20"/>
      <x v="10"/>
    </i>
    <i>
      <x v="89"/>
      <x v="288"/>
      <x v="2"/>
      <x v="388"/>
      <x v="1"/>
      <x v="20"/>
      <x v="10"/>
    </i>
    <i>
      <x v="90"/>
      <x v="289"/>
      <x v="3"/>
      <x v="237"/>
      <x v="5"/>
      <x/>
      <x v="10"/>
    </i>
    <i>
      <x v="91"/>
      <x v="290"/>
      <x/>
      <x v="101"/>
      <x v="2"/>
      <x v="9"/>
      <x v="10"/>
    </i>
    <i>
      <x v="92"/>
      <x v="292"/>
      <x v="1"/>
      <x v="289"/>
      <x v="3"/>
      <x v="1"/>
      <x v="7"/>
    </i>
    <i>
      <x v="93"/>
      <x v="293"/>
      <x v="2"/>
      <x v="222"/>
      <x v="5"/>
      <x v="5"/>
      <x v="10"/>
    </i>
    <i>
      <x v="94"/>
      <x v="294"/>
      <x v="3"/>
      <x v="56"/>
      <x v="2"/>
      <x v="9"/>
      <x v="7"/>
    </i>
    <i>
      <x v="95"/>
      <x v="295"/>
      <x/>
      <x v="285"/>
      <x v="4"/>
      <x v="6"/>
      <x v="10"/>
    </i>
    <i>
      <x v="96"/>
      <x v="297"/>
      <x v="1"/>
      <x v="378"/>
      <x v="5"/>
      <x v="2"/>
      <x v="10"/>
    </i>
    <i>
      <x v="97"/>
      <x v="298"/>
      <x v="2"/>
      <x v="288"/>
      <x v="4"/>
      <x v="6"/>
      <x v="7"/>
    </i>
    <i>
      <x v="98"/>
      <x v="301"/>
      <x v="3"/>
      <x v="115"/>
      <x v="4"/>
      <x v="6"/>
      <x v="10"/>
    </i>
    <i>
      <x v="99"/>
      <x v="302"/>
      <x/>
      <x v="192"/>
      <x v="2"/>
      <x v="9"/>
      <x v="10"/>
    </i>
    <i>
      <x v="100"/>
      <x v="303"/>
      <x v="1"/>
      <x v="18"/>
      <x v="5"/>
      <x v="5"/>
      <x v="10"/>
    </i>
    <i>
      <x v="101"/>
      <x v="304"/>
      <x v="2"/>
      <x v="75"/>
      <x v="3"/>
      <x v="1"/>
      <x v="10"/>
    </i>
    <i>
      <x v="102"/>
      <x v="306"/>
      <x v="3"/>
      <x v="342"/>
      <x v="2"/>
      <x v="9"/>
      <x v="10"/>
    </i>
    <i>
      <x v="103"/>
      <x v="307"/>
      <x/>
      <x v="277"/>
      <x v="3"/>
      <x v="1"/>
      <x v="10"/>
    </i>
    <i>
      <x v="104"/>
      <x v="308"/>
      <x v="1"/>
      <x v="84"/>
      <x v="3"/>
      <x v="1"/>
      <x v="10"/>
    </i>
    <i>
      <x v="105"/>
      <x v="309"/>
      <x v="2"/>
      <x v="45"/>
      <x v="2"/>
      <x v="1"/>
      <x v="10"/>
    </i>
    <i>
      <x v="106"/>
      <x v="310"/>
      <x v="3"/>
      <x v="280"/>
      <x v="2"/>
      <x v="1"/>
      <x v="10"/>
    </i>
    <i>
      <x v="107"/>
      <x v="312"/>
      <x/>
      <x v="270"/>
      <x v="4"/>
      <x v="6"/>
      <x v="10"/>
    </i>
    <i>
      <x v="108"/>
      <x v="313"/>
      <x v="1"/>
      <x v="297"/>
      <x/>
      <x v="6"/>
      <x v="10"/>
    </i>
    <i>
      <x v="109"/>
      <x v="315"/>
      <x v="2"/>
      <x v="141"/>
      <x v="4"/>
      <x v="6"/>
      <x v="10"/>
    </i>
    <i>
      <x v="110"/>
      <x v="316"/>
      <x v="3"/>
      <x v="3"/>
      <x v="2"/>
      <x v="6"/>
      <x v="10"/>
    </i>
    <i>
      <x v="111"/>
      <x v="317"/>
      <x/>
      <x v="39"/>
      <x v="1"/>
      <x v="6"/>
      <x v="10"/>
    </i>
    <i>
      <x v="112"/>
      <x v="318"/>
      <x v="1"/>
      <x v="113"/>
      <x/>
      <x v="6"/>
      <x v="10"/>
    </i>
    <i>
      <x v="113"/>
      <x v="319"/>
      <x v="2"/>
      <x v="271"/>
      <x/>
      <x v="6"/>
      <x v="10"/>
    </i>
    <i>
      <x v="114"/>
      <x v="320"/>
      <x v="3"/>
      <x v="268"/>
      <x v="1"/>
      <x v="6"/>
      <x v="10"/>
    </i>
    <i>
      <x v="115"/>
      <x v="321"/>
      <x/>
      <x v="396"/>
      <x v="5"/>
      <x v="6"/>
      <x v="10"/>
    </i>
    <i>
      <x v="116"/>
      <x v="322"/>
      <x v="1"/>
      <x v="20"/>
      <x/>
      <x v="6"/>
      <x v="10"/>
    </i>
    <i>
      <x v="117"/>
      <x v="323"/>
      <x v="2"/>
      <x v="344"/>
      <x/>
      <x v="6"/>
      <x v="10"/>
    </i>
    <i>
      <x v="118"/>
      <x v="324"/>
      <x v="3"/>
      <x v="275"/>
      <x v="3"/>
      <x v="6"/>
      <x v="10"/>
    </i>
    <i>
      <x v="119"/>
      <x v="325"/>
      <x/>
      <x v="314"/>
      <x v="5"/>
      <x v="6"/>
      <x v="10"/>
    </i>
    <i>
      <x v="120"/>
      <x v="326"/>
      <x v="1"/>
      <x v="118"/>
      <x v="2"/>
      <x v="6"/>
      <x v="10"/>
    </i>
    <i>
      <x v="121"/>
      <x v="327"/>
      <x v="2"/>
      <x v="230"/>
      <x/>
      <x v="6"/>
      <x v="10"/>
    </i>
    <i>
      <x v="122"/>
      <x v="330"/>
      <x v="3"/>
      <x v="178"/>
      <x v="3"/>
      <x v="6"/>
      <x v="10"/>
    </i>
    <i>
      <x v="123"/>
      <x v="331"/>
      <x/>
      <x v="290"/>
      <x v="4"/>
      <x v="6"/>
      <x v="10"/>
    </i>
    <i>
      <x v="124"/>
      <x v="332"/>
      <x v="1"/>
      <x v="245"/>
      <x/>
      <x v="6"/>
      <x/>
    </i>
    <i>
      <x v="125"/>
      <x v="335"/>
      <x v="2"/>
      <x v="328"/>
      <x v="1"/>
      <x v="6"/>
      <x v="10"/>
    </i>
    <i>
      <x v="126"/>
      <x v="336"/>
      <x v="3"/>
      <x v="149"/>
      <x v="5"/>
      <x v="6"/>
      <x v="10"/>
    </i>
    <i>
      <x v="127"/>
      <x v="337"/>
      <x/>
      <x v="111"/>
      <x v="2"/>
      <x v="6"/>
      <x v="10"/>
    </i>
    <i>
      <x v="128"/>
      <x v="338"/>
      <x v="1"/>
      <x v="40"/>
      <x v="1"/>
      <x v="6"/>
      <x v="10"/>
    </i>
    <i>
      <x v="129"/>
      <x v="339"/>
      <x v="2"/>
      <x v="142"/>
      <x v="2"/>
      <x v="6"/>
      <x v="10"/>
    </i>
    <i>
      <x v="130"/>
      <x v="340"/>
      <x v="3"/>
      <x v="35"/>
      <x v="4"/>
      <x v="6"/>
      <x v="10"/>
    </i>
    <i>
      <x v="131"/>
      <x v="341"/>
      <x/>
      <x v="135"/>
      <x v="5"/>
      <x v="6"/>
      <x v="10"/>
    </i>
    <i>
      <x v="132"/>
      <x v="342"/>
      <x v="1"/>
      <x v="137"/>
      <x v="4"/>
      <x v="6"/>
      <x v="10"/>
    </i>
    <i>
      <x v="133"/>
      <x v="343"/>
      <x v="2"/>
      <x v="199"/>
      <x v="4"/>
      <x v="6"/>
      <x v="10"/>
    </i>
    <i>
      <x v="134"/>
      <x v="344"/>
      <x v="3"/>
      <x v="387"/>
      <x v="1"/>
      <x v="6"/>
      <x v="10"/>
    </i>
    <i>
      <x v="135"/>
      <x v="345"/>
      <x/>
      <x v="291"/>
      <x v="5"/>
      <x v="6"/>
      <x v="10"/>
    </i>
    <i>
      <x v="136"/>
      <x v="346"/>
      <x v="1"/>
      <x v="312"/>
      <x/>
      <x v="6"/>
      <x v="10"/>
    </i>
    <i>
      <x v="137"/>
      <x v="347"/>
      <x v="2"/>
      <x v="196"/>
      <x v="4"/>
      <x v="6"/>
      <x v="15"/>
    </i>
    <i>
      <x v="138"/>
      <x v="348"/>
      <x v="3"/>
      <x v="65"/>
      <x v="1"/>
      <x v="6"/>
      <x v="10"/>
    </i>
    <i>
      <x v="139"/>
      <x v="349"/>
      <x/>
      <x v="41"/>
      <x v="4"/>
      <x v="6"/>
      <x/>
    </i>
    <i>
      <x v="140"/>
      <x v="350"/>
      <x v="1"/>
      <x v="311"/>
      <x v="2"/>
      <x v="6"/>
      <x v="10"/>
    </i>
    <i>
      <x v="141"/>
      <x v="351"/>
      <x v="2"/>
      <x v="228"/>
      <x v="3"/>
      <x v="6"/>
      <x v="10"/>
    </i>
    <i>
      <x v="142"/>
      <x v="352"/>
      <x v="3"/>
      <x v="324"/>
      <x/>
      <x v="6"/>
      <x v="10"/>
    </i>
    <i>
      <x v="143"/>
      <x v="353"/>
      <x/>
      <x v="13"/>
      <x v="3"/>
      <x v="6"/>
      <x v="7"/>
    </i>
    <i>
      <x v="144"/>
      <x v="364"/>
      <x v="1"/>
      <x v="356"/>
      <x v="4"/>
      <x v="6"/>
      <x/>
    </i>
    <i>
      <x v="145"/>
      <x v="367"/>
      <x v="2"/>
      <x v="333"/>
      <x v="3"/>
      <x v="6"/>
      <x/>
    </i>
    <i>
      <x v="146"/>
      <x v="370"/>
      <x v="3"/>
      <x v="14"/>
      <x v="5"/>
      <x v="6"/>
      <x/>
    </i>
    <i>
      <x v="147"/>
      <x v="382"/>
      <x/>
      <x v="400"/>
      <x v="3"/>
      <x v="6"/>
      <x v="7"/>
    </i>
    <i>
      <x v="148"/>
      <x v="383"/>
      <x v="1"/>
      <x v="180"/>
      <x v="5"/>
      <x v="6"/>
      <x v="10"/>
    </i>
    <i>
      <x v="149"/>
      <x v="409"/>
      <x v="2"/>
      <x v="44"/>
      <x v="3"/>
      <x v="6"/>
      <x v="10"/>
    </i>
    <i>
      <x v="150"/>
      <x v="412"/>
      <x v="3"/>
      <x v="16"/>
      <x v="4"/>
      <x v="6"/>
      <x v="10"/>
    </i>
    <i>
      <x v="151"/>
      <x v="413"/>
      <x/>
      <x v="372"/>
      <x v="5"/>
      <x v="6"/>
      <x v="10"/>
    </i>
    <i>
      <x v="152"/>
      <x v="30"/>
      <x v="1"/>
      <x v="80"/>
      <x v="4"/>
      <x v="6"/>
      <x/>
    </i>
    <i>
      <x v="153"/>
      <x v="55"/>
      <x v="2"/>
      <x v="286"/>
      <x/>
      <x v="6"/>
      <x/>
    </i>
    <i>
      <x v="154"/>
      <x v="67"/>
      <x v="3"/>
      <x v="394"/>
      <x/>
      <x v="6"/>
      <x/>
    </i>
    <i>
      <x v="155"/>
      <x v="144"/>
      <x/>
      <x v="200"/>
      <x v="1"/>
      <x v="6"/>
      <x/>
    </i>
    <i>
      <x v="156"/>
      <x v="145"/>
      <x v="1"/>
      <x v="59"/>
      <x/>
      <x v="6"/>
      <x/>
    </i>
    <i>
      <x v="157"/>
      <x v="165"/>
      <x v="2"/>
      <x v="28"/>
      <x v="1"/>
      <x v="6"/>
      <x/>
    </i>
    <i>
      <x v="158"/>
      <x v="166"/>
      <x v="3"/>
      <x v="30"/>
      <x v="1"/>
      <x v="6"/>
      <x/>
    </i>
    <i>
      <x v="159"/>
      <x v="176"/>
      <x/>
      <x v="186"/>
      <x/>
      <x v="6"/>
      <x/>
    </i>
    <i>
      <x v="160"/>
      <x v="182"/>
      <x v="1"/>
      <x v="54"/>
      <x/>
      <x v="6"/>
      <x/>
    </i>
    <i>
      <x v="161"/>
      <x v="204"/>
      <x v="2"/>
      <x v="33"/>
      <x v="2"/>
      <x v="6"/>
      <x/>
    </i>
    <i>
      <x v="162"/>
      <x v="205"/>
      <x v="3"/>
      <x v="121"/>
      <x v="1"/>
      <x v="6"/>
      <x/>
    </i>
    <i>
      <x v="163"/>
      <x v="209"/>
      <x/>
      <x v="10"/>
      <x v="4"/>
      <x v="6"/>
      <x v="11"/>
    </i>
    <i>
      <x v="164"/>
      <x v="212"/>
      <x v="1"/>
      <x v="259"/>
      <x v="3"/>
      <x v="6"/>
      <x/>
    </i>
    <i>
      <x v="165"/>
      <x v="227"/>
      <x v="2"/>
      <x v="414"/>
      <x/>
      <x v="5"/>
      <x/>
    </i>
    <i>
      <x v="166"/>
      <x v="228"/>
      <x v="3"/>
      <x v="318"/>
      <x v="3"/>
      <x v="5"/>
      <x/>
    </i>
    <i>
      <x v="167"/>
      <x v="256"/>
      <x/>
      <x v="85"/>
      <x v="3"/>
      <x v="5"/>
      <x v="10"/>
    </i>
    <i>
      <x v="168"/>
      <x v="258"/>
      <x v="1"/>
      <x v="96"/>
      <x/>
      <x v="5"/>
      <x/>
    </i>
    <i>
      <x v="169"/>
      <x v="300"/>
      <x v="2"/>
      <x v="380"/>
      <x v="5"/>
      <x v="6"/>
      <x v="10"/>
    </i>
    <i>
      <x v="170"/>
      <x v="388"/>
      <x v="3"/>
      <x v="415"/>
      <x v="5"/>
      <x v="6"/>
      <x/>
    </i>
    <i>
      <x v="171"/>
      <x v="72"/>
      <x/>
      <x v="376"/>
      <x v="4"/>
      <x v="6"/>
      <x v="13"/>
    </i>
    <i>
      <x v="172"/>
      <x/>
      <x v="1"/>
      <x v="248"/>
      <x v="4"/>
      <x v="6"/>
      <x v="12"/>
    </i>
    <i>
      <x v="173"/>
      <x v="5"/>
      <x v="2"/>
      <x v="339"/>
      <x v="4"/>
      <x v="6"/>
      <x/>
    </i>
    <i>
      <x v="174"/>
      <x v="6"/>
      <x v="3"/>
      <x v="154"/>
      <x v="4"/>
      <x v="6"/>
      <x v="10"/>
    </i>
    <i>
      <x v="175"/>
      <x v="9"/>
      <x/>
      <x v="105"/>
      <x/>
      <x v="5"/>
      <x v="10"/>
    </i>
    <i>
      <x v="176"/>
      <x v="10"/>
      <x v="1"/>
      <x v="264"/>
      <x/>
      <x v="7"/>
      <x v="10"/>
    </i>
    <i>
      <x v="177"/>
      <x v="11"/>
      <x v="2"/>
      <x v="276"/>
      <x v="1"/>
      <x v="4"/>
      <x/>
    </i>
    <i>
      <x v="178"/>
      <x v="12"/>
      <x v="3"/>
      <x v="95"/>
      <x v="2"/>
      <x v="3"/>
      <x/>
    </i>
    <i>
      <x v="179"/>
      <x v="13"/>
      <x/>
      <x v="257"/>
      <x v="2"/>
      <x v="3"/>
      <x v="10"/>
    </i>
    <i>
      <x v="180"/>
      <x v="14"/>
      <x v="1"/>
      <x v="392"/>
      <x v="3"/>
      <x v="5"/>
      <x/>
    </i>
    <i>
      <x v="181"/>
      <x v="15"/>
      <x v="2"/>
      <x v="361"/>
      <x v="1"/>
      <x v="4"/>
      <x v="10"/>
    </i>
    <i>
      <x v="182"/>
      <x v="16"/>
      <x v="3"/>
      <x v="87"/>
      <x v="4"/>
      <x v="6"/>
      <x v="9"/>
    </i>
    <i>
      <x v="183"/>
      <x v="18"/>
      <x/>
      <x v="157"/>
      <x v="4"/>
      <x v="6"/>
      <x v="10"/>
    </i>
    <i>
      <x v="184"/>
      <x v="20"/>
      <x v="1"/>
      <x v="382"/>
      <x v="3"/>
      <x v="6"/>
      <x v="10"/>
    </i>
    <i>
      <x v="185"/>
      <x v="22"/>
      <x v="2"/>
      <x v="38"/>
      <x/>
      <x v="7"/>
      <x v="10"/>
    </i>
    <i>
      <x v="186"/>
      <x v="33"/>
      <x v="3"/>
      <x v="102"/>
      <x v="2"/>
      <x v="3"/>
      <x v="10"/>
    </i>
    <i>
      <x v="187"/>
      <x v="41"/>
      <x/>
      <x v="198"/>
      <x v="2"/>
      <x v="6"/>
      <x v="7"/>
    </i>
    <i>
      <x v="188"/>
      <x v="42"/>
      <x v="1"/>
      <x v="330"/>
      <x v="4"/>
      <x v="6"/>
      <x v="10"/>
    </i>
    <i>
      <x v="189"/>
      <x v="44"/>
      <x v="2"/>
      <x v="159"/>
      <x v="4"/>
      <x v="15"/>
      <x v="10"/>
    </i>
    <i>
      <x v="190"/>
      <x v="47"/>
      <x v="3"/>
      <x v="129"/>
      <x v="2"/>
      <x v="6"/>
      <x/>
    </i>
    <i>
      <x v="191"/>
      <x v="48"/>
      <x/>
      <x v="123"/>
      <x v="2"/>
      <x v="6"/>
      <x/>
    </i>
    <i>
      <x v="192"/>
      <x v="51"/>
      <x v="1"/>
      <x v="267"/>
      <x/>
      <x v="7"/>
      <x/>
    </i>
    <i>
      <x v="193"/>
      <x v="53"/>
      <x v="2"/>
      <x v="214"/>
      <x/>
      <x v="7"/>
      <x v="7"/>
    </i>
    <i>
      <x v="194"/>
      <x v="56"/>
      <x v="3"/>
      <x v="88"/>
      <x v="1"/>
      <x v="4"/>
      <x v="10"/>
    </i>
    <i>
      <x v="195"/>
      <x v="59"/>
      <x/>
      <x v="155"/>
      <x v="4"/>
      <x v="6"/>
      <x/>
    </i>
    <i>
      <x v="196"/>
      <x v="62"/>
      <x v="1"/>
      <x v="307"/>
      <x v="4"/>
      <x v="6"/>
      <x v="3"/>
    </i>
    <i>
      <x v="197"/>
      <x v="94"/>
      <x v="2"/>
      <x v="50"/>
      <x v="1"/>
      <x v="4"/>
      <x/>
    </i>
    <i>
      <x v="198"/>
      <x v="95"/>
      <x v="3"/>
      <x v="359"/>
      <x v="1"/>
      <x v="4"/>
      <x/>
    </i>
    <i>
      <x v="199"/>
      <x v="96"/>
      <x/>
      <x v="362"/>
      <x v="2"/>
      <x v="6"/>
      <x/>
    </i>
    <i>
      <x v="200"/>
      <x v="97"/>
      <x v="1"/>
      <x v="188"/>
      <x v="3"/>
      <x v="6"/>
      <x/>
    </i>
    <i>
      <x v="201"/>
      <x v="98"/>
      <x v="2"/>
      <x v="260"/>
      <x v="5"/>
      <x v="6"/>
      <x/>
    </i>
    <i>
      <x v="202"/>
      <x v="99"/>
      <x v="3"/>
      <x v="24"/>
      <x v="1"/>
      <x v="4"/>
      <x/>
    </i>
    <i>
      <x v="203"/>
      <x v="100"/>
      <x/>
      <x v="288"/>
      <x/>
      <x v="7"/>
      <x/>
    </i>
    <i>
      <x v="204"/>
      <x v="101"/>
      <x v="1"/>
      <x v="343"/>
      <x v="4"/>
      <x v="6"/>
      <x/>
    </i>
    <i>
      <x v="205"/>
      <x v="104"/>
      <x v="2"/>
      <x v="110"/>
      <x v="5"/>
      <x v="6"/>
      <x v="10"/>
    </i>
    <i>
      <x v="206"/>
      <x v="105"/>
      <x v="3"/>
      <x v="82"/>
      <x v="5"/>
      <x v="6"/>
      <x/>
    </i>
    <i>
      <x v="207"/>
      <x v="107"/>
      <x/>
      <x v="49"/>
      <x v="2"/>
      <x v="15"/>
      <x/>
    </i>
    <i>
      <x v="208"/>
      <x v="108"/>
      <x v="1"/>
      <x v="114"/>
      <x/>
      <x v="7"/>
      <x/>
    </i>
    <i>
      <x v="209"/>
      <x v="111"/>
      <x v="2"/>
      <x v="36"/>
      <x v="1"/>
      <x v="3"/>
      <x v="10"/>
    </i>
    <i>
      <x v="210"/>
      <x v="115"/>
      <x v="3"/>
      <x v="226"/>
      <x v="5"/>
      <x v="6"/>
      <x v="10"/>
    </i>
    <i>
      <x v="211"/>
      <x v="116"/>
      <x/>
      <x v="64"/>
      <x v="3"/>
      <x v="6"/>
      <x/>
    </i>
    <i>
      <x v="212"/>
      <x v="118"/>
      <x v="1"/>
      <x v="251"/>
      <x v="4"/>
      <x v="6"/>
      <x/>
    </i>
    <i>
      <x v="213"/>
      <x v="119"/>
      <x v="2"/>
      <x v="177"/>
      <x v="4"/>
      <x v="6"/>
      <x/>
    </i>
    <i>
      <x v="214"/>
      <x v="122"/>
      <x v="3"/>
      <x v="276"/>
      <x v="5"/>
      <x v="6"/>
      <x/>
    </i>
    <i>
      <x v="215"/>
      <x v="123"/>
      <x/>
      <x v="179"/>
      <x v="2"/>
      <x v="6"/>
      <x v="10"/>
    </i>
    <i>
      <x v="216"/>
      <x v="125"/>
      <x v="1"/>
      <x v="293"/>
      <x v="5"/>
      <x v="6"/>
      <x/>
    </i>
    <i>
      <x v="217"/>
      <x v="126"/>
      <x v="2"/>
      <x v="231"/>
      <x v="4"/>
      <x v="6"/>
      <x/>
    </i>
    <i>
      <x v="218"/>
      <x v="127"/>
      <x v="3"/>
      <x v="346"/>
      <x v="5"/>
      <x v="6"/>
      <x/>
    </i>
    <i>
      <x v="219"/>
      <x v="130"/>
      <x/>
      <x v="11"/>
      <x v="3"/>
      <x v="6"/>
      <x v="10"/>
    </i>
    <i>
      <x v="220"/>
      <x v="131"/>
      <x v="1"/>
      <x v="57"/>
      <x v="4"/>
      <x v="6"/>
      <x v="10"/>
    </i>
    <i>
      <x v="221"/>
      <x v="132"/>
      <x v="2"/>
      <x v="74"/>
      <x v="2"/>
      <x v="6"/>
      <x v="10"/>
    </i>
    <i>
      <x v="222"/>
      <x v="133"/>
      <x v="3"/>
      <x v="255"/>
      <x v="1"/>
      <x v="3"/>
      <x v="7"/>
    </i>
    <i>
      <x v="223"/>
      <x v="135"/>
      <x/>
      <x v="223"/>
      <x v="4"/>
      <x v="6"/>
      <x v="10"/>
    </i>
    <i>
      <x v="224"/>
      <x v="136"/>
      <x v="1"/>
      <x v="145"/>
      <x v="2"/>
      <x v="6"/>
      <x v="10"/>
    </i>
    <i>
      <x v="225"/>
      <x v="139"/>
      <x v="2"/>
      <x v="294"/>
      <x v="2"/>
      <x v="6"/>
      <x v="10"/>
    </i>
    <i>
      <x v="226"/>
      <x v="140"/>
      <x v="3"/>
      <x v="139"/>
      <x/>
      <x v="6"/>
      <x v="10"/>
    </i>
    <i>
      <x v="227"/>
      <x v="157"/>
      <x/>
      <x v="243"/>
      <x v="5"/>
      <x v="6"/>
      <x/>
    </i>
    <i>
      <x v="228"/>
      <x v="371"/>
      <x v="1"/>
      <x v="332"/>
      <x v="4"/>
      <x v="6"/>
      <x/>
    </i>
    <i>
      <x v="229"/>
      <x v="372"/>
      <x v="2"/>
      <x v="31"/>
      <x v="1"/>
      <x v="3"/>
      <x v="10"/>
    </i>
    <i>
      <x v="230"/>
      <x v="373"/>
      <x v="3"/>
      <x v="302"/>
      <x v="4"/>
      <x v="6"/>
      <x/>
    </i>
    <i>
      <x v="231"/>
      <x v="376"/>
      <x/>
      <x v="146"/>
      <x v="4"/>
      <x v="6"/>
      <x v="10"/>
    </i>
    <i>
      <x v="232"/>
      <x v="34"/>
      <x v="1"/>
      <x v="58"/>
      <x/>
      <x v="6"/>
      <x v="10"/>
    </i>
    <i>
      <x v="233"/>
      <x v="73"/>
      <x v="2"/>
      <x v="261"/>
      <x v="5"/>
      <x v="6"/>
      <x v="10"/>
    </i>
    <i>
      <x v="234"/>
      <x v="80"/>
      <x v="3"/>
      <x v="266"/>
      <x v="4"/>
      <x v="6"/>
      <x v="10"/>
    </i>
    <i>
      <x v="235"/>
      <x v="84"/>
      <x/>
      <x v="182"/>
      <x/>
      <x v="6"/>
      <x v="10"/>
    </i>
    <i>
      <x v="236"/>
      <x v="90"/>
      <x v="1"/>
      <x v="136"/>
      <x v="3"/>
      <x v="6"/>
      <x v="10"/>
    </i>
    <i>
      <x v="237"/>
      <x v="183"/>
      <x v="2"/>
      <x v="216"/>
      <x v="3"/>
      <x v="6"/>
      <x v="10"/>
    </i>
    <i>
      <x v="238"/>
      <x v="218"/>
      <x v="3"/>
      <x v="321"/>
      <x v="4"/>
      <x v="6"/>
      <x v="10"/>
    </i>
    <i>
      <x v="239"/>
      <x v="219"/>
      <x/>
      <x v="337"/>
      <x v="1"/>
      <x v="6"/>
      <x v="10"/>
    </i>
    <i>
      <x v="240"/>
      <x v="231"/>
      <x v="1"/>
      <x v="263"/>
      <x/>
      <x v="6"/>
      <x v="10"/>
    </i>
    <i>
      <x v="241"/>
      <x v="235"/>
      <x v="2"/>
      <x v="274"/>
      <x v="3"/>
      <x v="6"/>
      <x v="10"/>
    </i>
    <i>
      <x v="242"/>
      <x v="250"/>
      <x v="3"/>
      <x v="19"/>
      <x v="2"/>
      <x v="4"/>
      <x v="10"/>
    </i>
    <i>
      <x v="243"/>
      <x v="270"/>
      <x/>
      <x v="89"/>
      <x v="5"/>
      <x v="6"/>
      <x v="10"/>
    </i>
    <i>
      <x v="244"/>
      <x v="391"/>
      <x v="1"/>
      <x v="203"/>
      <x v="4"/>
      <x v="6"/>
      <x v="7"/>
    </i>
    <i>
      <x v="245"/>
      <x v="411"/>
      <x v="2"/>
      <x v="401"/>
      <x v="5"/>
      <x v="6"/>
      <x v="10"/>
    </i>
    <i>
      <x v="246"/>
      <x v="418"/>
      <x v="3"/>
      <x v="175"/>
      <x v="5"/>
      <x v="6"/>
      <x/>
    </i>
    <i>
      <x v="247"/>
      <x v="109"/>
      <x/>
      <x v="323"/>
      <x/>
      <x v="6"/>
      <x v="10"/>
    </i>
    <i>
      <x v="248"/>
      <x v="230"/>
      <x v="1"/>
      <x v="8"/>
      <x v="4"/>
      <x v="6"/>
      <x v="10"/>
    </i>
    <i>
      <x v="249"/>
      <x v="236"/>
      <x v="2"/>
      <x v="166"/>
      <x v="3"/>
      <x v="6"/>
      <x v="10"/>
    </i>
    <i>
      <x v="250"/>
      <x v="261"/>
      <x v="3"/>
      <x v="250"/>
      <x/>
      <x v="6"/>
      <x v="10"/>
    </i>
    <i>
      <x v="251"/>
      <x v="278"/>
      <x/>
      <x v="325"/>
      <x v="5"/>
      <x v="6"/>
      <x v="10"/>
    </i>
    <i>
      <x v="252"/>
      <x v="296"/>
      <x v="1"/>
      <x v="68"/>
      <x v="5"/>
      <x v="6"/>
      <x v="10"/>
    </i>
    <i>
      <x v="253"/>
      <x v="299"/>
      <x v="2"/>
      <x v="234"/>
      <x v="2"/>
      <x v="5"/>
      <x v="10"/>
    </i>
    <i>
      <x v="254"/>
      <x v="305"/>
      <x v="3"/>
      <x v="91"/>
      <x v="5"/>
      <x v="6"/>
      <x v="10"/>
    </i>
    <i>
      <x v="255"/>
      <x v="333"/>
      <x v="8"/>
      <x v="34"/>
      <x v="2"/>
      <x v="5"/>
      <x v="10"/>
    </i>
    <i>
      <x v="256"/>
      <x v="334"/>
      <x v="8"/>
      <x v="352"/>
      <x v="2"/>
      <x v="5"/>
      <x v="10"/>
    </i>
    <i>
      <x v="257"/>
      <x v="19"/>
      <x v="8"/>
      <x v="202"/>
      <x v="2"/>
      <x v="7"/>
      <x v="7"/>
    </i>
    <i>
      <x v="258"/>
      <x v="64"/>
      <x v="8"/>
      <x v="408"/>
      <x v="1"/>
      <x v="15"/>
      <x v="10"/>
    </i>
    <i>
      <x v="259"/>
      <x v="102"/>
      <x/>
      <x v="128"/>
      <x v="2"/>
      <x v="7"/>
      <x v="10"/>
    </i>
    <i>
      <x v="260"/>
      <x v="103"/>
      <x v="1"/>
      <x v="278"/>
      <x/>
      <x v="6"/>
      <x/>
    </i>
    <i>
      <x v="261"/>
      <x v="121"/>
      <x v="2"/>
      <x v="355"/>
      <x v="2"/>
      <x v="7"/>
      <x v="10"/>
    </i>
    <i>
      <x v="262"/>
      <x v="141"/>
      <x v="3"/>
      <x v="397"/>
      <x v="4"/>
      <x v="6"/>
      <x/>
    </i>
    <i>
      <x v="263"/>
      <x v="158"/>
      <x/>
      <x v="97"/>
      <x v="3"/>
      <x v="6"/>
      <x/>
    </i>
    <i>
      <x v="264"/>
      <x v="161"/>
      <x v="1"/>
      <x v="201"/>
      <x v="1"/>
      <x v="6"/>
      <x v="10"/>
    </i>
    <i>
      <x v="265"/>
      <x v="167"/>
      <x v="2"/>
      <x v="418"/>
      <x v="3"/>
      <x v="6"/>
      <x v="10"/>
    </i>
    <i>
      <x v="266"/>
      <x v="178"/>
      <x v="3"/>
      <x v="37"/>
      <x/>
      <x v="6"/>
      <x v="10"/>
    </i>
    <i>
      <x v="267"/>
      <x v="181"/>
      <x/>
      <x v="7"/>
      <x v="3"/>
      <x v="6"/>
      <x v="4"/>
    </i>
    <i>
      <x v="268"/>
      <x v="190"/>
      <x v="1"/>
      <x v="242"/>
      <x v="3"/>
      <x v="6"/>
      <x v="10"/>
    </i>
    <i>
      <x v="269"/>
      <x v="195"/>
      <x v="2"/>
      <x v="205"/>
      <x v="1"/>
      <x v="6"/>
      <x v="10"/>
    </i>
    <i>
      <x v="270"/>
      <x v="213"/>
      <x v="3"/>
      <x v="184"/>
      <x v="5"/>
      <x v="6"/>
      <x v="10"/>
    </i>
    <i>
      <x v="271"/>
      <x v="217"/>
      <x/>
      <x v="239"/>
      <x v="2"/>
      <x v="7"/>
      <x v="10"/>
    </i>
    <i>
      <x v="272"/>
      <x v="262"/>
      <x v="1"/>
      <x v="104"/>
      <x/>
      <x v="6"/>
      <x v="10"/>
    </i>
    <i>
      <x v="273"/>
      <x v="265"/>
      <x v="2"/>
      <x v="351"/>
      <x/>
      <x v="6"/>
      <x v="7"/>
    </i>
    <i>
      <x v="274"/>
      <x v="285"/>
      <x v="3"/>
      <x v="158"/>
      <x v="2"/>
      <x v="7"/>
      <x v="10"/>
    </i>
    <i>
      <x v="275"/>
      <x v="286"/>
      <x/>
      <x v="60"/>
      <x v="5"/>
      <x v="6"/>
      <x v="10"/>
    </i>
    <i>
      <x v="276"/>
      <x v="291"/>
      <x v="1"/>
      <x v="369"/>
      <x v="4"/>
      <x v="6"/>
      <x v="10"/>
    </i>
    <i>
      <x v="277"/>
      <x v="311"/>
      <x v="2"/>
      <x v="377"/>
      <x/>
      <x v="6"/>
      <x/>
    </i>
    <i>
      <x v="278"/>
      <x v="314"/>
      <x v="3"/>
      <x v="393"/>
      <x/>
      <x v="6"/>
      <x v="10"/>
    </i>
    <i>
      <x v="279"/>
      <x v="328"/>
      <x/>
      <x v="269"/>
      <x/>
      <x v="6"/>
      <x v="10"/>
    </i>
    <i>
      <x v="280"/>
      <x v="329"/>
      <x v="1"/>
      <x v="416"/>
      <x/>
      <x v="6"/>
      <x v="10"/>
    </i>
    <i>
      <x v="281"/>
      <x v="377"/>
      <x v="2"/>
      <x v="48"/>
      <x v="3"/>
      <x v="6"/>
      <x/>
    </i>
    <i>
      <x v="282"/>
      <x v="392"/>
      <x v="3"/>
      <x v="190"/>
      <x v="2"/>
      <x v="7"/>
      <x/>
    </i>
    <i>
      <x v="283"/>
      <x v="395"/>
      <x v="10"/>
      <x v="161"/>
      <x v="5"/>
      <x v="6"/>
      <x v="10"/>
    </i>
    <i>
      <x v="284"/>
      <x v="407"/>
      <x v="10"/>
      <x v="347"/>
      <x v="5"/>
      <x v="15"/>
      <x v="10"/>
    </i>
    <i>
      <x v="285"/>
      <x v="66"/>
      <x v="10"/>
      <x v="73"/>
      <x/>
      <x v="6"/>
      <x/>
    </i>
    <i>
      <x v="286"/>
      <x v="387"/>
      <x v="10"/>
      <x v="109"/>
      <x v="5"/>
      <x v="6"/>
      <x v="10"/>
    </i>
    <i>
      <x v="287"/>
      <x v="8"/>
      <x/>
      <x v="240"/>
      <x v="4"/>
      <x v="6"/>
      <x v="10"/>
    </i>
    <i>
      <x v="288"/>
      <x v="21"/>
      <x v="1"/>
      <x v="412"/>
      <x v="1"/>
      <x v="6"/>
      <x v="10"/>
    </i>
    <i>
      <x v="289"/>
      <x v="23"/>
      <x v="2"/>
      <x v="232"/>
      <x v="3"/>
      <x v="6"/>
      <x v="10"/>
    </i>
    <i>
      <x v="290"/>
      <x v="24"/>
      <x v="3"/>
      <x v="172"/>
      <x/>
      <x v="6"/>
      <x v="10"/>
    </i>
    <i>
      <x v="291"/>
      <x v="40"/>
      <x/>
      <x v="194"/>
      <x/>
      <x v="6"/>
      <x v="10"/>
    </i>
    <i>
      <x v="292"/>
      <x v="49"/>
      <x v="1"/>
      <x v="213"/>
      <x v="4"/>
      <x v="6"/>
      <x v="7"/>
    </i>
    <i>
      <x v="293"/>
      <x v="54"/>
      <x v="2"/>
      <x v="284"/>
      <x v="5"/>
      <x v="6"/>
      <x v="10"/>
    </i>
    <i>
      <x v="294"/>
      <x v="93"/>
      <x v="3"/>
      <x v="364"/>
      <x/>
      <x v="6"/>
      <x/>
    </i>
    <i>
      <x v="295"/>
      <x v="142"/>
      <x/>
      <x v="209"/>
      <x v="5"/>
      <x v="6"/>
      <x v="10"/>
    </i>
    <i>
      <x v="296"/>
      <x v="143"/>
      <x v="1"/>
      <x v="62"/>
      <x v="3"/>
      <x v="6"/>
      <x v="10"/>
    </i>
    <i>
      <x v="297"/>
      <x v="188"/>
      <x v="2"/>
      <x v="42"/>
      <x v="4"/>
      <x v="6"/>
      <x/>
    </i>
    <i>
      <x v="298"/>
      <x v="200"/>
      <x v="3"/>
      <x v="365"/>
      <x v="4"/>
      <x v="6"/>
      <x/>
    </i>
    <i>
      <x v="299"/>
      <x v="202"/>
      <x/>
      <x v="357"/>
      <x v="4"/>
      <x v="6"/>
      <x v="15"/>
    </i>
    <i>
      <x v="300"/>
      <x v="207"/>
      <x v="1"/>
      <x v="299"/>
      <x v="4"/>
      <x v="6"/>
      <x v="1"/>
    </i>
    <i>
      <x v="301"/>
      <x v="215"/>
      <x v="2"/>
      <x v="99"/>
      <x v="4"/>
      <x v="6"/>
      <x/>
    </i>
    <i>
      <x v="302"/>
      <x v="216"/>
      <x v="3"/>
      <x v="173"/>
      <x v="2"/>
      <x v="9"/>
      <x v="10"/>
    </i>
    <i>
      <x v="303"/>
      <x v="264"/>
      <x/>
      <x v="152"/>
      <x v="4"/>
      <x v="6"/>
      <x/>
    </i>
    <i>
      <x v="304"/>
      <x v="268"/>
      <x v="1"/>
      <x v="366"/>
      <x v="4"/>
      <x v="6"/>
      <x v="8"/>
    </i>
    <i>
      <x v="305"/>
      <x v="354"/>
      <x v="2"/>
      <x v="367"/>
      <x v="4"/>
      <x v="6"/>
      <x/>
    </i>
    <i>
      <x v="306"/>
      <x v="355"/>
      <x v="3"/>
      <x v="120"/>
      <x v="4"/>
      <x v="6"/>
      <x v="6"/>
    </i>
    <i>
      <x v="307"/>
      <x v="356"/>
      <x/>
      <x v="402"/>
      <x v="4"/>
      <x v="6"/>
      <x/>
    </i>
    <i>
      <x v="308"/>
      <x v="357"/>
      <x v="1"/>
      <x v="249"/>
      <x v="4"/>
      <x v="6"/>
      <x/>
    </i>
    <i>
      <x v="309"/>
      <x v="360"/>
      <x v="2"/>
      <x v="253"/>
      <x v="5"/>
      <x v="6"/>
      <x/>
    </i>
    <i>
      <x v="310"/>
      <x v="361"/>
      <x v="3"/>
      <x v="6"/>
      <x v="2"/>
      <x v="9"/>
      <x/>
    </i>
    <i>
      <x v="311"/>
      <x v="375"/>
      <x/>
      <x v="22"/>
      <x v="2"/>
      <x v="9"/>
      <x/>
    </i>
    <i>
      <x v="312"/>
      <x v="386"/>
      <x v="1"/>
      <x v="12"/>
      <x/>
      <x v="6"/>
      <x v="7"/>
    </i>
    <i>
      <x v="313"/>
      <x v="390"/>
      <x v="2"/>
      <x v="383"/>
      <x v="1"/>
      <x v="6"/>
      <x/>
    </i>
    <i>
      <x v="314"/>
      <x v="393"/>
      <x v="3"/>
      <x v="187"/>
      <x v="4"/>
      <x v="6"/>
      <x/>
    </i>
    <i>
      <x v="315"/>
      <x v="398"/>
      <x/>
      <x v="72"/>
      <x v="4"/>
      <x v="6"/>
      <x/>
    </i>
    <i>
      <x v="316"/>
      <x v="399"/>
      <x v="1"/>
      <x v="263"/>
      <x v="3"/>
      <x v="6"/>
      <x v="10"/>
    </i>
    <i>
      <x v="317"/>
      <x v="401"/>
      <x v="2"/>
      <x v="83"/>
      <x v="5"/>
      <x v="6"/>
      <x/>
    </i>
    <i>
      <x v="318"/>
      <x v="404"/>
      <x v="3"/>
      <x v="308"/>
      <x v="4"/>
      <x v="6"/>
      <x v="10"/>
    </i>
    <i>
      <x v="319"/>
      <x v="406"/>
      <x/>
      <x v="117"/>
      <x v="3"/>
      <x v="6"/>
      <x/>
    </i>
    <i>
      <x v="320"/>
      <x v="410"/>
      <x v="1"/>
      <x v="235"/>
      <x v="3"/>
      <x v="6"/>
      <x/>
    </i>
    <i>
      <x v="321"/>
      <x v="414"/>
      <x v="2"/>
      <x v="303"/>
      <x v="4"/>
      <x v="6"/>
      <x v="10"/>
    </i>
    <i>
      <x v="322"/>
      <x v="415"/>
      <x v="3"/>
      <x v="304"/>
      <x v="4"/>
      <x v="6"/>
      <x v="15"/>
    </i>
    <i>
      <x v="323"/>
      <x v="1"/>
      <x/>
      <x v="197"/>
      <x v="4"/>
      <x v="6"/>
      <x/>
    </i>
    <i>
      <x v="324"/>
      <x v="2"/>
      <x v="1"/>
      <x v="384"/>
      <x v="4"/>
      <x v="6"/>
      <x v="2"/>
    </i>
    <i>
      <x v="325"/>
      <x v="3"/>
      <x v="2"/>
      <x v="390"/>
      <x v="4"/>
      <x v="6"/>
      <x v="9"/>
    </i>
    <i>
      <x v="326"/>
      <x v="7"/>
      <x v="3"/>
      <x v="301"/>
      <x v="4"/>
      <x v="6"/>
      <x v="11"/>
    </i>
    <i>
      <x v="327"/>
      <x v="17"/>
      <x/>
      <x v="370"/>
      <x v="4"/>
      <x v="6"/>
      <x v="5"/>
    </i>
    <i>
      <x v="328"/>
      <x v="25"/>
      <x v="1"/>
      <x v="341"/>
      <x v="5"/>
      <x v="6"/>
      <x v="16"/>
    </i>
    <i>
      <x v="329"/>
      <x v="28"/>
      <x v="2"/>
      <x v="316"/>
      <x v="4"/>
      <x v="6"/>
      <x v="16"/>
    </i>
    <i>
      <x v="330"/>
      <x v="29"/>
      <x v="3"/>
      <x v="122"/>
      <x/>
      <x v="6"/>
      <x v="16"/>
    </i>
    <i>
      <x v="331"/>
      <x v="31"/>
      <x/>
      <x v="300"/>
      <x v="3"/>
      <x v="6"/>
      <x v="16"/>
    </i>
    <i>
      <x v="332"/>
      <x v="36"/>
      <x v="1"/>
      <x v="15"/>
      <x v="5"/>
      <x v="6"/>
      <x v="16"/>
    </i>
    <i>
      <x v="333"/>
      <x v="37"/>
      <x v="2"/>
      <x v="29"/>
      <x v="1"/>
      <x v="6"/>
      <x v="16"/>
    </i>
    <i>
      <x v="334"/>
      <x v="38"/>
      <x v="3"/>
      <x v="79"/>
      <x v="1"/>
      <x v="6"/>
      <x v="16"/>
    </i>
    <i>
      <x v="335"/>
      <x v="45"/>
      <x/>
      <x v="244"/>
      <x/>
      <x v="6"/>
      <x v="16"/>
    </i>
    <i>
      <x v="336"/>
      <x v="46"/>
      <x v="1"/>
      <x v="9"/>
      <x v="5"/>
      <x v="6"/>
      <x v="16"/>
    </i>
    <i>
      <x v="337"/>
      <x v="50"/>
      <x v="2"/>
      <x v="162"/>
      <x v="4"/>
      <x v="6"/>
      <x v="16"/>
    </i>
    <i>
      <x v="338"/>
      <x v="57"/>
      <x v="3"/>
      <x v="26"/>
      <x v="1"/>
      <x v="6"/>
      <x v="16"/>
    </i>
    <i>
      <x v="339"/>
      <x v="60"/>
      <x/>
      <x v="176"/>
      <x v="5"/>
      <x v="6"/>
      <x v="16"/>
    </i>
    <i>
      <x v="340"/>
      <x v="61"/>
      <x v="1"/>
      <x v="278"/>
      <x v="3"/>
      <x v="6"/>
      <x v="16"/>
    </i>
    <i>
      <x v="341"/>
      <x v="65"/>
      <x v="2"/>
      <x v="76"/>
      <x v="3"/>
      <x v="6"/>
      <x v="16"/>
    </i>
    <i>
      <x v="342"/>
      <x v="68"/>
      <x v="3"/>
      <x v="208"/>
      <x v="4"/>
      <x v="6"/>
      <x v="16"/>
    </i>
    <i>
      <x v="343"/>
      <x v="70"/>
      <x/>
      <x v="156"/>
      <x v="3"/>
      <x v="6"/>
      <x v="16"/>
    </i>
    <i>
      <x v="344"/>
      <x v="74"/>
      <x v="1"/>
      <x v="353"/>
      <x v="4"/>
      <x v="6"/>
      <x v="16"/>
    </i>
    <i>
      <x v="345"/>
      <x v="76"/>
      <x v="2"/>
      <x v="193"/>
      <x v="3"/>
      <x v="6"/>
      <x v="16"/>
    </i>
    <i>
      <x v="346"/>
      <x v="79"/>
      <x v="3"/>
      <x v="78"/>
      <x v="5"/>
      <x v="6"/>
      <x v="16"/>
    </i>
    <i>
      <x v="347"/>
      <x v="81"/>
      <x/>
      <x v="354"/>
      <x v="5"/>
      <x v="6"/>
      <x v="16"/>
    </i>
    <i>
      <x v="348"/>
      <x v="83"/>
      <x v="1"/>
      <x v="71"/>
      <x v="5"/>
      <x v="6"/>
      <x v="16"/>
    </i>
    <i>
      <x v="349"/>
      <x v="85"/>
      <x v="2"/>
      <x v="127"/>
      <x v="4"/>
      <x v="6"/>
      <x v="16"/>
    </i>
    <i>
      <x v="350"/>
      <x v="86"/>
      <x v="3"/>
      <x v="112"/>
      <x v="5"/>
      <x v="6"/>
      <x v="16"/>
    </i>
    <i>
      <x v="351"/>
      <x v="87"/>
      <x/>
      <x v="25"/>
      <x v="3"/>
      <x v="6"/>
      <x v="16"/>
    </i>
    <i>
      <x v="352"/>
      <x v="88"/>
      <x v="1"/>
      <x v="340"/>
      <x v="4"/>
      <x v="6"/>
      <x v="16"/>
    </i>
    <i>
      <x v="353"/>
      <x v="89"/>
      <x v="2"/>
      <x v="398"/>
      <x v="4"/>
      <x v="6"/>
      <x v="16"/>
    </i>
    <i>
      <x v="354"/>
      <x v="91"/>
      <x v="3"/>
      <x v="256"/>
      <x v="3"/>
      <x v="6"/>
      <x v="16"/>
    </i>
    <i>
      <x v="355"/>
      <x v="112"/>
      <x/>
      <x v="17"/>
      <x v="4"/>
      <x v="6"/>
      <x v="16"/>
    </i>
    <i>
      <x v="356"/>
      <x v="114"/>
      <x v="1"/>
      <x v="282"/>
      <x v="2"/>
      <x v="6"/>
      <x v="16"/>
    </i>
    <i>
      <x v="357"/>
      <x v="120"/>
      <x v="2"/>
      <x v="334"/>
      <x v="5"/>
      <x v="6"/>
      <x v="16"/>
    </i>
    <i>
      <x v="358"/>
      <x v="124"/>
      <x v="3"/>
      <x v="225"/>
      <x v="5"/>
      <x v="6"/>
      <x v="16"/>
    </i>
    <i>
      <x v="359"/>
      <x v="129"/>
      <x/>
      <x v="108"/>
      <x v="4"/>
      <x v="6"/>
      <x v="16"/>
    </i>
    <i>
      <x v="360"/>
      <x v="134"/>
      <x v="1"/>
      <x v="43"/>
      <x v="4"/>
      <x v="6"/>
      <x v="16"/>
    </i>
    <i>
      <x v="361"/>
      <x v="137"/>
      <x v="2"/>
      <x v="32"/>
      <x v="4"/>
      <x v="6"/>
      <x v="16"/>
    </i>
    <i>
      <x v="362"/>
      <x v="138"/>
      <x v="3"/>
      <x v="331"/>
      <x v="4"/>
      <x v="6"/>
      <x v="16"/>
    </i>
    <i>
      <x v="363"/>
      <x v="147"/>
      <x/>
      <x v="143"/>
      <x v="2"/>
      <x v="6"/>
      <x v="16"/>
    </i>
    <i>
      <x v="364"/>
      <x v="151"/>
      <x v="1"/>
      <x v="395"/>
      <x v="4"/>
      <x v="6"/>
      <x v="16"/>
    </i>
    <i>
      <x v="365"/>
      <x v="152"/>
      <x v="2"/>
      <x v="411"/>
      <x v="5"/>
      <x v="6"/>
      <x v="16"/>
    </i>
    <i>
      <x v="366"/>
      <x v="154"/>
      <x v="3"/>
      <x v="63"/>
      <x v="4"/>
      <x v="6"/>
      <x v="16"/>
    </i>
    <i>
      <x v="367"/>
      <x v="159"/>
      <x/>
      <x v="385"/>
      <x v="2"/>
      <x v="6"/>
      <x v="16"/>
    </i>
    <i>
      <x v="368"/>
      <x v="160"/>
      <x v="1"/>
      <x v="212"/>
      <x v="4"/>
      <x v="6"/>
      <x v="16"/>
    </i>
    <i>
      <x v="369"/>
      <x v="163"/>
      <x v="2"/>
      <x v="77"/>
      <x v="4"/>
      <x v="6"/>
      <x v="16"/>
    </i>
    <i>
      <x v="370"/>
      <x v="168"/>
      <x v="3"/>
      <x v="279"/>
      <x/>
      <x v="6"/>
      <x v="16"/>
    </i>
    <i>
      <x v="371"/>
      <x v="171"/>
      <x/>
      <x v="140"/>
      <x v="1"/>
      <x v="6"/>
      <x v="16"/>
    </i>
    <i>
      <x v="372"/>
      <x v="172"/>
      <x v="1"/>
      <x v="67"/>
      <x v="1"/>
      <x v="6"/>
      <x v="16"/>
    </i>
    <i>
      <x v="373"/>
      <x v="174"/>
      <x v="2"/>
      <x v="160"/>
      <x v="3"/>
      <x v="6"/>
      <x v="16"/>
    </i>
    <i>
      <x v="374"/>
      <x v="179"/>
      <x v="3"/>
      <x v="218"/>
      <x v="1"/>
      <x v="6"/>
      <x v="16"/>
    </i>
    <i>
      <x v="375"/>
      <x v="180"/>
      <x/>
      <x v="147"/>
      <x v="4"/>
      <x v="6"/>
      <x v="16"/>
    </i>
    <i>
      <x v="376"/>
      <x v="184"/>
      <x v="1"/>
      <x v="189"/>
      <x v="4"/>
      <x v="6"/>
      <x v="16"/>
    </i>
    <i>
      <x v="377"/>
      <x v="185"/>
      <x v="2"/>
      <x v="134"/>
      <x v="5"/>
      <x v="6"/>
      <x v="16"/>
    </i>
    <i>
      <x v="378"/>
      <x v="186"/>
      <x v="3"/>
      <x v="326"/>
      <x v="4"/>
      <x v="6"/>
      <x v="16"/>
    </i>
    <i>
      <x v="379"/>
      <x v="187"/>
      <x/>
      <x v="345"/>
      <x/>
      <x v="8"/>
      <x v="16"/>
    </i>
    <i>
      <x v="380"/>
      <x v="191"/>
      <x v="1"/>
      <x v="148"/>
      <x v="1"/>
      <x v="8"/>
      <x v="16"/>
    </i>
    <i>
      <x v="381"/>
      <x v="192"/>
      <x v="2"/>
      <x v="247"/>
      <x v="4"/>
      <x v="8"/>
      <x v="16"/>
    </i>
    <i>
      <x v="382"/>
      <x v="193"/>
      <x v="3"/>
      <x v="23"/>
      <x v="5"/>
      <x v="8"/>
      <x v="16"/>
    </i>
    <i>
      <x v="383"/>
      <x v="194"/>
      <x/>
      <x v="169"/>
      <x v="4"/>
      <x v="8"/>
      <x v="16"/>
    </i>
    <i>
      <x v="384"/>
      <x v="196"/>
      <x v="1"/>
      <x v="94"/>
      <x v="4"/>
      <x v="8"/>
      <x v="16"/>
    </i>
    <i>
      <x v="385"/>
      <x v="203"/>
      <x v="2"/>
      <x v="70"/>
      <x v="5"/>
      <x v="8"/>
      <x v="16"/>
    </i>
    <i>
      <x v="386"/>
      <x v="206"/>
      <x v="3"/>
      <x v="296"/>
      <x v="5"/>
      <x v="8"/>
      <x v="16"/>
    </i>
    <i>
      <x v="387"/>
      <x v="208"/>
      <x/>
      <x v="273"/>
      <x v="5"/>
      <x v="8"/>
      <x v="16"/>
    </i>
    <i>
      <x v="388"/>
      <x v="211"/>
      <x v="1"/>
      <x v="46"/>
      <x v="5"/>
      <x v="8"/>
      <x v="16"/>
    </i>
    <i>
      <x v="389"/>
      <x v="214"/>
      <x v="2"/>
      <x v="93"/>
      <x v="5"/>
      <x v="8"/>
      <x v="16"/>
    </i>
    <i>
      <x v="390"/>
      <x v="220"/>
      <x v="3"/>
      <x v="207"/>
      <x v="5"/>
      <x v="8"/>
      <x v="16"/>
    </i>
    <i>
      <x v="391"/>
      <x v="222"/>
      <x/>
      <x v="144"/>
      <x v="2"/>
      <x v="8"/>
      <x v="16"/>
    </i>
    <i>
      <x v="392"/>
      <x v="358"/>
      <x v="1"/>
      <x v="153"/>
      <x v="4"/>
      <x v="8"/>
      <x v="16"/>
    </i>
    <i>
      <x v="393"/>
      <x v="359"/>
      <x v="2"/>
      <x v="66"/>
      <x v="4"/>
      <x v="8"/>
      <x v="16"/>
    </i>
    <i>
      <x v="394"/>
      <x v="362"/>
      <x v="3"/>
      <x v="319"/>
      <x/>
      <x v="8"/>
      <x v="16"/>
    </i>
    <i>
      <x v="395"/>
      <x v="363"/>
      <x/>
      <x v="132"/>
      <x v="5"/>
      <x v="8"/>
      <x v="16"/>
    </i>
    <i>
      <x v="396"/>
      <x v="365"/>
      <x v="1"/>
      <x v="2"/>
      <x v="5"/>
      <x v="8"/>
      <x v="16"/>
    </i>
    <i>
      <x v="397"/>
      <x v="366"/>
      <x v="2"/>
      <x v="373"/>
      <x v="1"/>
      <x v="8"/>
      <x v="16"/>
    </i>
    <i>
      <x v="398"/>
      <x v="368"/>
      <x v="3"/>
      <x v="81"/>
      <x v="1"/>
      <x v="8"/>
      <x v="16"/>
    </i>
    <i>
      <x v="399"/>
      <x v="369"/>
      <x/>
      <x v="391"/>
      <x v="4"/>
      <x v="8"/>
      <x v="16"/>
    </i>
    <i>
      <x v="400"/>
      <x v="378"/>
      <x v="1"/>
      <x v="69"/>
      <x v="1"/>
      <x v="6"/>
      <x v="16"/>
    </i>
    <i>
      <x v="401"/>
      <x v="379"/>
      <x v="2"/>
      <x v="381"/>
      <x v="5"/>
      <x v="6"/>
      <x v="16"/>
    </i>
    <i>
      <x v="402"/>
      <x v="380"/>
      <x v="3"/>
      <x v="217"/>
      <x v="5"/>
      <x v="6"/>
      <x v="16"/>
    </i>
    <i>
      <x v="403"/>
      <x v="384"/>
      <x/>
      <x v="116"/>
      <x/>
      <x v="6"/>
      <x v="16"/>
    </i>
    <i>
      <x v="404"/>
      <x v="385"/>
      <x v="1"/>
      <x v="252"/>
      <x v="2"/>
      <x v="6"/>
      <x v="16"/>
    </i>
    <i>
      <x v="405"/>
      <x v="389"/>
      <x v="2"/>
      <x v="404"/>
      <x v="5"/>
      <x v="19"/>
      <x v="16"/>
    </i>
    <i>
      <x v="406"/>
      <x v="394"/>
      <x v="3"/>
      <x v="47"/>
      <x v="2"/>
      <x v="6"/>
      <x v="16"/>
    </i>
    <i>
      <x v="407"/>
      <x v="396"/>
      <x/>
      <x v="100"/>
      <x v="5"/>
      <x v="6"/>
      <x v="16"/>
    </i>
    <i>
      <x v="408"/>
      <x v="397"/>
      <x v="1"/>
      <x v="124"/>
      <x/>
      <x v="6"/>
      <x v="16"/>
    </i>
    <i>
      <x v="409"/>
      <x v="400"/>
      <x v="2"/>
      <x v="335"/>
      <x v="5"/>
      <x v="6"/>
      <x v="16"/>
    </i>
    <i>
      <x v="410"/>
      <x v="402"/>
      <x v="3"/>
      <x v="349"/>
      <x v="1"/>
      <x v="6"/>
      <x v="16"/>
    </i>
    <i>
      <x v="411"/>
      <x v="403"/>
      <x/>
      <x v="27"/>
      <x/>
      <x v="6"/>
      <x v="16"/>
    </i>
    <i>
      <x v="412"/>
      <x v="405"/>
      <x v="1"/>
      <x v="21"/>
      <x v="2"/>
      <x v="6"/>
      <x v="16"/>
    </i>
    <i>
      <x v="413"/>
      <x v="408"/>
      <x v="2"/>
      <x v="287"/>
      <x v="5"/>
      <x v="6"/>
      <x v="16"/>
    </i>
    <i>
      <x v="414"/>
      <x v="416"/>
      <x v="3"/>
      <x v="171"/>
      <x v="2"/>
      <x v="6"/>
      <x v="16"/>
    </i>
    <i>
      <x v="415"/>
      <x v="417"/>
      <x/>
      <x v="215"/>
      <x v="2"/>
      <x v="6"/>
      <x v="16"/>
    </i>
    <i>
      <x v="416"/>
      <x v="39"/>
      <x v="1"/>
      <x v="106"/>
      <x v="1"/>
      <x v="6"/>
      <x v="16"/>
    </i>
    <i>
      <x v="417"/>
      <x v="374"/>
      <x v="2"/>
      <x v="315"/>
      <x v="5"/>
      <x v="6"/>
      <x v="16"/>
    </i>
    <i>
      <x v="418"/>
      <x v="381"/>
      <x v="3"/>
      <x v="407"/>
      <x v="2"/>
      <x v="11"/>
      <x v="16"/>
    </i>
    <i r="1">
      <x v="419"/>
      <x v="14"/>
      <x v="419"/>
      <x v="6"/>
      <x v="12"/>
      <x v="16"/>
    </i>
    <i>
      <x v="419"/>
      <x v="419"/>
      <x v="14"/>
      <x v="419"/>
      <x v="6"/>
      <x v="12"/>
      <x v="16"/>
    </i>
    <i r="1">
      <x v="423"/>
      <x v="3"/>
      <x v="425"/>
      <x/>
      <x v="12"/>
      <x v="16"/>
    </i>
  </rowItems>
  <colItems count="1">
    <i/>
  </colItems>
  <pageFields count="1">
    <pageField fld="24" hier="-1"/>
  </pageFields>
  <formats count="1547">
    <format dxfId="5952">
      <pivotArea field="0" type="button" dataOnly="0" labelOnly="1" outline="0" axis="axisRow" fieldPosition="0"/>
    </format>
    <format dxfId="5951">
      <pivotArea field="1" type="button" dataOnly="0" labelOnly="1" outline="0" axis="axisRow" fieldPosition="1"/>
    </format>
    <format dxfId="5950">
      <pivotArea field="2" type="button" dataOnly="0" labelOnly="1" outline="0" axis="axisRow" fieldPosition="2"/>
    </format>
    <format dxfId="5949">
      <pivotArea field="3" type="button" dataOnly="0" labelOnly="1" outline="0" axis="axisRow" fieldPosition="3"/>
    </format>
    <format dxfId="5948">
      <pivotArea field="4" type="button" dataOnly="0" labelOnly="1" outline="0" axis="axisRow" fieldPosition="4"/>
    </format>
    <format dxfId="5947">
      <pivotArea field="15" type="button" dataOnly="0" labelOnly="1" outline="0" axis="axisRow" fieldPosition="5"/>
    </format>
    <format dxfId="5946">
      <pivotArea field="10" type="button" dataOnly="0" labelOnly="1" outline="0" axis="axisRow" fieldPosition="6"/>
    </format>
    <format dxfId="5945">
      <pivotArea outline="0" collapsedLevelsAreSubtotals="1" fieldPosition="0"/>
    </format>
    <format dxfId="5944">
      <pivotArea field="0" type="button" dataOnly="0" labelOnly="1" outline="0" axis="axisRow" fieldPosition="0"/>
    </format>
    <format dxfId="5943">
      <pivotArea field="1" type="button" dataOnly="0" labelOnly="1" outline="0" axis="axisRow" fieldPosition="1"/>
    </format>
    <format dxfId="5942">
      <pivotArea field="2" type="button" dataOnly="0" labelOnly="1" outline="0" axis="axisRow" fieldPosition="2"/>
    </format>
    <format dxfId="5941">
      <pivotArea field="3" type="button" dataOnly="0" labelOnly="1" outline="0" axis="axisRow" fieldPosition="3"/>
    </format>
    <format dxfId="5940">
      <pivotArea field="4" type="button" dataOnly="0" labelOnly="1" outline="0" axis="axisRow" fieldPosition="4"/>
    </format>
    <format dxfId="5939">
      <pivotArea field="15" type="button" dataOnly="0" labelOnly="1" outline="0" axis="axisRow" fieldPosition="5"/>
    </format>
    <format dxfId="5938">
      <pivotArea field="10" type="button" dataOnly="0" labelOnly="1" outline="0" axis="axisRow" fieldPosition="6"/>
    </format>
    <format dxfId="5937">
      <pivotArea dataOnly="0" labelOnly="1" outline="0" fieldPosition="0">
        <references count="1">
          <reference field="0" count="1">
            <x v="174"/>
          </reference>
        </references>
      </pivotArea>
    </format>
    <format dxfId="5936">
      <pivotArea dataOnly="0" labelOnly="1" outline="0" fieldPosition="0">
        <references count="2">
          <reference field="0" count="1" selected="0">
            <x v="174"/>
          </reference>
          <reference field="1" count="1">
            <x v="72"/>
          </reference>
        </references>
      </pivotArea>
    </format>
    <format dxfId="5935">
      <pivotArea dataOnly="0" labelOnly="1" outline="0" fieldPosition="0">
        <references count="3">
          <reference field="0" count="1" selected="0">
            <x v="174"/>
          </reference>
          <reference field="1" count="1" selected="0">
            <x v="72"/>
          </reference>
          <reference field="2" count="1">
            <x v="0"/>
          </reference>
        </references>
      </pivotArea>
    </format>
    <format dxfId="5934">
      <pivotArea dataOnly="0" labelOnly="1" outline="0" fieldPosition="0">
        <references count="4">
          <reference field="0" count="1" selected="0">
            <x v="174"/>
          </reference>
          <reference field="1" count="1" selected="0">
            <x v="72"/>
          </reference>
          <reference field="2" count="1" selected="0">
            <x v="0"/>
          </reference>
          <reference field="3" count="1">
            <x v="376"/>
          </reference>
        </references>
      </pivotArea>
    </format>
    <format dxfId="5933">
      <pivotArea dataOnly="0" labelOnly="1" outline="0" fieldPosition="0">
        <references count="5">
          <reference field="0" count="1" selected="0">
            <x v="174"/>
          </reference>
          <reference field="1" count="1" selected="0">
            <x v="72"/>
          </reference>
          <reference field="2" count="1" selected="0">
            <x v="0"/>
          </reference>
          <reference field="3" count="1" selected="0">
            <x v="376"/>
          </reference>
          <reference field="4" count="1">
            <x v="4"/>
          </reference>
        </references>
      </pivotArea>
    </format>
    <format dxfId="5932">
      <pivotArea dataOnly="0" labelOnly="1" outline="0" fieldPosition="0">
        <references count="6">
          <reference field="0" count="1" selected="0">
            <x v="174"/>
          </reference>
          <reference field="1" count="1" selected="0">
            <x v="72"/>
          </reference>
          <reference field="2" count="1" selected="0">
            <x v="0"/>
          </reference>
          <reference field="3" count="1" selected="0">
            <x v="376"/>
          </reference>
          <reference field="4" count="1" selected="0">
            <x v="4"/>
          </reference>
          <reference field="15" count="1">
            <x v="6"/>
          </reference>
        </references>
      </pivotArea>
    </format>
    <format dxfId="5931">
      <pivotArea dataOnly="0" labelOnly="1" outline="0" fieldPosition="0">
        <references count="7">
          <reference field="0" count="1" selected="0">
            <x v="174"/>
          </reference>
          <reference field="1" count="1" selected="0">
            <x v="72"/>
          </reference>
          <reference field="2" count="1" selected="0">
            <x v="0"/>
          </reference>
          <reference field="3" count="1" selected="0">
            <x v="376"/>
          </reference>
          <reference field="4" count="1" selected="0">
            <x v="4"/>
          </reference>
          <reference field="10" count="0"/>
          <reference field="15" count="1" selected="0">
            <x v="6"/>
          </reference>
        </references>
      </pivotArea>
    </format>
    <format dxfId="5930">
      <pivotArea dataOnly="0" labelOnly="1" outline="0" fieldPosition="0">
        <references count="1">
          <reference field="0" count="50">
            <x v="0"/>
            <x v="4"/>
            <x v="5"/>
            <x v="6"/>
            <x v="7"/>
            <x v="8"/>
            <x v="10"/>
            <x v="11"/>
            <x v="12"/>
            <x v="13"/>
            <x v="16"/>
            <x v="17"/>
            <x v="19"/>
            <x v="20"/>
            <x v="21"/>
            <x v="22"/>
            <x v="23"/>
            <x v="24"/>
            <x v="25"/>
            <x v="26"/>
            <x v="28"/>
            <x v="32"/>
            <x v="33"/>
            <x v="34"/>
            <x v="35"/>
            <x v="36"/>
            <x v="37"/>
            <x v="38"/>
            <x v="40"/>
            <x v="42"/>
            <x v="43"/>
            <x v="44"/>
            <x v="45"/>
            <x v="46"/>
            <x v="47"/>
            <x v="48"/>
            <x v="49"/>
            <x v="50"/>
            <x v="51"/>
            <x v="52"/>
            <x v="55"/>
            <x v="57"/>
            <x v="59"/>
            <x v="60"/>
            <x v="61"/>
            <x v="63"/>
            <x v="64"/>
            <x v="65"/>
            <x v="66"/>
            <x v="69"/>
          </reference>
        </references>
      </pivotArea>
    </format>
    <format dxfId="5929">
      <pivotArea dataOnly="0" labelOnly="1" outline="0" fieldPosition="0">
        <references count="1">
          <reference field="0" count="50">
            <x v="70"/>
            <x v="71"/>
            <x v="72"/>
            <x v="73"/>
            <x v="74"/>
            <x v="75"/>
            <x v="76"/>
            <x v="77"/>
            <x v="78"/>
            <x v="79"/>
            <x v="80"/>
            <x v="81"/>
            <x v="82"/>
            <x v="85"/>
            <x v="86"/>
            <x v="87"/>
            <x v="88"/>
            <x v="89"/>
            <x v="90"/>
            <x v="91"/>
            <x v="92"/>
            <x v="93"/>
            <x v="94"/>
            <x v="96"/>
            <x v="98"/>
            <x v="99"/>
            <x v="101"/>
            <x v="102"/>
            <x v="103"/>
            <x v="104"/>
            <x v="105"/>
            <x v="106"/>
            <x v="107"/>
            <x v="108"/>
            <x v="109"/>
            <x v="110"/>
            <x v="111"/>
            <x v="112"/>
            <x v="113"/>
            <x v="114"/>
            <x v="115"/>
            <x v="116"/>
            <x v="117"/>
            <x v="118"/>
            <x v="119"/>
            <x v="120"/>
            <x v="121"/>
            <x v="122"/>
            <x v="123"/>
            <x v="124"/>
          </reference>
        </references>
      </pivotArea>
    </format>
    <format dxfId="5928">
      <pivotArea dataOnly="0" labelOnly="1" outline="0" fieldPosition="0">
        <references count="1">
          <reference field="0" count="50">
            <x v="125"/>
            <x v="126"/>
            <x v="128"/>
            <x v="129"/>
            <x v="130"/>
            <x v="131"/>
            <x v="132"/>
            <x v="133"/>
            <x v="134"/>
            <x v="135"/>
            <x v="136"/>
            <x v="137"/>
            <x v="138"/>
            <x v="139"/>
            <x v="141"/>
            <x v="143"/>
            <x v="144"/>
            <x v="145"/>
            <x v="151"/>
            <x v="152"/>
            <x v="153"/>
            <x v="154"/>
            <x v="170"/>
            <x v="172"/>
            <x v="177"/>
            <x v="178"/>
            <x v="179"/>
            <x v="182"/>
            <x v="184"/>
            <x v="186"/>
            <x v="187"/>
            <x v="188"/>
            <x v="189"/>
            <x v="191"/>
            <x v="192"/>
            <x v="197"/>
            <x v="208"/>
            <x v="212"/>
            <x v="213"/>
            <x v="218"/>
            <x v="222"/>
            <x v="223"/>
            <x v="224"/>
            <x v="226"/>
            <x v="227"/>
            <x v="228"/>
            <x v="229"/>
            <x v="232"/>
            <x v="234"/>
            <x v="235"/>
          </reference>
        </references>
      </pivotArea>
    </format>
    <format dxfId="5927">
      <pivotArea dataOnly="0" labelOnly="1" outline="0" fieldPosition="0">
        <references count="1">
          <reference field="0" count="50">
            <x v="236"/>
            <x v="237"/>
            <x v="238"/>
            <x v="239"/>
            <x v="240"/>
            <x v="241"/>
            <x v="242"/>
            <x v="243"/>
            <x v="244"/>
            <x v="245"/>
            <x v="246"/>
            <x v="248"/>
            <x v="250"/>
            <x v="251"/>
            <x v="252"/>
            <x v="253"/>
            <x v="254"/>
            <x v="255"/>
            <x v="256"/>
            <x v="257"/>
            <x v="258"/>
            <x v="259"/>
            <x v="261"/>
            <x v="262"/>
            <x v="264"/>
            <x v="267"/>
            <x v="268"/>
            <x v="269"/>
            <x v="271"/>
            <x v="272"/>
            <x v="273"/>
            <x v="274"/>
            <x v="275"/>
            <x v="277"/>
            <x v="278"/>
            <x v="279"/>
            <x v="281"/>
            <x v="282"/>
            <x v="283"/>
            <x v="286"/>
            <x v="287"/>
            <x v="289"/>
            <x v="290"/>
            <x v="291"/>
            <x v="292"/>
            <x v="293"/>
            <x v="294"/>
            <x v="296"/>
            <x v="298"/>
            <x v="299"/>
          </reference>
        </references>
      </pivotArea>
    </format>
    <format dxfId="5926">
      <pivotArea dataOnly="0" labelOnly="1" outline="0" fieldPosition="0">
        <references count="1">
          <reference field="0" count="4">
            <x v="305"/>
            <x v="319"/>
            <x v="321"/>
            <x v="324"/>
          </reference>
        </references>
      </pivotArea>
    </format>
    <format dxfId="5925">
      <pivotArea dataOnly="0" labelOnly="1" outline="0" fieldPosition="0">
        <references count="2">
          <reference field="0" count="1" selected="0">
            <x v="4"/>
          </reference>
          <reference field="1" count="1">
            <x v="26"/>
          </reference>
        </references>
      </pivotArea>
    </format>
    <format dxfId="5924">
      <pivotArea dataOnly="0" labelOnly="1" outline="0" fieldPosition="0">
        <references count="2">
          <reference field="0" count="1" selected="0">
            <x v="5"/>
          </reference>
          <reference field="1" count="1">
            <x v="27"/>
          </reference>
        </references>
      </pivotArea>
    </format>
    <format dxfId="5923">
      <pivotArea dataOnly="0" labelOnly="1" outline="0" fieldPosition="0">
        <references count="2">
          <reference field="0" count="1" selected="0">
            <x v="6"/>
          </reference>
          <reference field="1" count="1">
            <x v="32"/>
          </reference>
        </references>
      </pivotArea>
    </format>
    <format dxfId="5922">
      <pivotArea dataOnly="0" labelOnly="1" outline="0" fieldPosition="0">
        <references count="2">
          <reference field="0" count="1" selected="0">
            <x v="7"/>
          </reference>
          <reference field="1" count="1">
            <x v="35"/>
          </reference>
        </references>
      </pivotArea>
    </format>
    <format dxfId="5921">
      <pivotArea dataOnly="0" labelOnly="1" outline="0" fieldPosition="0">
        <references count="2">
          <reference field="0" count="1" selected="0">
            <x v="8"/>
          </reference>
          <reference field="1" count="1">
            <x v="43"/>
          </reference>
        </references>
      </pivotArea>
    </format>
    <format dxfId="5920">
      <pivotArea dataOnly="0" labelOnly="1" outline="0" fieldPosition="0">
        <references count="2">
          <reference field="0" count="1" selected="0">
            <x v="10"/>
          </reference>
          <reference field="1" count="1">
            <x v="58"/>
          </reference>
        </references>
      </pivotArea>
    </format>
    <format dxfId="5919">
      <pivotArea dataOnly="0" labelOnly="1" outline="0" fieldPosition="0">
        <references count="2">
          <reference field="0" count="1" selected="0">
            <x v="11"/>
          </reference>
          <reference field="1" count="1">
            <x v="63"/>
          </reference>
        </references>
      </pivotArea>
    </format>
    <format dxfId="5918">
      <pivotArea dataOnly="0" labelOnly="1" outline="0" fieldPosition="0">
        <references count="2">
          <reference field="0" count="1" selected="0">
            <x v="12"/>
          </reference>
          <reference field="1" count="1">
            <x v="69"/>
          </reference>
        </references>
      </pivotArea>
    </format>
    <format dxfId="5917">
      <pivotArea dataOnly="0" labelOnly="1" outline="0" fieldPosition="0">
        <references count="2">
          <reference field="0" count="1" selected="0">
            <x v="13"/>
          </reference>
          <reference field="1" count="1">
            <x v="71"/>
          </reference>
        </references>
      </pivotArea>
    </format>
    <format dxfId="5916">
      <pivotArea dataOnly="0" labelOnly="1" outline="0" fieldPosition="0">
        <references count="2">
          <reference field="0" count="1" selected="0">
            <x v="16"/>
          </reference>
          <reference field="1" count="1">
            <x v="78"/>
          </reference>
        </references>
      </pivotArea>
    </format>
    <format dxfId="5915">
      <pivotArea dataOnly="0" labelOnly="1" outline="0" fieldPosition="0">
        <references count="2">
          <reference field="0" count="1" selected="0">
            <x v="17"/>
          </reference>
          <reference field="1" count="1">
            <x v="82"/>
          </reference>
        </references>
      </pivotArea>
    </format>
    <format dxfId="5914">
      <pivotArea dataOnly="0" labelOnly="1" outline="0" fieldPosition="0">
        <references count="2">
          <reference field="0" count="1" selected="0">
            <x v="19"/>
          </reference>
          <reference field="1" count="1">
            <x v="106"/>
          </reference>
        </references>
      </pivotArea>
    </format>
    <format dxfId="5913">
      <pivotArea dataOnly="0" labelOnly="1" outline="0" fieldPosition="0">
        <references count="2">
          <reference field="0" count="1" selected="0">
            <x v="20"/>
          </reference>
          <reference field="1" count="1">
            <x v="110"/>
          </reference>
        </references>
      </pivotArea>
    </format>
    <format dxfId="5912">
      <pivotArea dataOnly="0" labelOnly="1" outline="0" fieldPosition="0">
        <references count="2">
          <reference field="0" count="1" selected="0">
            <x v="21"/>
          </reference>
          <reference field="1" count="1">
            <x v="113"/>
          </reference>
        </references>
      </pivotArea>
    </format>
    <format dxfId="5911">
      <pivotArea dataOnly="0" labelOnly="1" outline="0" fieldPosition="0">
        <references count="2">
          <reference field="0" count="1" selected="0">
            <x v="22"/>
          </reference>
          <reference field="1" count="1">
            <x v="117"/>
          </reference>
        </references>
      </pivotArea>
    </format>
    <format dxfId="5910">
      <pivotArea dataOnly="0" labelOnly="1" outline="0" fieldPosition="0">
        <references count="2">
          <reference field="0" count="1" selected="0">
            <x v="23"/>
          </reference>
          <reference field="1" count="1">
            <x v="128"/>
          </reference>
        </references>
      </pivotArea>
    </format>
    <format dxfId="5909">
      <pivotArea dataOnly="0" labelOnly="1" outline="0" fieldPosition="0">
        <references count="2">
          <reference field="0" count="1" selected="0">
            <x v="24"/>
          </reference>
          <reference field="1" count="1">
            <x v="146"/>
          </reference>
        </references>
      </pivotArea>
    </format>
    <format dxfId="5908">
      <pivotArea dataOnly="0" labelOnly="1" outline="0" fieldPosition="0">
        <references count="2">
          <reference field="0" count="1" selected="0">
            <x v="25"/>
          </reference>
          <reference field="1" count="1">
            <x v="148"/>
          </reference>
        </references>
      </pivotArea>
    </format>
    <format dxfId="5907">
      <pivotArea dataOnly="0" labelOnly="1" outline="0" fieldPosition="0">
        <references count="2">
          <reference field="0" count="1" selected="0">
            <x v="26"/>
          </reference>
          <reference field="1" count="1">
            <x v="149"/>
          </reference>
        </references>
      </pivotArea>
    </format>
    <format dxfId="5906">
      <pivotArea dataOnly="0" labelOnly="1" outline="0" fieldPosition="0">
        <references count="2">
          <reference field="0" count="1" selected="0">
            <x v="28"/>
          </reference>
          <reference field="1" count="1">
            <x v="153"/>
          </reference>
        </references>
      </pivotArea>
    </format>
    <format dxfId="5905">
      <pivotArea dataOnly="0" labelOnly="1" outline="0" fieldPosition="0">
        <references count="2">
          <reference field="0" count="1" selected="0">
            <x v="32"/>
          </reference>
          <reference field="1" count="1">
            <x v="164"/>
          </reference>
        </references>
      </pivotArea>
    </format>
    <format dxfId="5904">
      <pivotArea dataOnly="0" labelOnly="1" outline="0" fieldPosition="0">
        <references count="2">
          <reference field="0" count="1" selected="0">
            <x v="33"/>
          </reference>
          <reference field="1" count="1">
            <x v="169"/>
          </reference>
        </references>
      </pivotArea>
    </format>
    <format dxfId="5903">
      <pivotArea dataOnly="0" labelOnly="1" outline="0" fieldPosition="0">
        <references count="2">
          <reference field="0" count="1" selected="0">
            <x v="34"/>
          </reference>
          <reference field="1" count="1">
            <x v="170"/>
          </reference>
        </references>
      </pivotArea>
    </format>
    <format dxfId="5902">
      <pivotArea dataOnly="0" labelOnly="1" outline="0" fieldPosition="0">
        <references count="2">
          <reference field="0" count="1" selected="0">
            <x v="35"/>
          </reference>
          <reference field="1" count="1">
            <x v="173"/>
          </reference>
        </references>
      </pivotArea>
    </format>
    <format dxfId="5901">
      <pivotArea dataOnly="0" labelOnly="1" outline="0" fieldPosition="0">
        <references count="2">
          <reference field="0" count="1" selected="0">
            <x v="36"/>
          </reference>
          <reference field="1" count="1">
            <x v="175"/>
          </reference>
        </references>
      </pivotArea>
    </format>
    <format dxfId="5900">
      <pivotArea dataOnly="0" labelOnly="1" outline="0" fieldPosition="0">
        <references count="2">
          <reference field="0" count="1" selected="0">
            <x v="37"/>
          </reference>
          <reference field="1" count="1">
            <x v="177"/>
          </reference>
        </references>
      </pivotArea>
    </format>
    <format dxfId="5899">
      <pivotArea dataOnly="0" labelOnly="1" outline="0" fieldPosition="0">
        <references count="2">
          <reference field="0" count="1" selected="0">
            <x v="38"/>
          </reference>
          <reference field="1" count="1">
            <x v="189"/>
          </reference>
        </references>
      </pivotArea>
    </format>
    <format dxfId="5898">
      <pivotArea dataOnly="0" labelOnly="1" outline="0" fieldPosition="0">
        <references count="2">
          <reference field="0" count="1" selected="0">
            <x v="40"/>
          </reference>
          <reference field="1" count="1">
            <x v="198"/>
          </reference>
        </references>
      </pivotArea>
    </format>
    <format dxfId="5897">
      <pivotArea dataOnly="0" labelOnly="1" outline="0" fieldPosition="0">
        <references count="2">
          <reference field="0" count="1" selected="0">
            <x v="42"/>
          </reference>
          <reference field="1" count="1">
            <x v="201"/>
          </reference>
        </references>
      </pivotArea>
    </format>
    <format dxfId="5896">
      <pivotArea dataOnly="0" labelOnly="1" outline="0" fieldPosition="0">
        <references count="2">
          <reference field="0" count="1" selected="0">
            <x v="43"/>
          </reference>
          <reference field="1" count="1">
            <x v="210"/>
          </reference>
        </references>
      </pivotArea>
    </format>
    <format dxfId="5895">
      <pivotArea dataOnly="0" labelOnly="1" outline="0" fieldPosition="0">
        <references count="2">
          <reference field="0" count="1" selected="0">
            <x v="44"/>
          </reference>
          <reference field="1" count="1">
            <x v="221"/>
          </reference>
        </references>
      </pivotArea>
    </format>
    <format dxfId="5894">
      <pivotArea dataOnly="0" labelOnly="1" outline="0" fieldPosition="0">
        <references count="2">
          <reference field="0" count="1" selected="0">
            <x v="45"/>
          </reference>
          <reference field="1" count="1">
            <x v="223"/>
          </reference>
        </references>
      </pivotArea>
    </format>
    <format dxfId="5893">
      <pivotArea dataOnly="0" labelOnly="1" outline="0" fieldPosition="0">
        <references count="2">
          <reference field="0" count="1" selected="0">
            <x v="46"/>
          </reference>
          <reference field="1" count="1">
            <x v="224"/>
          </reference>
        </references>
      </pivotArea>
    </format>
    <format dxfId="5892">
      <pivotArea dataOnly="0" labelOnly="1" outline="0" fieldPosition="0">
        <references count="2">
          <reference field="0" count="1" selected="0">
            <x v="47"/>
          </reference>
          <reference field="1" count="1">
            <x v="225"/>
          </reference>
        </references>
      </pivotArea>
    </format>
    <format dxfId="5891">
      <pivotArea dataOnly="0" labelOnly="1" outline="0" fieldPosition="0">
        <references count="2">
          <reference field="0" count="1" selected="0">
            <x v="48"/>
          </reference>
          <reference field="1" count="1">
            <x v="226"/>
          </reference>
        </references>
      </pivotArea>
    </format>
    <format dxfId="5890">
      <pivotArea dataOnly="0" labelOnly="1" outline="0" fieldPosition="0">
        <references count="2">
          <reference field="0" count="1" selected="0">
            <x v="49"/>
          </reference>
          <reference field="1" count="1">
            <x v="229"/>
          </reference>
        </references>
      </pivotArea>
    </format>
    <format dxfId="5889">
      <pivotArea dataOnly="0" labelOnly="1" outline="0" fieldPosition="0">
        <references count="2">
          <reference field="0" count="1" selected="0">
            <x v="50"/>
          </reference>
          <reference field="1" count="1">
            <x v="232"/>
          </reference>
        </references>
      </pivotArea>
    </format>
    <format dxfId="5888">
      <pivotArea dataOnly="0" labelOnly="1" outline="0" fieldPosition="0">
        <references count="2">
          <reference field="0" count="1" selected="0">
            <x v="51"/>
          </reference>
          <reference field="1" count="1">
            <x v="233"/>
          </reference>
        </references>
      </pivotArea>
    </format>
    <format dxfId="5887">
      <pivotArea dataOnly="0" labelOnly="1" outline="0" fieldPosition="0">
        <references count="2">
          <reference field="0" count="1" selected="0">
            <x v="52"/>
          </reference>
          <reference field="1" count="1">
            <x v="234"/>
          </reference>
        </references>
      </pivotArea>
    </format>
    <format dxfId="5886">
      <pivotArea dataOnly="0" labelOnly="1" outline="0" fieldPosition="0">
        <references count="2">
          <reference field="0" count="1" selected="0">
            <x v="55"/>
          </reference>
          <reference field="1" count="1">
            <x v="239"/>
          </reference>
        </references>
      </pivotArea>
    </format>
    <format dxfId="5885">
      <pivotArea dataOnly="0" labelOnly="1" outline="0" fieldPosition="0">
        <references count="2">
          <reference field="0" count="1" selected="0">
            <x v="57"/>
          </reference>
          <reference field="1" count="1">
            <x v="241"/>
          </reference>
        </references>
      </pivotArea>
    </format>
    <format dxfId="5884">
      <pivotArea dataOnly="0" labelOnly="1" outline="0" fieldPosition="0">
        <references count="2">
          <reference field="0" count="1" selected="0">
            <x v="59"/>
          </reference>
          <reference field="1" count="1">
            <x v="243"/>
          </reference>
        </references>
      </pivotArea>
    </format>
    <format dxfId="5883">
      <pivotArea dataOnly="0" labelOnly="1" outline="0" fieldPosition="0">
        <references count="2">
          <reference field="0" count="1" selected="0">
            <x v="60"/>
          </reference>
          <reference field="1" count="1">
            <x v="244"/>
          </reference>
        </references>
      </pivotArea>
    </format>
    <format dxfId="5882">
      <pivotArea dataOnly="0" labelOnly="1" outline="0" fieldPosition="0">
        <references count="2">
          <reference field="0" count="1" selected="0">
            <x v="61"/>
          </reference>
          <reference field="1" count="1">
            <x v="245"/>
          </reference>
        </references>
      </pivotArea>
    </format>
    <format dxfId="5881">
      <pivotArea dataOnly="0" labelOnly="1" outline="0" fieldPosition="0">
        <references count="2">
          <reference field="0" count="1" selected="0">
            <x v="63"/>
          </reference>
          <reference field="1" count="1">
            <x v="247"/>
          </reference>
        </references>
      </pivotArea>
    </format>
    <format dxfId="5880">
      <pivotArea dataOnly="0" labelOnly="1" outline="0" fieldPosition="0">
        <references count="2">
          <reference field="0" count="1" selected="0">
            <x v="64"/>
          </reference>
          <reference field="1" count="1">
            <x v="248"/>
          </reference>
        </references>
      </pivotArea>
    </format>
    <format dxfId="5879">
      <pivotArea dataOnly="0" labelOnly="1" outline="0" fieldPosition="0">
        <references count="2">
          <reference field="0" count="1" selected="0">
            <x v="65"/>
          </reference>
          <reference field="1" count="1">
            <x v="249"/>
          </reference>
        </references>
      </pivotArea>
    </format>
    <format dxfId="5878">
      <pivotArea dataOnly="0" labelOnly="1" outline="0" fieldPosition="0">
        <references count="2">
          <reference field="0" count="1" selected="0">
            <x v="66"/>
          </reference>
          <reference field="1" count="1">
            <x v="251"/>
          </reference>
        </references>
      </pivotArea>
    </format>
    <format dxfId="5877">
      <pivotArea dataOnly="0" labelOnly="1" outline="0" fieldPosition="0">
        <references count="2">
          <reference field="0" count="1" selected="0">
            <x v="69"/>
          </reference>
          <reference field="1" count="1">
            <x v="254"/>
          </reference>
        </references>
      </pivotArea>
    </format>
    <format dxfId="5876">
      <pivotArea dataOnly="0" labelOnly="1" outline="0" fieldPosition="0">
        <references count="2">
          <reference field="0" count="1" selected="0">
            <x v="70"/>
          </reference>
          <reference field="1" count="1">
            <x v="255"/>
          </reference>
        </references>
      </pivotArea>
    </format>
    <format dxfId="5875">
      <pivotArea dataOnly="0" labelOnly="1" outline="0" fieldPosition="0">
        <references count="2">
          <reference field="0" count="1" selected="0">
            <x v="71"/>
          </reference>
          <reference field="1" count="1">
            <x v="257"/>
          </reference>
        </references>
      </pivotArea>
    </format>
    <format dxfId="5874">
      <pivotArea dataOnly="0" labelOnly="1" outline="0" fieldPosition="0">
        <references count="2">
          <reference field="0" count="1" selected="0">
            <x v="72"/>
          </reference>
          <reference field="1" count="1">
            <x v="259"/>
          </reference>
        </references>
      </pivotArea>
    </format>
    <format dxfId="5873">
      <pivotArea dataOnly="0" labelOnly="1" outline="0" fieldPosition="0">
        <references count="2">
          <reference field="0" count="1" selected="0">
            <x v="73"/>
          </reference>
          <reference field="1" count="1">
            <x v="260"/>
          </reference>
        </references>
      </pivotArea>
    </format>
    <format dxfId="5872">
      <pivotArea dataOnly="0" labelOnly="1" outline="0" fieldPosition="0">
        <references count="2">
          <reference field="0" count="1" selected="0">
            <x v="74"/>
          </reference>
          <reference field="1" count="1">
            <x v="263"/>
          </reference>
        </references>
      </pivotArea>
    </format>
    <format dxfId="5871">
      <pivotArea dataOnly="0" labelOnly="1" outline="0" fieldPosition="0">
        <references count="2">
          <reference field="0" count="1" selected="0">
            <x v="75"/>
          </reference>
          <reference field="1" count="1">
            <x v="266"/>
          </reference>
        </references>
      </pivotArea>
    </format>
    <format dxfId="5870">
      <pivotArea dataOnly="0" labelOnly="1" outline="0" fieldPosition="0">
        <references count="2">
          <reference field="0" count="1" selected="0">
            <x v="76"/>
          </reference>
          <reference field="1" count="1">
            <x v="267"/>
          </reference>
        </references>
      </pivotArea>
    </format>
    <format dxfId="5869">
      <pivotArea dataOnly="0" labelOnly="1" outline="0" fieldPosition="0">
        <references count="2">
          <reference field="0" count="1" selected="0">
            <x v="77"/>
          </reference>
          <reference field="1" count="1">
            <x v="269"/>
          </reference>
        </references>
      </pivotArea>
    </format>
    <format dxfId="5868">
      <pivotArea dataOnly="0" labelOnly="1" outline="0" fieldPosition="0">
        <references count="2">
          <reference field="0" count="1" selected="0">
            <x v="78"/>
          </reference>
          <reference field="1" count="1">
            <x v="271"/>
          </reference>
        </references>
      </pivotArea>
    </format>
    <format dxfId="5867">
      <pivotArea dataOnly="0" labelOnly="1" outline="0" fieldPosition="0">
        <references count="2">
          <reference field="0" count="1" selected="0">
            <x v="79"/>
          </reference>
          <reference field="1" count="1">
            <x v="272"/>
          </reference>
        </references>
      </pivotArea>
    </format>
    <format dxfId="5866">
      <pivotArea dataOnly="0" labelOnly="1" outline="0" fieldPosition="0">
        <references count="2">
          <reference field="0" count="1" selected="0">
            <x v="80"/>
          </reference>
          <reference field="1" count="1">
            <x v="273"/>
          </reference>
        </references>
      </pivotArea>
    </format>
    <format dxfId="5865">
      <pivotArea dataOnly="0" labelOnly="1" outline="0" fieldPosition="0">
        <references count="2">
          <reference field="0" count="1" selected="0">
            <x v="81"/>
          </reference>
          <reference field="1" count="1">
            <x v="274"/>
          </reference>
        </references>
      </pivotArea>
    </format>
    <format dxfId="5864">
      <pivotArea dataOnly="0" labelOnly="1" outline="0" fieldPosition="0">
        <references count="2">
          <reference field="0" count="1" selected="0">
            <x v="82"/>
          </reference>
          <reference field="1" count="1">
            <x v="275"/>
          </reference>
        </references>
      </pivotArea>
    </format>
    <format dxfId="5863">
      <pivotArea dataOnly="0" labelOnly="1" outline="0" fieldPosition="0">
        <references count="2">
          <reference field="0" count="1" selected="0">
            <x v="85"/>
          </reference>
          <reference field="1" count="1">
            <x v="279"/>
          </reference>
        </references>
      </pivotArea>
    </format>
    <format dxfId="5862">
      <pivotArea dataOnly="0" labelOnly="1" outline="0" fieldPosition="0">
        <references count="2">
          <reference field="0" count="1" selected="0">
            <x v="86"/>
          </reference>
          <reference field="1" count="1">
            <x v="280"/>
          </reference>
        </references>
      </pivotArea>
    </format>
    <format dxfId="5861">
      <pivotArea dataOnly="0" labelOnly="1" outline="0" fieldPosition="0">
        <references count="2">
          <reference field="0" count="1" selected="0">
            <x v="87"/>
          </reference>
          <reference field="1" count="1">
            <x v="281"/>
          </reference>
        </references>
      </pivotArea>
    </format>
    <format dxfId="5860">
      <pivotArea dataOnly="0" labelOnly="1" outline="0" fieldPosition="0">
        <references count="2">
          <reference field="0" count="1" selected="0">
            <x v="88"/>
          </reference>
          <reference field="1" count="1">
            <x v="282"/>
          </reference>
        </references>
      </pivotArea>
    </format>
    <format dxfId="5859">
      <pivotArea dataOnly="0" labelOnly="1" outline="0" fieldPosition="0">
        <references count="2">
          <reference field="0" count="1" selected="0">
            <x v="89"/>
          </reference>
          <reference field="1" count="1">
            <x v="283"/>
          </reference>
        </references>
      </pivotArea>
    </format>
    <format dxfId="5858">
      <pivotArea dataOnly="0" labelOnly="1" outline="0" fieldPosition="0">
        <references count="2">
          <reference field="0" count="1" selected="0">
            <x v="90"/>
          </reference>
          <reference field="1" count="1">
            <x v="284"/>
          </reference>
        </references>
      </pivotArea>
    </format>
    <format dxfId="5857">
      <pivotArea dataOnly="0" labelOnly="1" outline="0" fieldPosition="0">
        <references count="2">
          <reference field="0" count="1" selected="0">
            <x v="91"/>
          </reference>
          <reference field="1" count="1">
            <x v="287"/>
          </reference>
        </references>
      </pivotArea>
    </format>
    <format dxfId="5856">
      <pivotArea dataOnly="0" labelOnly="1" outline="0" fieldPosition="0">
        <references count="2">
          <reference field="0" count="1" selected="0">
            <x v="92"/>
          </reference>
          <reference field="1" count="1">
            <x v="288"/>
          </reference>
        </references>
      </pivotArea>
    </format>
    <format dxfId="5855">
      <pivotArea dataOnly="0" labelOnly="1" outline="0" fieldPosition="0">
        <references count="2">
          <reference field="0" count="1" selected="0">
            <x v="93"/>
          </reference>
          <reference field="1" count="1">
            <x v="289"/>
          </reference>
        </references>
      </pivotArea>
    </format>
    <format dxfId="5854">
      <pivotArea dataOnly="0" labelOnly="1" outline="0" fieldPosition="0">
        <references count="2">
          <reference field="0" count="1" selected="0">
            <x v="94"/>
          </reference>
          <reference field="1" count="1">
            <x v="290"/>
          </reference>
        </references>
      </pivotArea>
    </format>
    <format dxfId="5853">
      <pivotArea dataOnly="0" labelOnly="1" outline="0" fieldPosition="0">
        <references count="2">
          <reference field="0" count="1" selected="0">
            <x v="96"/>
          </reference>
          <reference field="1" count="1">
            <x v="293"/>
          </reference>
        </references>
      </pivotArea>
    </format>
    <format dxfId="5852">
      <pivotArea dataOnly="0" labelOnly="1" outline="0" fieldPosition="0">
        <references count="2">
          <reference field="0" count="1" selected="0">
            <x v="98"/>
          </reference>
          <reference field="1" count="1">
            <x v="295"/>
          </reference>
        </references>
      </pivotArea>
    </format>
    <format dxfId="5851">
      <pivotArea dataOnly="0" labelOnly="1" outline="0" fieldPosition="0">
        <references count="2">
          <reference field="0" count="1" selected="0">
            <x v="99"/>
          </reference>
          <reference field="1" count="1">
            <x v="297"/>
          </reference>
        </references>
      </pivotArea>
    </format>
    <format dxfId="5850">
      <pivotArea dataOnly="0" labelOnly="1" outline="0" fieldPosition="0">
        <references count="2">
          <reference field="0" count="1" selected="0">
            <x v="101"/>
          </reference>
          <reference field="1" count="1">
            <x v="301"/>
          </reference>
        </references>
      </pivotArea>
    </format>
    <format dxfId="5849">
      <pivotArea dataOnly="0" labelOnly="1" outline="0" fieldPosition="0">
        <references count="2">
          <reference field="0" count="1" selected="0">
            <x v="102"/>
          </reference>
          <reference field="1" count="1">
            <x v="302"/>
          </reference>
        </references>
      </pivotArea>
    </format>
    <format dxfId="5848">
      <pivotArea dataOnly="0" labelOnly="1" outline="0" fieldPosition="0">
        <references count="2">
          <reference field="0" count="1" selected="0">
            <x v="103"/>
          </reference>
          <reference field="1" count="1">
            <x v="303"/>
          </reference>
        </references>
      </pivotArea>
    </format>
    <format dxfId="5847">
      <pivotArea dataOnly="0" labelOnly="1" outline="0" fieldPosition="0">
        <references count="2">
          <reference field="0" count="1" selected="0">
            <x v="104"/>
          </reference>
          <reference field="1" count="1">
            <x v="304"/>
          </reference>
        </references>
      </pivotArea>
    </format>
    <format dxfId="5846">
      <pivotArea dataOnly="0" labelOnly="1" outline="0" fieldPosition="0">
        <references count="2">
          <reference field="0" count="1" selected="0">
            <x v="105"/>
          </reference>
          <reference field="1" count="1">
            <x v="306"/>
          </reference>
        </references>
      </pivotArea>
    </format>
    <format dxfId="5845">
      <pivotArea dataOnly="0" labelOnly="1" outline="0" fieldPosition="0">
        <references count="2">
          <reference field="0" count="1" selected="0">
            <x v="106"/>
          </reference>
          <reference field="1" count="1">
            <x v="307"/>
          </reference>
        </references>
      </pivotArea>
    </format>
    <format dxfId="5844">
      <pivotArea dataOnly="0" labelOnly="1" outline="0" fieldPosition="0">
        <references count="2">
          <reference field="0" count="1" selected="0">
            <x v="107"/>
          </reference>
          <reference field="1" count="1">
            <x v="308"/>
          </reference>
        </references>
      </pivotArea>
    </format>
    <format dxfId="5843">
      <pivotArea dataOnly="0" labelOnly="1" outline="0" fieldPosition="0">
        <references count="2">
          <reference field="0" count="1" selected="0">
            <x v="108"/>
          </reference>
          <reference field="1" count="1">
            <x v="309"/>
          </reference>
        </references>
      </pivotArea>
    </format>
    <format dxfId="5842">
      <pivotArea dataOnly="0" labelOnly="1" outline="0" fieldPosition="0">
        <references count="2">
          <reference field="0" count="1" selected="0">
            <x v="109"/>
          </reference>
          <reference field="1" count="1">
            <x v="310"/>
          </reference>
        </references>
      </pivotArea>
    </format>
    <format dxfId="5841">
      <pivotArea dataOnly="0" labelOnly="1" outline="0" fieldPosition="0">
        <references count="2">
          <reference field="0" count="1" selected="0">
            <x v="110"/>
          </reference>
          <reference field="1" count="1">
            <x v="312"/>
          </reference>
        </references>
      </pivotArea>
    </format>
    <format dxfId="5840">
      <pivotArea dataOnly="0" labelOnly="1" outline="0" fieldPosition="0">
        <references count="2">
          <reference field="0" count="1" selected="0">
            <x v="111"/>
          </reference>
          <reference field="1" count="1">
            <x v="313"/>
          </reference>
        </references>
      </pivotArea>
    </format>
    <format dxfId="5839">
      <pivotArea dataOnly="0" labelOnly="1" outline="0" fieldPosition="0">
        <references count="2">
          <reference field="0" count="1" selected="0">
            <x v="112"/>
          </reference>
          <reference field="1" count="1">
            <x v="315"/>
          </reference>
        </references>
      </pivotArea>
    </format>
    <format dxfId="5838">
      <pivotArea dataOnly="0" labelOnly="1" outline="0" fieldPosition="0">
        <references count="2">
          <reference field="0" count="1" selected="0">
            <x v="113"/>
          </reference>
          <reference field="1" count="1">
            <x v="316"/>
          </reference>
        </references>
      </pivotArea>
    </format>
    <format dxfId="5837">
      <pivotArea dataOnly="0" labelOnly="1" outline="0" fieldPosition="0">
        <references count="2">
          <reference field="0" count="1" selected="0">
            <x v="114"/>
          </reference>
          <reference field="1" count="1">
            <x v="317"/>
          </reference>
        </references>
      </pivotArea>
    </format>
    <format dxfId="5836">
      <pivotArea dataOnly="0" labelOnly="1" outline="0" fieldPosition="0">
        <references count="2">
          <reference field="0" count="1" selected="0">
            <x v="115"/>
          </reference>
          <reference field="1" count="1">
            <x v="318"/>
          </reference>
        </references>
      </pivotArea>
    </format>
    <format dxfId="5835">
      <pivotArea dataOnly="0" labelOnly="1" outline="0" fieldPosition="0">
        <references count="2">
          <reference field="0" count="1" selected="0">
            <x v="116"/>
          </reference>
          <reference field="1" count="1">
            <x v="319"/>
          </reference>
        </references>
      </pivotArea>
    </format>
    <format dxfId="5834">
      <pivotArea dataOnly="0" labelOnly="1" outline="0" fieldPosition="0">
        <references count="2">
          <reference field="0" count="1" selected="0">
            <x v="117"/>
          </reference>
          <reference field="1" count="1">
            <x v="320"/>
          </reference>
        </references>
      </pivotArea>
    </format>
    <format dxfId="5833">
      <pivotArea dataOnly="0" labelOnly="1" outline="0" fieldPosition="0">
        <references count="2">
          <reference field="0" count="1" selected="0">
            <x v="118"/>
          </reference>
          <reference field="1" count="1">
            <x v="321"/>
          </reference>
        </references>
      </pivotArea>
    </format>
    <format dxfId="5832">
      <pivotArea dataOnly="0" labelOnly="1" outline="0" fieldPosition="0">
        <references count="2">
          <reference field="0" count="1" selected="0">
            <x v="119"/>
          </reference>
          <reference field="1" count="1">
            <x v="322"/>
          </reference>
        </references>
      </pivotArea>
    </format>
    <format dxfId="5831">
      <pivotArea dataOnly="0" labelOnly="1" outline="0" fieldPosition="0">
        <references count="2">
          <reference field="0" count="1" selected="0">
            <x v="120"/>
          </reference>
          <reference field="1" count="1">
            <x v="323"/>
          </reference>
        </references>
      </pivotArea>
    </format>
    <format dxfId="5830">
      <pivotArea dataOnly="0" labelOnly="1" outline="0" fieldPosition="0">
        <references count="2">
          <reference field="0" count="1" selected="0">
            <x v="121"/>
          </reference>
          <reference field="1" count="1">
            <x v="324"/>
          </reference>
        </references>
      </pivotArea>
    </format>
    <format dxfId="5829">
      <pivotArea dataOnly="0" labelOnly="1" outline="0" fieldPosition="0">
        <references count="2">
          <reference field="0" count="1" selected="0">
            <x v="122"/>
          </reference>
          <reference field="1" count="1">
            <x v="325"/>
          </reference>
        </references>
      </pivotArea>
    </format>
    <format dxfId="5828">
      <pivotArea dataOnly="0" labelOnly="1" outline="0" fieldPosition="0">
        <references count="2">
          <reference field="0" count="1" selected="0">
            <x v="123"/>
          </reference>
          <reference field="1" count="1">
            <x v="326"/>
          </reference>
        </references>
      </pivotArea>
    </format>
    <format dxfId="5827">
      <pivotArea dataOnly="0" labelOnly="1" outline="0" fieldPosition="0">
        <references count="2">
          <reference field="0" count="1" selected="0">
            <x v="124"/>
          </reference>
          <reference field="1" count="1">
            <x v="327"/>
          </reference>
        </references>
      </pivotArea>
    </format>
    <format dxfId="5826">
      <pivotArea dataOnly="0" labelOnly="1" outline="0" fieldPosition="0">
        <references count="2">
          <reference field="0" count="1" selected="0">
            <x v="125"/>
          </reference>
          <reference field="1" count="1">
            <x v="330"/>
          </reference>
        </references>
      </pivotArea>
    </format>
    <format dxfId="5825">
      <pivotArea dataOnly="0" labelOnly="1" outline="0" fieldPosition="0">
        <references count="2">
          <reference field="0" count="1" selected="0">
            <x v="126"/>
          </reference>
          <reference field="1" count="1">
            <x v="331"/>
          </reference>
        </references>
      </pivotArea>
    </format>
    <format dxfId="5824">
      <pivotArea dataOnly="0" labelOnly="1" outline="0" fieldPosition="0">
        <references count="2">
          <reference field="0" count="1" selected="0">
            <x v="128"/>
          </reference>
          <reference field="1" count="1">
            <x v="335"/>
          </reference>
        </references>
      </pivotArea>
    </format>
    <format dxfId="5823">
      <pivotArea dataOnly="0" labelOnly="1" outline="0" fieldPosition="0">
        <references count="2">
          <reference field="0" count="1" selected="0">
            <x v="129"/>
          </reference>
          <reference field="1" count="1">
            <x v="336"/>
          </reference>
        </references>
      </pivotArea>
    </format>
    <format dxfId="5822">
      <pivotArea dataOnly="0" labelOnly="1" outline="0" fieldPosition="0">
        <references count="2">
          <reference field="0" count="1" selected="0">
            <x v="130"/>
          </reference>
          <reference field="1" count="1">
            <x v="337"/>
          </reference>
        </references>
      </pivotArea>
    </format>
    <format dxfId="5821">
      <pivotArea dataOnly="0" labelOnly="1" outline="0" fieldPosition="0">
        <references count="2">
          <reference field="0" count="1" selected="0">
            <x v="131"/>
          </reference>
          <reference field="1" count="1">
            <x v="338"/>
          </reference>
        </references>
      </pivotArea>
    </format>
    <format dxfId="5820">
      <pivotArea dataOnly="0" labelOnly="1" outline="0" fieldPosition="0">
        <references count="2">
          <reference field="0" count="1" selected="0">
            <x v="132"/>
          </reference>
          <reference field="1" count="1">
            <x v="339"/>
          </reference>
        </references>
      </pivotArea>
    </format>
    <format dxfId="5819">
      <pivotArea dataOnly="0" labelOnly="1" outline="0" fieldPosition="0">
        <references count="2">
          <reference field="0" count="1" selected="0">
            <x v="133"/>
          </reference>
          <reference field="1" count="1">
            <x v="340"/>
          </reference>
        </references>
      </pivotArea>
    </format>
    <format dxfId="5818">
      <pivotArea dataOnly="0" labelOnly="1" outline="0" fieldPosition="0">
        <references count="2">
          <reference field="0" count="1" selected="0">
            <x v="134"/>
          </reference>
          <reference field="1" count="1">
            <x v="341"/>
          </reference>
        </references>
      </pivotArea>
    </format>
    <format dxfId="5817">
      <pivotArea dataOnly="0" labelOnly="1" outline="0" fieldPosition="0">
        <references count="2">
          <reference field="0" count="1" selected="0">
            <x v="135"/>
          </reference>
          <reference field="1" count="1">
            <x v="342"/>
          </reference>
        </references>
      </pivotArea>
    </format>
    <format dxfId="5816">
      <pivotArea dataOnly="0" labelOnly="1" outline="0" fieldPosition="0">
        <references count="2">
          <reference field="0" count="1" selected="0">
            <x v="136"/>
          </reference>
          <reference field="1" count="1">
            <x v="343"/>
          </reference>
        </references>
      </pivotArea>
    </format>
    <format dxfId="5815">
      <pivotArea dataOnly="0" labelOnly="1" outline="0" fieldPosition="0">
        <references count="2">
          <reference field="0" count="1" selected="0">
            <x v="137"/>
          </reference>
          <reference field="1" count="1">
            <x v="344"/>
          </reference>
        </references>
      </pivotArea>
    </format>
    <format dxfId="5814">
      <pivotArea dataOnly="0" labelOnly="1" outline="0" fieldPosition="0">
        <references count="2">
          <reference field="0" count="1" selected="0">
            <x v="138"/>
          </reference>
          <reference field="1" count="1">
            <x v="345"/>
          </reference>
        </references>
      </pivotArea>
    </format>
    <format dxfId="5813">
      <pivotArea dataOnly="0" labelOnly="1" outline="0" fieldPosition="0">
        <references count="2">
          <reference field="0" count="1" selected="0">
            <x v="139"/>
          </reference>
          <reference field="1" count="1">
            <x v="346"/>
          </reference>
        </references>
      </pivotArea>
    </format>
    <format dxfId="5812">
      <pivotArea dataOnly="0" labelOnly="1" outline="0" fieldPosition="0">
        <references count="2">
          <reference field="0" count="1" selected="0">
            <x v="141"/>
          </reference>
          <reference field="1" count="1">
            <x v="348"/>
          </reference>
        </references>
      </pivotArea>
    </format>
    <format dxfId="5811">
      <pivotArea dataOnly="0" labelOnly="1" outline="0" fieldPosition="0">
        <references count="2">
          <reference field="0" count="1" selected="0">
            <x v="143"/>
          </reference>
          <reference field="1" count="1">
            <x v="350"/>
          </reference>
        </references>
      </pivotArea>
    </format>
    <format dxfId="5810">
      <pivotArea dataOnly="0" labelOnly="1" outline="0" fieldPosition="0">
        <references count="2">
          <reference field="0" count="1" selected="0">
            <x v="144"/>
          </reference>
          <reference field="1" count="1">
            <x v="351"/>
          </reference>
        </references>
      </pivotArea>
    </format>
    <format dxfId="5809">
      <pivotArea dataOnly="0" labelOnly="1" outline="0" fieldPosition="0">
        <references count="2">
          <reference field="0" count="1" selected="0">
            <x v="145"/>
          </reference>
          <reference field="1" count="1">
            <x v="352"/>
          </reference>
        </references>
      </pivotArea>
    </format>
    <format dxfId="5808">
      <pivotArea dataOnly="0" labelOnly="1" outline="0" fieldPosition="0">
        <references count="2">
          <reference field="0" count="1" selected="0">
            <x v="151"/>
          </reference>
          <reference field="1" count="1">
            <x v="383"/>
          </reference>
        </references>
      </pivotArea>
    </format>
    <format dxfId="5807">
      <pivotArea dataOnly="0" labelOnly="1" outline="0" fieldPosition="0">
        <references count="2">
          <reference field="0" count="1" selected="0">
            <x v="152"/>
          </reference>
          <reference field="1" count="1">
            <x v="409"/>
          </reference>
        </references>
      </pivotArea>
    </format>
    <format dxfId="5806">
      <pivotArea dataOnly="0" labelOnly="1" outline="0" fieldPosition="0">
        <references count="2">
          <reference field="0" count="1" selected="0">
            <x v="153"/>
          </reference>
          <reference field="1" count="1">
            <x v="412"/>
          </reference>
        </references>
      </pivotArea>
    </format>
    <format dxfId="5805">
      <pivotArea dataOnly="0" labelOnly="1" outline="0" fieldPosition="0">
        <references count="2">
          <reference field="0" count="1" selected="0">
            <x v="154"/>
          </reference>
          <reference field="1" count="1">
            <x v="413"/>
          </reference>
        </references>
      </pivotArea>
    </format>
    <format dxfId="5804">
      <pivotArea dataOnly="0" labelOnly="1" outline="0" fieldPosition="0">
        <references count="2">
          <reference field="0" count="1" selected="0">
            <x v="170"/>
          </reference>
          <reference field="1" count="1">
            <x v="256"/>
          </reference>
        </references>
      </pivotArea>
    </format>
    <format dxfId="5803">
      <pivotArea dataOnly="0" labelOnly="1" outline="0" fieldPosition="0">
        <references count="2">
          <reference field="0" count="1" selected="0">
            <x v="172"/>
          </reference>
          <reference field="1" count="1">
            <x v="300"/>
          </reference>
        </references>
      </pivotArea>
    </format>
    <format dxfId="5802">
      <pivotArea dataOnly="0" labelOnly="1" outline="0" fieldPosition="0">
        <references count="2">
          <reference field="0" count="1" selected="0">
            <x v="177"/>
          </reference>
          <reference field="1" count="1">
            <x v="6"/>
          </reference>
        </references>
      </pivotArea>
    </format>
    <format dxfId="5801">
      <pivotArea dataOnly="0" labelOnly="1" outline="0" fieldPosition="0">
        <references count="2">
          <reference field="0" count="1" selected="0">
            <x v="178"/>
          </reference>
          <reference field="1" count="1">
            <x v="9"/>
          </reference>
        </references>
      </pivotArea>
    </format>
    <format dxfId="5800">
      <pivotArea dataOnly="0" labelOnly="1" outline="0" fieldPosition="0">
        <references count="2">
          <reference field="0" count="1" selected="0">
            <x v="179"/>
          </reference>
          <reference field="1" count="1">
            <x v="10"/>
          </reference>
        </references>
      </pivotArea>
    </format>
    <format dxfId="5799">
      <pivotArea dataOnly="0" labelOnly="1" outline="0" fieldPosition="0">
        <references count="2">
          <reference field="0" count="1" selected="0">
            <x v="182"/>
          </reference>
          <reference field="1" count="1">
            <x v="13"/>
          </reference>
        </references>
      </pivotArea>
    </format>
    <format dxfId="5798">
      <pivotArea dataOnly="0" labelOnly="1" outline="0" fieldPosition="0">
        <references count="2">
          <reference field="0" count="1" selected="0">
            <x v="184"/>
          </reference>
          <reference field="1" count="1">
            <x v="15"/>
          </reference>
        </references>
      </pivotArea>
    </format>
    <format dxfId="5797">
      <pivotArea dataOnly="0" labelOnly="1" outline="0" fieldPosition="0">
        <references count="2">
          <reference field="0" count="1" selected="0">
            <x v="186"/>
          </reference>
          <reference field="1" count="1">
            <x v="18"/>
          </reference>
        </references>
      </pivotArea>
    </format>
    <format dxfId="5796">
      <pivotArea dataOnly="0" labelOnly="1" outline="0" fieldPosition="0">
        <references count="2">
          <reference field="0" count="1" selected="0">
            <x v="187"/>
          </reference>
          <reference field="1" count="1">
            <x v="20"/>
          </reference>
        </references>
      </pivotArea>
    </format>
    <format dxfId="5795">
      <pivotArea dataOnly="0" labelOnly="1" outline="0" fieldPosition="0">
        <references count="2">
          <reference field="0" count="1" selected="0">
            <x v="188"/>
          </reference>
          <reference field="1" count="1">
            <x v="22"/>
          </reference>
        </references>
      </pivotArea>
    </format>
    <format dxfId="5794">
      <pivotArea dataOnly="0" labelOnly="1" outline="0" fieldPosition="0">
        <references count="2">
          <reference field="0" count="1" selected="0">
            <x v="189"/>
          </reference>
          <reference field="1" count="1">
            <x v="33"/>
          </reference>
        </references>
      </pivotArea>
    </format>
    <format dxfId="5793">
      <pivotArea dataOnly="0" labelOnly="1" outline="0" fieldPosition="0">
        <references count="2">
          <reference field="0" count="1" selected="0">
            <x v="191"/>
          </reference>
          <reference field="1" count="1">
            <x v="42"/>
          </reference>
        </references>
      </pivotArea>
    </format>
    <format dxfId="5792">
      <pivotArea dataOnly="0" labelOnly="1" outline="0" fieldPosition="0">
        <references count="2">
          <reference field="0" count="1" selected="0">
            <x v="192"/>
          </reference>
          <reference field="1" count="1">
            <x v="44"/>
          </reference>
        </references>
      </pivotArea>
    </format>
    <format dxfId="5791">
      <pivotArea dataOnly="0" labelOnly="1" outline="0" fieldPosition="0">
        <references count="2">
          <reference field="0" count="1" selected="0">
            <x v="197"/>
          </reference>
          <reference field="1" count="1">
            <x v="56"/>
          </reference>
        </references>
      </pivotArea>
    </format>
    <format dxfId="5790">
      <pivotArea dataOnly="0" labelOnly="1" outline="0" fieldPosition="0">
        <references count="2">
          <reference field="0" count="1" selected="0">
            <x v="208"/>
          </reference>
          <reference field="1" count="1">
            <x v="104"/>
          </reference>
        </references>
      </pivotArea>
    </format>
    <format dxfId="5789">
      <pivotArea dataOnly="0" labelOnly="1" outline="0" fieldPosition="0">
        <references count="2">
          <reference field="0" count="1" selected="0">
            <x v="212"/>
          </reference>
          <reference field="1" count="1">
            <x v="111"/>
          </reference>
        </references>
      </pivotArea>
    </format>
    <format dxfId="5788">
      <pivotArea dataOnly="0" labelOnly="1" outline="0" fieldPosition="0">
        <references count="2">
          <reference field="0" count="1" selected="0">
            <x v="213"/>
          </reference>
          <reference field="1" count="1">
            <x v="115"/>
          </reference>
        </references>
      </pivotArea>
    </format>
    <format dxfId="5787">
      <pivotArea dataOnly="0" labelOnly="1" outline="0" fieldPosition="0">
        <references count="2">
          <reference field="0" count="1" selected="0">
            <x v="218"/>
          </reference>
          <reference field="1" count="1">
            <x v="123"/>
          </reference>
        </references>
      </pivotArea>
    </format>
    <format dxfId="5786">
      <pivotArea dataOnly="0" labelOnly="1" outline="0" fieldPosition="0">
        <references count="2">
          <reference field="0" count="1" selected="0">
            <x v="222"/>
          </reference>
          <reference field="1" count="1">
            <x v="130"/>
          </reference>
        </references>
      </pivotArea>
    </format>
    <format dxfId="5785">
      <pivotArea dataOnly="0" labelOnly="1" outline="0" fieldPosition="0">
        <references count="2">
          <reference field="0" count="1" selected="0">
            <x v="223"/>
          </reference>
          <reference field="1" count="1">
            <x v="131"/>
          </reference>
        </references>
      </pivotArea>
    </format>
    <format dxfId="5784">
      <pivotArea dataOnly="0" labelOnly="1" outline="0" fieldPosition="0">
        <references count="2">
          <reference field="0" count="1" selected="0">
            <x v="224"/>
          </reference>
          <reference field="1" count="1">
            <x v="132"/>
          </reference>
        </references>
      </pivotArea>
    </format>
    <format dxfId="5783">
      <pivotArea dataOnly="0" labelOnly="1" outline="0" fieldPosition="0">
        <references count="2">
          <reference field="0" count="1" selected="0">
            <x v="226"/>
          </reference>
          <reference field="1" count="1">
            <x v="135"/>
          </reference>
        </references>
      </pivotArea>
    </format>
    <format dxfId="5782">
      <pivotArea dataOnly="0" labelOnly="1" outline="0" fieldPosition="0">
        <references count="2">
          <reference field="0" count="1" selected="0">
            <x v="227"/>
          </reference>
          <reference field="1" count="1">
            <x v="136"/>
          </reference>
        </references>
      </pivotArea>
    </format>
    <format dxfId="5781">
      <pivotArea dataOnly="0" labelOnly="1" outline="0" fieldPosition="0">
        <references count="2">
          <reference field="0" count="1" selected="0">
            <x v="228"/>
          </reference>
          <reference field="1" count="1">
            <x v="139"/>
          </reference>
        </references>
      </pivotArea>
    </format>
    <format dxfId="5780">
      <pivotArea dataOnly="0" labelOnly="1" outline="0" fieldPosition="0">
        <references count="2">
          <reference field="0" count="1" selected="0">
            <x v="229"/>
          </reference>
          <reference field="1" count="1">
            <x v="140"/>
          </reference>
        </references>
      </pivotArea>
    </format>
    <format dxfId="5779">
      <pivotArea dataOnly="0" labelOnly="1" outline="0" fieldPosition="0">
        <references count="2">
          <reference field="0" count="1" selected="0">
            <x v="232"/>
          </reference>
          <reference field="1" count="1">
            <x v="372"/>
          </reference>
        </references>
      </pivotArea>
    </format>
    <format dxfId="5778">
      <pivotArea dataOnly="0" labelOnly="1" outline="0" fieldPosition="0">
        <references count="2">
          <reference field="0" count="1" selected="0">
            <x v="234"/>
          </reference>
          <reference field="1" count="1">
            <x v="376"/>
          </reference>
        </references>
      </pivotArea>
    </format>
    <format dxfId="5777">
      <pivotArea dataOnly="0" labelOnly="1" outline="0" fieldPosition="0">
        <references count="2">
          <reference field="0" count="1" selected="0">
            <x v="235"/>
          </reference>
          <reference field="1" count="1">
            <x v="34"/>
          </reference>
        </references>
      </pivotArea>
    </format>
    <format dxfId="5776">
      <pivotArea dataOnly="0" labelOnly="1" outline="0" fieldPosition="0">
        <references count="2">
          <reference field="0" count="1" selected="0">
            <x v="236"/>
          </reference>
          <reference field="1" count="1">
            <x v="73"/>
          </reference>
        </references>
      </pivotArea>
    </format>
    <format dxfId="5775">
      <pivotArea dataOnly="0" labelOnly="1" outline="0" fieldPosition="0">
        <references count="2">
          <reference field="0" count="1" selected="0">
            <x v="237"/>
          </reference>
          <reference field="1" count="1">
            <x v="80"/>
          </reference>
        </references>
      </pivotArea>
    </format>
    <format dxfId="5774">
      <pivotArea dataOnly="0" labelOnly="1" outline="0" fieldPosition="0">
        <references count="2">
          <reference field="0" count="1" selected="0">
            <x v="238"/>
          </reference>
          <reference field="1" count="1">
            <x v="84"/>
          </reference>
        </references>
      </pivotArea>
    </format>
    <format dxfId="5773">
      <pivotArea dataOnly="0" labelOnly="1" outline="0" fieldPosition="0">
        <references count="2">
          <reference field="0" count="1" selected="0">
            <x v="239"/>
          </reference>
          <reference field="1" count="1">
            <x v="90"/>
          </reference>
        </references>
      </pivotArea>
    </format>
    <format dxfId="5772">
      <pivotArea dataOnly="0" labelOnly="1" outline="0" fieldPosition="0">
        <references count="2">
          <reference field="0" count="1" selected="0">
            <x v="240"/>
          </reference>
          <reference field="1" count="1">
            <x v="183"/>
          </reference>
        </references>
      </pivotArea>
    </format>
    <format dxfId="5771">
      <pivotArea dataOnly="0" labelOnly="1" outline="0" fieldPosition="0">
        <references count="2">
          <reference field="0" count="1" selected="0">
            <x v="241"/>
          </reference>
          <reference field="1" count="1">
            <x v="218"/>
          </reference>
        </references>
      </pivotArea>
    </format>
    <format dxfId="5770">
      <pivotArea dataOnly="0" labelOnly="1" outline="0" fieldPosition="0">
        <references count="2">
          <reference field="0" count="1" selected="0">
            <x v="242"/>
          </reference>
          <reference field="1" count="1">
            <x v="219"/>
          </reference>
        </references>
      </pivotArea>
    </format>
    <format dxfId="5769">
      <pivotArea dataOnly="0" labelOnly="1" outline="0" fieldPosition="0">
        <references count="2">
          <reference field="0" count="1" selected="0">
            <x v="243"/>
          </reference>
          <reference field="1" count="1">
            <x v="231"/>
          </reference>
        </references>
      </pivotArea>
    </format>
    <format dxfId="5768">
      <pivotArea dataOnly="0" labelOnly="1" outline="0" fieldPosition="0">
        <references count="2">
          <reference field="0" count="1" selected="0">
            <x v="244"/>
          </reference>
          <reference field="1" count="1">
            <x v="235"/>
          </reference>
        </references>
      </pivotArea>
    </format>
    <format dxfId="5767">
      <pivotArea dataOnly="0" labelOnly="1" outline="0" fieldPosition="0">
        <references count="2">
          <reference field="0" count="1" selected="0">
            <x v="245"/>
          </reference>
          <reference field="1" count="1">
            <x v="250"/>
          </reference>
        </references>
      </pivotArea>
    </format>
    <format dxfId="5766">
      <pivotArea dataOnly="0" labelOnly="1" outline="0" fieldPosition="0">
        <references count="2">
          <reference field="0" count="1" selected="0">
            <x v="246"/>
          </reference>
          <reference field="1" count="1">
            <x v="270"/>
          </reference>
        </references>
      </pivotArea>
    </format>
    <format dxfId="5765">
      <pivotArea dataOnly="0" labelOnly="1" outline="0" fieldPosition="0">
        <references count="2">
          <reference field="0" count="1" selected="0">
            <x v="248"/>
          </reference>
          <reference field="1" count="1">
            <x v="411"/>
          </reference>
        </references>
      </pivotArea>
    </format>
    <format dxfId="5764">
      <pivotArea dataOnly="0" labelOnly="1" outline="0" fieldPosition="0">
        <references count="2">
          <reference field="0" count="1" selected="0">
            <x v="250"/>
          </reference>
          <reference field="1" count="1">
            <x v="109"/>
          </reference>
        </references>
      </pivotArea>
    </format>
    <format dxfId="5763">
      <pivotArea dataOnly="0" labelOnly="1" outline="0" fieldPosition="0">
        <references count="2">
          <reference field="0" count="1" selected="0">
            <x v="251"/>
          </reference>
          <reference field="1" count="1">
            <x v="230"/>
          </reference>
        </references>
      </pivotArea>
    </format>
    <format dxfId="5762">
      <pivotArea dataOnly="0" labelOnly="1" outline="0" fieldPosition="0">
        <references count="2">
          <reference field="0" count="1" selected="0">
            <x v="252"/>
          </reference>
          <reference field="1" count="1">
            <x v="236"/>
          </reference>
        </references>
      </pivotArea>
    </format>
    <format dxfId="5761">
      <pivotArea dataOnly="0" labelOnly="1" outline="0" fieldPosition="0">
        <references count="2">
          <reference field="0" count="1" selected="0">
            <x v="253"/>
          </reference>
          <reference field="1" count="1">
            <x v="261"/>
          </reference>
        </references>
      </pivotArea>
    </format>
    <format dxfId="5760">
      <pivotArea dataOnly="0" labelOnly="1" outline="0" fieldPosition="0">
        <references count="2">
          <reference field="0" count="1" selected="0">
            <x v="254"/>
          </reference>
          <reference field="1" count="1">
            <x v="278"/>
          </reference>
        </references>
      </pivotArea>
    </format>
    <format dxfId="5759">
      <pivotArea dataOnly="0" labelOnly="1" outline="0" fieldPosition="0">
        <references count="2">
          <reference field="0" count="1" selected="0">
            <x v="255"/>
          </reference>
          <reference field="1" count="1">
            <x v="296"/>
          </reference>
        </references>
      </pivotArea>
    </format>
    <format dxfId="5758">
      <pivotArea dataOnly="0" labelOnly="1" outline="0" fieldPosition="0">
        <references count="2">
          <reference field="0" count="1" selected="0">
            <x v="256"/>
          </reference>
          <reference field="1" count="1">
            <x v="299"/>
          </reference>
        </references>
      </pivotArea>
    </format>
    <format dxfId="5757">
      <pivotArea dataOnly="0" labelOnly="1" outline="0" fieldPosition="0">
        <references count="2">
          <reference field="0" count="1" selected="0">
            <x v="257"/>
          </reference>
          <reference field="1" count="1">
            <x v="305"/>
          </reference>
        </references>
      </pivotArea>
    </format>
    <format dxfId="5756">
      <pivotArea dataOnly="0" labelOnly="1" outline="0" fieldPosition="0">
        <references count="2">
          <reference field="0" count="1" selected="0">
            <x v="258"/>
          </reference>
          <reference field="1" count="1">
            <x v="333"/>
          </reference>
        </references>
      </pivotArea>
    </format>
    <format dxfId="5755">
      <pivotArea dataOnly="0" labelOnly="1" outline="0" fieldPosition="0">
        <references count="2">
          <reference field="0" count="1" selected="0">
            <x v="259"/>
          </reference>
          <reference field="1" count="1">
            <x v="334"/>
          </reference>
        </references>
      </pivotArea>
    </format>
    <format dxfId="5754">
      <pivotArea dataOnly="0" labelOnly="1" outline="0" fieldPosition="0">
        <references count="2">
          <reference field="0" count="1" selected="0">
            <x v="261"/>
          </reference>
          <reference field="1" count="1">
            <x v="64"/>
          </reference>
        </references>
      </pivotArea>
    </format>
    <format dxfId="5753">
      <pivotArea dataOnly="0" labelOnly="1" outline="0" fieldPosition="0">
        <references count="2">
          <reference field="0" count="1" selected="0">
            <x v="262"/>
          </reference>
          <reference field="1" count="1">
            <x v="102"/>
          </reference>
        </references>
      </pivotArea>
    </format>
    <format dxfId="5752">
      <pivotArea dataOnly="0" labelOnly="1" outline="0" fieldPosition="0">
        <references count="2">
          <reference field="0" count="1" selected="0">
            <x v="264"/>
          </reference>
          <reference field="1" count="1">
            <x v="121"/>
          </reference>
        </references>
      </pivotArea>
    </format>
    <format dxfId="5751">
      <pivotArea dataOnly="0" labelOnly="1" outline="0" fieldPosition="0">
        <references count="2">
          <reference field="0" count="1" selected="0">
            <x v="267"/>
          </reference>
          <reference field="1" count="1">
            <x v="161"/>
          </reference>
        </references>
      </pivotArea>
    </format>
    <format dxfId="5750">
      <pivotArea dataOnly="0" labelOnly="1" outline="0" fieldPosition="0">
        <references count="2">
          <reference field="0" count="1" selected="0">
            <x v="268"/>
          </reference>
          <reference field="1" count="1">
            <x v="167"/>
          </reference>
        </references>
      </pivotArea>
    </format>
    <format dxfId="5749">
      <pivotArea dataOnly="0" labelOnly="1" outline="0" fieldPosition="0">
        <references count="2">
          <reference field="0" count="1" selected="0">
            <x v="269"/>
          </reference>
          <reference field="1" count="1">
            <x v="178"/>
          </reference>
        </references>
      </pivotArea>
    </format>
    <format dxfId="5748">
      <pivotArea dataOnly="0" labelOnly="1" outline="0" fieldPosition="0">
        <references count="2">
          <reference field="0" count="1" selected="0">
            <x v="271"/>
          </reference>
          <reference field="1" count="1">
            <x v="190"/>
          </reference>
        </references>
      </pivotArea>
    </format>
    <format dxfId="5747">
      <pivotArea dataOnly="0" labelOnly="1" outline="0" fieldPosition="0">
        <references count="2">
          <reference field="0" count="1" selected="0">
            <x v="272"/>
          </reference>
          <reference field="1" count="1">
            <x v="195"/>
          </reference>
        </references>
      </pivotArea>
    </format>
    <format dxfId="5746">
      <pivotArea dataOnly="0" labelOnly="1" outline="0" fieldPosition="0">
        <references count="2">
          <reference field="0" count="1" selected="0">
            <x v="273"/>
          </reference>
          <reference field="1" count="1">
            <x v="213"/>
          </reference>
        </references>
      </pivotArea>
    </format>
    <format dxfId="5745">
      <pivotArea dataOnly="0" labelOnly="1" outline="0" fieldPosition="0">
        <references count="2">
          <reference field="0" count="1" selected="0">
            <x v="274"/>
          </reference>
          <reference field="1" count="1">
            <x v="217"/>
          </reference>
        </references>
      </pivotArea>
    </format>
    <format dxfId="5744">
      <pivotArea dataOnly="0" labelOnly="1" outline="0" fieldPosition="0">
        <references count="2">
          <reference field="0" count="1" selected="0">
            <x v="275"/>
          </reference>
          <reference field="1" count="1">
            <x v="262"/>
          </reference>
        </references>
      </pivotArea>
    </format>
    <format dxfId="5743">
      <pivotArea dataOnly="0" labelOnly="1" outline="0" fieldPosition="0">
        <references count="2">
          <reference field="0" count="1" selected="0">
            <x v="277"/>
          </reference>
          <reference field="1" count="1">
            <x v="285"/>
          </reference>
        </references>
      </pivotArea>
    </format>
    <format dxfId="5742">
      <pivotArea dataOnly="0" labelOnly="1" outline="0" fieldPosition="0">
        <references count="2">
          <reference field="0" count="1" selected="0">
            <x v="278"/>
          </reference>
          <reference field="1" count="1">
            <x v="286"/>
          </reference>
        </references>
      </pivotArea>
    </format>
    <format dxfId="5741">
      <pivotArea dataOnly="0" labelOnly="1" outline="0" fieldPosition="0">
        <references count="2">
          <reference field="0" count="1" selected="0">
            <x v="279"/>
          </reference>
          <reference field="1" count="1">
            <x v="291"/>
          </reference>
        </references>
      </pivotArea>
    </format>
    <format dxfId="5740">
      <pivotArea dataOnly="0" labelOnly="1" outline="0" fieldPosition="0">
        <references count="2">
          <reference field="0" count="1" selected="0">
            <x v="281"/>
          </reference>
          <reference field="1" count="1">
            <x v="314"/>
          </reference>
        </references>
      </pivotArea>
    </format>
    <format dxfId="5739">
      <pivotArea dataOnly="0" labelOnly="1" outline="0" fieldPosition="0">
        <references count="2">
          <reference field="0" count="1" selected="0">
            <x v="282"/>
          </reference>
          <reference field="1" count="1">
            <x v="328"/>
          </reference>
        </references>
      </pivotArea>
    </format>
    <format dxfId="5738">
      <pivotArea dataOnly="0" labelOnly="1" outline="0" fieldPosition="0">
        <references count="2">
          <reference field="0" count="1" selected="0">
            <x v="283"/>
          </reference>
          <reference field="1" count="1">
            <x v="329"/>
          </reference>
        </references>
      </pivotArea>
    </format>
    <format dxfId="5737">
      <pivotArea dataOnly="0" labelOnly="1" outline="0" fieldPosition="0">
        <references count="2">
          <reference field="0" count="1" selected="0">
            <x v="286"/>
          </reference>
          <reference field="1" count="1">
            <x v="395"/>
          </reference>
        </references>
      </pivotArea>
    </format>
    <format dxfId="5736">
      <pivotArea dataOnly="0" labelOnly="1" outline="0" fieldPosition="0">
        <references count="2">
          <reference field="0" count="1" selected="0">
            <x v="287"/>
          </reference>
          <reference field="1" count="1">
            <x v="407"/>
          </reference>
        </references>
      </pivotArea>
    </format>
    <format dxfId="5735">
      <pivotArea dataOnly="0" labelOnly="1" outline="0" fieldPosition="0">
        <references count="2">
          <reference field="0" count="1" selected="0">
            <x v="289"/>
          </reference>
          <reference field="1" count="1">
            <x v="387"/>
          </reference>
        </references>
      </pivotArea>
    </format>
    <format dxfId="5734">
      <pivotArea dataOnly="0" labelOnly="1" outline="0" fieldPosition="0">
        <references count="2">
          <reference field="0" count="1" selected="0">
            <x v="290"/>
          </reference>
          <reference field="1" count="1">
            <x v="8"/>
          </reference>
        </references>
      </pivotArea>
    </format>
    <format dxfId="5733">
      <pivotArea dataOnly="0" labelOnly="1" outline="0" fieldPosition="0">
        <references count="2">
          <reference field="0" count="1" selected="0">
            <x v="291"/>
          </reference>
          <reference field="1" count="1">
            <x v="21"/>
          </reference>
        </references>
      </pivotArea>
    </format>
    <format dxfId="5732">
      <pivotArea dataOnly="0" labelOnly="1" outline="0" fieldPosition="0">
        <references count="2">
          <reference field="0" count="1" selected="0">
            <x v="292"/>
          </reference>
          <reference field="1" count="1">
            <x v="23"/>
          </reference>
        </references>
      </pivotArea>
    </format>
    <format dxfId="5731">
      <pivotArea dataOnly="0" labelOnly="1" outline="0" fieldPosition="0">
        <references count="2">
          <reference field="0" count="1" selected="0">
            <x v="293"/>
          </reference>
          <reference field="1" count="1">
            <x v="24"/>
          </reference>
        </references>
      </pivotArea>
    </format>
    <format dxfId="5730">
      <pivotArea dataOnly="0" labelOnly="1" outline="0" fieldPosition="0">
        <references count="2">
          <reference field="0" count="1" selected="0">
            <x v="294"/>
          </reference>
          <reference field="1" count="1">
            <x v="40"/>
          </reference>
        </references>
      </pivotArea>
    </format>
    <format dxfId="5729">
      <pivotArea dataOnly="0" labelOnly="1" outline="0" fieldPosition="0">
        <references count="2">
          <reference field="0" count="1" selected="0">
            <x v="296"/>
          </reference>
          <reference field="1" count="1">
            <x v="54"/>
          </reference>
        </references>
      </pivotArea>
    </format>
    <format dxfId="5728">
      <pivotArea dataOnly="0" labelOnly="1" outline="0" fieldPosition="0">
        <references count="2">
          <reference field="0" count="1" selected="0">
            <x v="298"/>
          </reference>
          <reference field="1" count="1">
            <x v="142"/>
          </reference>
        </references>
      </pivotArea>
    </format>
    <format dxfId="5727">
      <pivotArea dataOnly="0" labelOnly="1" outline="0" fieldPosition="0">
        <references count="2">
          <reference field="0" count="1" selected="0">
            <x v="299"/>
          </reference>
          <reference field="1" count="1">
            <x v="143"/>
          </reference>
        </references>
      </pivotArea>
    </format>
    <format dxfId="5726">
      <pivotArea dataOnly="0" labelOnly="1" outline="0" fieldPosition="0">
        <references count="2">
          <reference field="0" count="1" selected="0">
            <x v="305"/>
          </reference>
          <reference field="1" count="1">
            <x v="216"/>
          </reference>
        </references>
      </pivotArea>
    </format>
    <format dxfId="5725">
      <pivotArea dataOnly="0" labelOnly="1" outline="0" fieldPosition="0">
        <references count="2">
          <reference field="0" count="1" selected="0">
            <x v="319"/>
          </reference>
          <reference field="1" count="1">
            <x v="399"/>
          </reference>
        </references>
      </pivotArea>
    </format>
    <format dxfId="5724">
      <pivotArea dataOnly="0" labelOnly="1" outline="0" fieldPosition="0">
        <references count="2">
          <reference field="0" count="1" selected="0">
            <x v="321"/>
          </reference>
          <reference field="1" count="1">
            <x v="404"/>
          </reference>
        </references>
      </pivotArea>
    </format>
    <format dxfId="5723">
      <pivotArea dataOnly="0" labelOnly="1" outline="0" fieldPosition="0">
        <references count="2">
          <reference field="0" count="1" selected="0">
            <x v="324"/>
          </reference>
          <reference field="1" count="1">
            <x v="414"/>
          </reference>
        </references>
      </pivotArea>
    </format>
    <format dxfId="5722">
      <pivotArea dataOnly="0" labelOnly="1" outline="0" fieldPosition="0">
        <references count="3">
          <reference field="0" count="1" selected="0">
            <x v="5"/>
          </reference>
          <reference field="1" count="1" selected="0">
            <x v="27"/>
          </reference>
          <reference field="2" count="1">
            <x v="3"/>
          </reference>
        </references>
      </pivotArea>
    </format>
    <format dxfId="5721">
      <pivotArea dataOnly="0" labelOnly="1" outline="0" fieldPosition="0">
        <references count="3">
          <reference field="0" count="1" selected="0">
            <x v="6"/>
          </reference>
          <reference field="1" count="1" selected="0">
            <x v="32"/>
          </reference>
          <reference field="2" count="1">
            <x v="0"/>
          </reference>
        </references>
      </pivotArea>
    </format>
    <format dxfId="5720">
      <pivotArea dataOnly="0" labelOnly="1" outline="0" fieldPosition="0">
        <references count="3">
          <reference field="0" count="1" selected="0">
            <x v="7"/>
          </reference>
          <reference field="1" count="1" selected="0">
            <x v="35"/>
          </reference>
          <reference field="2" count="1">
            <x v="1"/>
          </reference>
        </references>
      </pivotArea>
    </format>
    <format dxfId="5719">
      <pivotArea dataOnly="0" labelOnly="1" outline="0" fieldPosition="0">
        <references count="3">
          <reference field="0" count="1" selected="0">
            <x v="8"/>
          </reference>
          <reference field="1" count="1" selected="0">
            <x v="43"/>
          </reference>
          <reference field="2" count="1">
            <x v="2"/>
          </reference>
        </references>
      </pivotArea>
    </format>
    <format dxfId="5718">
      <pivotArea dataOnly="0" labelOnly="1" outline="0" fieldPosition="0">
        <references count="3">
          <reference field="0" count="1" selected="0">
            <x v="10"/>
          </reference>
          <reference field="1" count="1" selected="0">
            <x v="58"/>
          </reference>
          <reference field="2" count="1">
            <x v="0"/>
          </reference>
        </references>
      </pivotArea>
    </format>
    <format dxfId="5717">
      <pivotArea dataOnly="0" labelOnly="1" outline="0" fieldPosition="0">
        <references count="3">
          <reference field="0" count="1" selected="0">
            <x v="11"/>
          </reference>
          <reference field="1" count="1" selected="0">
            <x v="63"/>
          </reference>
          <reference field="2" count="1">
            <x v="1"/>
          </reference>
        </references>
      </pivotArea>
    </format>
    <format dxfId="5716">
      <pivotArea dataOnly="0" labelOnly="1" outline="0" fieldPosition="0">
        <references count="3">
          <reference field="0" count="1" selected="0">
            <x v="12"/>
          </reference>
          <reference field="1" count="1" selected="0">
            <x v="69"/>
          </reference>
          <reference field="2" count="1">
            <x v="2"/>
          </reference>
        </references>
      </pivotArea>
    </format>
    <format dxfId="5715">
      <pivotArea dataOnly="0" labelOnly="1" outline="0" fieldPosition="0">
        <references count="3">
          <reference field="0" count="1" selected="0">
            <x v="13"/>
          </reference>
          <reference field="1" count="1" selected="0">
            <x v="71"/>
          </reference>
          <reference field="2" count="1">
            <x v="3"/>
          </reference>
        </references>
      </pivotArea>
    </format>
    <format dxfId="5714">
      <pivotArea dataOnly="0" labelOnly="1" outline="0" fieldPosition="0">
        <references count="3">
          <reference field="0" count="1" selected="0">
            <x v="16"/>
          </reference>
          <reference field="1" count="1" selected="0">
            <x v="78"/>
          </reference>
          <reference field="2" count="1">
            <x v="2"/>
          </reference>
        </references>
      </pivotArea>
    </format>
    <format dxfId="5713">
      <pivotArea dataOnly="0" labelOnly="1" outline="0" fieldPosition="0">
        <references count="3">
          <reference field="0" count="1" selected="0">
            <x v="17"/>
          </reference>
          <reference field="1" count="1" selected="0">
            <x v="82"/>
          </reference>
          <reference field="2" count="1">
            <x v="3"/>
          </reference>
        </references>
      </pivotArea>
    </format>
    <format dxfId="5712">
      <pivotArea dataOnly="0" labelOnly="1" outline="0" fieldPosition="0">
        <references count="3">
          <reference field="0" count="1" selected="0">
            <x v="19"/>
          </reference>
          <reference field="1" count="1" selected="0">
            <x v="106"/>
          </reference>
          <reference field="2" count="1">
            <x v="1"/>
          </reference>
        </references>
      </pivotArea>
    </format>
    <format dxfId="5711">
      <pivotArea dataOnly="0" labelOnly="1" outline="0" fieldPosition="0">
        <references count="3">
          <reference field="0" count="1" selected="0">
            <x v="20"/>
          </reference>
          <reference field="1" count="1" selected="0">
            <x v="110"/>
          </reference>
          <reference field="2" count="1">
            <x v="2"/>
          </reference>
        </references>
      </pivotArea>
    </format>
    <format dxfId="5710">
      <pivotArea dataOnly="0" labelOnly="1" outline="0" fieldPosition="0">
        <references count="3">
          <reference field="0" count="1" selected="0">
            <x v="21"/>
          </reference>
          <reference field="1" count="1" selected="0">
            <x v="113"/>
          </reference>
          <reference field="2" count="1">
            <x v="3"/>
          </reference>
        </references>
      </pivotArea>
    </format>
    <format dxfId="5709">
      <pivotArea dataOnly="0" labelOnly="1" outline="0" fieldPosition="0">
        <references count="3">
          <reference field="0" count="1" selected="0">
            <x v="22"/>
          </reference>
          <reference field="1" count="1" selected="0">
            <x v="117"/>
          </reference>
          <reference field="2" count="1">
            <x v="0"/>
          </reference>
        </references>
      </pivotArea>
    </format>
    <format dxfId="5708">
      <pivotArea dataOnly="0" labelOnly="1" outline="0" fieldPosition="0">
        <references count="3">
          <reference field="0" count="1" selected="0">
            <x v="23"/>
          </reference>
          <reference field="1" count="1" selected="0">
            <x v="128"/>
          </reference>
          <reference field="2" count="1">
            <x v="1"/>
          </reference>
        </references>
      </pivotArea>
    </format>
    <format dxfId="5707">
      <pivotArea dataOnly="0" labelOnly="1" outline="0" fieldPosition="0">
        <references count="3">
          <reference field="0" count="1" selected="0">
            <x v="24"/>
          </reference>
          <reference field="1" count="1" selected="0">
            <x v="146"/>
          </reference>
          <reference field="2" count="1">
            <x v="2"/>
          </reference>
        </references>
      </pivotArea>
    </format>
    <format dxfId="5706">
      <pivotArea dataOnly="0" labelOnly="1" outline="0" fieldPosition="0">
        <references count="3">
          <reference field="0" count="1" selected="0">
            <x v="25"/>
          </reference>
          <reference field="1" count="1" selected="0">
            <x v="148"/>
          </reference>
          <reference field="2" count="1">
            <x v="3"/>
          </reference>
        </references>
      </pivotArea>
    </format>
    <format dxfId="5705">
      <pivotArea dataOnly="0" labelOnly="1" outline="0" fieldPosition="0">
        <references count="3">
          <reference field="0" count="1" selected="0">
            <x v="26"/>
          </reference>
          <reference field="1" count="1" selected="0">
            <x v="149"/>
          </reference>
          <reference field="2" count="1">
            <x v="0"/>
          </reference>
        </references>
      </pivotArea>
    </format>
    <format dxfId="5704">
      <pivotArea dataOnly="0" labelOnly="1" outline="0" fieldPosition="0">
        <references count="3">
          <reference field="0" count="1" selected="0">
            <x v="28"/>
          </reference>
          <reference field="1" count="1" selected="0">
            <x v="153"/>
          </reference>
          <reference field="2" count="1">
            <x v="2"/>
          </reference>
        </references>
      </pivotArea>
    </format>
    <format dxfId="5703">
      <pivotArea dataOnly="0" labelOnly="1" outline="0" fieldPosition="0">
        <references count="3">
          <reference field="0" count="1" selected="0">
            <x v="33"/>
          </reference>
          <reference field="1" count="1" selected="0">
            <x v="169"/>
          </reference>
          <reference field="2" count="1">
            <x v="3"/>
          </reference>
        </references>
      </pivotArea>
    </format>
    <format dxfId="5702">
      <pivotArea dataOnly="0" labelOnly="1" outline="0" fieldPosition="0">
        <references count="3">
          <reference field="0" count="1" selected="0">
            <x v="34"/>
          </reference>
          <reference field="1" count="1" selected="0">
            <x v="170"/>
          </reference>
          <reference field="2" count="1">
            <x v="0"/>
          </reference>
        </references>
      </pivotArea>
    </format>
    <format dxfId="5701">
      <pivotArea dataOnly="0" labelOnly="1" outline="0" fieldPosition="0">
        <references count="3">
          <reference field="0" count="1" selected="0">
            <x v="35"/>
          </reference>
          <reference field="1" count="1" selected="0">
            <x v="173"/>
          </reference>
          <reference field="2" count="1">
            <x v="1"/>
          </reference>
        </references>
      </pivotArea>
    </format>
    <format dxfId="5700">
      <pivotArea dataOnly="0" labelOnly="1" outline="0" fieldPosition="0">
        <references count="3">
          <reference field="0" count="1" selected="0">
            <x v="36"/>
          </reference>
          <reference field="1" count="1" selected="0">
            <x v="175"/>
          </reference>
          <reference field="2" count="1">
            <x v="2"/>
          </reference>
        </references>
      </pivotArea>
    </format>
    <format dxfId="5699">
      <pivotArea dataOnly="0" labelOnly="1" outline="0" fieldPosition="0">
        <references count="3">
          <reference field="0" count="1" selected="0">
            <x v="37"/>
          </reference>
          <reference field="1" count="1" selected="0">
            <x v="177"/>
          </reference>
          <reference field="2" count="1">
            <x v="3"/>
          </reference>
        </references>
      </pivotArea>
    </format>
    <format dxfId="5698">
      <pivotArea dataOnly="0" labelOnly="1" outline="0" fieldPosition="0">
        <references count="3">
          <reference field="0" count="1" selected="0">
            <x v="38"/>
          </reference>
          <reference field="1" count="1" selected="0">
            <x v="189"/>
          </reference>
          <reference field="2" count="1">
            <x v="0"/>
          </reference>
        </references>
      </pivotArea>
    </format>
    <format dxfId="5697">
      <pivotArea dataOnly="0" labelOnly="1" outline="0" fieldPosition="0">
        <references count="3">
          <reference field="0" count="1" selected="0">
            <x v="40"/>
          </reference>
          <reference field="1" count="1" selected="0">
            <x v="198"/>
          </reference>
          <reference field="2" count="1">
            <x v="2"/>
          </reference>
        </references>
      </pivotArea>
    </format>
    <format dxfId="5696">
      <pivotArea dataOnly="0" labelOnly="1" outline="0" fieldPosition="0">
        <references count="3">
          <reference field="0" count="1" selected="0">
            <x v="42"/>
          </reference>
          <reference field="1" count="1" selected="0">
            <x v="201"/>
          </reference>
          <reference field="2" count="1">
            <x v="0"/>
          </reference>
        </references>
      </pivotArea>
    </format>
    <format dxfId="5695">
      <pivotArea dataOnly="0" labelOnly="1" outline="0" fieldPosition="0">
        <references count="3">
          <reference field="0" count="1" selected="0">
            <x v="43"/>
          </reference>
          <reference field="1" count="1" selected="0">
            <x v="210"/>
          </reference>
          <reference field="2" count="1">
            <x v="1"/>
          </reference>
        </references>
      </pivotArea>
    </format>
    <format dxfId="5694">
      <pivotArea dataOnly="0" labelOnly="1" outline="0" fieldPosition="0">
        <references count="3">
          <reference field="0" count="1" selected="0">
            <x v="44"/>
          </reference>
          <reference field="1" count="1" selected="0">
            <x v="221"/>
          </reference>
          <reference field="2" count="1">
            <x v="2"/>
          </reference>
        </references>
      </pivotArea>
    </format>
    <format dxfId="5693">
      <pivotArea dataOnly="0" labelOnly="1" outline="0" fieldPosition="0">
        <references count="3">
          <reference field="0" count="1" selected="0">
            <x v="45"/>
          </reference>
          <reference field="1" count="1" selected="0">
            <x v="223"/>
          </reference>
          <reference field="2" count="1">
            <x v="3"/>
          </reference>
        </references>
      </pivotArea>
    </format>
    <format dxfId="5692">
      <pivotArea dataOnly="0" labelOnly="1" outline="0" fieldPosition="0">
        <references count="3">
          <reference field="0" count="1" selected="0">
            <x v="46"/>
          </reference>
          <reference field="1" count="1" selected="0">
            <x v="224"/>
          </reference>
          <reference field="2" count="1">
            <x v="0"/>
          </reference>
        </references>
      </pivotArea>
    </format>
    <format dxfId="5691">
      <pivotArea dataOnly="0" labelOnly="1" outline="0" fieldPosition="0">
        <references count="3">
          <reference field="0" count="1" selected="0">
            <x v="47"/>
          </reference>
          <reference field="1" count="1" selected="0">
            <x v="225"/>
          </reference>
          <reference field="2" count="1">
            <x v="1"/>
          </reference>
        </references>
      </pivotArea>
    </format>
    <format dxfId="5690">
      <pivotArea dataOnly="0" labelOnly="1" outline="0" fieldPosition="0">
        <references count="3">
          <reference field="0" count="1" selected="0">
            <x v="48"/>
          </reference>
          <reference field="1" count="1" selected="0">
            <x v="226"/>
          </reference>
          <reference field="2" count="1">
            <x v="2"/>
          </reference>
        </references>
      </pivotArea>
    </format>
    <format dxfId="5689">
      <pivotArea dataOnly="0" labelOnly="1" outline="0" fieldPosition="0">
        <references count="3">
          <reference field="0" count="1" selected="0">
            <x v="49"/>
          </reference>
          <reference field="1" count="1" selected="0">
            <x v="229"/>
          </reference>
          <reference field="2" count="1">
            <x v="3"/>
          </reference>
        </references>
      </pivotArea>
    </format>
    <format dxfId="5688">
      <pivotArea dataOnly="0" labelOnly="1" outline="0" fieldPosition="0">
        <references count="3">
          <reference field="0" count="1" selected="0">
            <x v="50"/>
          </reference>
          <reference field="1" count="1" selected="0">
            <x v="232"/>
          </reference>
          <reference field="2" count="1">
            <x v="0"/>
          </reference>
        </references>
      </pivotArea>
    </format>
    <format dxfId="5687">
      <pivotArea dataOnly="0" labelOnly="1" outline="0" fieldPosition="0">
        <references count="3">
          <reference field="0" count="1" selected="0">
            <x v="51"/>
          </reference>
          <reference field="1" count="1" selected="0">
            <x v="233"/>
          </reference>
          <reference field="2" count="1">
            <x v="4"/>
          </reference>
        </references>
      </pivotArea>
    </format>
    <format dxfId="5686">
      <pivotArea dataOnly="0" labelOnly="1" outline="0" fieldPosition="0">
        <references count="3">
          <reference field="0" count="1" selected="0">
            <x v="57"/>
          </reference>
          <reference field="1" count="1" selected="0">
            <x v="241"/>
          </reference>
          <reference field="2" count="1">
            <x v="3"/>
          </reference>
        </references>
      </pivotArea>
    </format>
    <format dxfId="5685">
      <pivotArea dataOnly="0" labelOnly="1" outline="0" fieldPosition="0">
        <references count="3">
          <reference field="0" count="1" selected="0">
            <x v="59"/>
          </reference>
          <reference field="1" count="1" selected="0">
            <x v="243"/>
          </reference>
          <reference field="2" count="1">
            <x v="1"/>
          </reference>
        </references>
      </pivotArea>
    </format>
    <format dxfId="5684">
      <pivotArea dataOnly="0" labelOnly="1" outline="0" fieldPosition="0">
        <references count="3">
          <reference field="0" count="1" selected="0">
            <x v="60"/>
          </reference>
          <reference field="1" count="1" selected="0">
            <x v="244"/>
          </reference>
          <reference field="2" count="1">
            <x v="2"/>
          </reference>
        </references>
      </pivotArea>
    </format>
    <format dxfId="5683">
      <pivotArea dataOnly="0" labelOnly="1" outline="0" fieldPosition="0">
        <references count="3">
          <reference field="0" count="1" selected="0">
            <x v="61"/>
          </reference>
          <reference field="1" count="1" selected="0">
            <x v="245"/>
          </reference>
          <reference field="2" count="1">
            <x v="3"/>
          </reference>
        </references>
      </pivotArea>
    </format>
    <format dxfId="5682">
      <pivotArea dataOnly="0" labelOnly="1" outline="0" fieldPosition="0">
        <references count="3">
          <reference field="0" count="1" selected="0">
            <x v="63"/>
          </reference>
          <reference field="1" count="1" selected="0">
            <x v="247"/>
          </reference>
          <reference field="2" count="1">
            <x v="1"/>
          </reference>
        </references>
      </pivotArea>
    </format>
    <format dxfId="5681">
      <pivotArea dataOnly="0" labelOnly="1" outline="0" fieldPosition="0">
        <references count="3">
          <reference field="0" count="1" selected="0">
            <x v="64"/>
          </reference>
          <reference field="1" count="1" selected="0">
            <x v="248"/>
          </reference>
          <reference field="2" count="1">
            <x v="2"/>
          </reference>
        </references>
      </pivotArea>
    </format>
    <format dxfId="5680">
      <pivotArea dataOnly="0" labelOnly="1" outline="0" fieldPosition="0">
        <references count="3">
          <reference field="0" count="1" selected="0">
            <x v="65"/>
          </reference>
          <reference field="1" count="1" selected="0">
            <x v="249"/>
          </reference>
          <reference field="2" count="1">
            <x v="3"/>
          </reference>
        </references>
      </pivotArea>
    </format>
    <format dxfId="5679">
      <pivotArea dataOnly="0" labelOnly="1" outline="0" fieldPosition="0">
        <references count="3">
          <reference field="0" count="1" selected="0">
            <x v="66"/>
          </reference>
          <reference field="1" count="1" selected="0">
            <x v="251"/>
          </reference>
          <reference field="2" count="1">
            <x v="0"/>
          </reference>
        </references>
      </pivotArea>
    </format>
    <format dxfId="5678">
      <pivotArea dataOnly="0" labelOnly="1" outline="0" fieldPosition="0">
        <references count="3">
          <reference field="0" count="1" selected="0">
            <x v="69"/>
          </reference>
          <reference field="1" count="1" selected="0">
            <x v="254"/>
          </reference>
          <reference field="2" count="1">
            <x v="3"/>
          </reference>
        </references>
      </pivotArea>
    </format>
    <format dxfId="5677">
      <pivotArea dataOnly="0" labelOnly="1" outline="0" fieldPosition="0">
        <references count="3">
          <reference field="0" count="1" selected="0">
            <x v="70"/>
          </reference>
          <reference field="1" count="1" selected="0">
            <x v="255"/>
          </reference>
          <reference field="2" count="1">
            <x v="0"/>
          </reference>
        </references>
      </pivotArea>
    </format>
    <format dxfId="5676">
      <pivotArea dataOnly="0" labelOnly="1" outline="0" fieldPosition="0">
        <references count="3">
          <reference field="0" count="1" selected="0">
            <x v="71"/>
          </reference>
          <reference field="1" count="1" selected="0">
            <x v="257"/>
          </reference>
          <reference field="2" count="1">
            <x v="1"/>
          </reference>
        </references>
      </pivotArea>
    </format>
    <format dxfId="5675">
      <pivotArea dataOnly="0" labelOnly="1" outline="0" fieldPosition="0">
        <references count="3">
          <reference field="0" count="1" selected="0">
            <x v="72"/>
          </reference>
          <reference field="1" count="1" selected="0">
            <x v="259"/>
          </reference>
          <reference field="2" count="1">
            <x v="2"/>
          </reference>
        </references>
      </pivotArea>
    </format>
    <format dxfId="5674">
      <pivotArea dataOnly="0" labelOnly="1" outline="0" fieldPosition="0">
        <references count="3">
          <reference field="0" count="1" selected="0">
            <x v="73"/>
          </reference>
          <reference field="1" count="1" selected="0">
            <x v="260"/>
          </reference>
          <reference field="2" count="1">
            <x v="3"/>
          </reference>
        </references>
      </pivotArea>
    </format>
    <format dxfId="5673">
      <pivotArea dataOnly="0" labelOnly="1" outline="0" fieldPosition="0">
        <references count="3">
          <reference field="0" count="1" selected="0">
            <x v="74"/>
          </reference>
          <reference field="1" count="1" selected="0">
            <x v="263"/>
          </reference>
          <reference field="2" count="1">
            <x v="0"/>
          </reference>
        </references>
      </pivotArea>
    </format>
    <format dxfId="5672">
      <pivotArea dataOnly="0" labelOnly="1" outline="0" fieldPosition="0">
        <references count="3">
          <reference field="0" count="1" selected="0">
            <x v="75"/>
          </reference>
          <reference field="1" count="1" selected="0">
            <x v="266"/>
          </reference>
          <reference field="2" count="1">
            <x v="1"/>
          </reference>
        </references>
      </pivotArea>
    </format>
    <format dxfId="5671">
      <pivotArea dataOnly="0" labelOnly="1" outline="0" fieldPosition="0">
        <references count="3">
          <reference field="0" count="1" selected="0">
            <x v="76"/>
          </reference>
          <reference field="1" count="1" selected="0">
            <x v="267"/>
          </reference>
          <reference field="2" count="1">
            <x v="2"/>
          </reference>
        </references>
      </pivotArea>
    </format>
    <format dxfId="5670">
      <pivotArea dataOnly="0" labelOnly="1" outline="0" fieldPosition="0">
        <references count="3">
          <reference field="0" count="1" selected="0">
            <x v="77"/>
          </reference>
          <reference field="1" count="1" selected="0">
            <x v="269"/>
          </reference>
          <reference field="2" count="1">
            <x v="3"/>
          </reference>
        </references>
      </pivotArea>
    </format>
    <format dxfId="5669">
      <pivotArea dataOnly="0" labelOnly="1" outline="0" fieldPosition="0">
        <references count="3">
          <reference field="0" count="1" selected="0">
            <x v="78"/>
          </reference>
          <reference field="1" count="1" selected="0">
            <x v="271"/>
          </reference>
          <reference field="2" count="1">
            <x v="0"/>
          </reference>
        </references>
      </pivotArea>
    </format>
    <format dxfId="5668">
      <pivotArea dataOnly="0" labelOnly="1" outline="0" fieldPosition="0">
        <references count="3">
          <reference field="0" count="1" selected="0">
            <x v="79"/>
          </reference>
          <reference field="1" count="1" selected="0">
            <x v="272"/>
          </reference>
          <reference field="2" count="1">
            <x v="1"/>
          </reference>
        </references>
      </pivotArea>
    </format>
    <format dxfId="5667">
      <pivotArea dataOnly="0" labelOnly="1" outline="0" fieldPosition="0">
        <references count="3">
          <reference field="0" count="1" selected="0">
            <x v="80"/>
          </reference>
          <reference field="1" count="1" selected="0">
            <x v="273"/>
          </reference>
          <reference field="2" count="1">
            <x v="2"/>
          </reference>
        </references>
      </pivotArea>
    </format>
    <format dxfId="5666">
      <pivotArea dataOnly="0" labelOnly="1" outline="0" fieldPosition="0">
        <references count="3">
          <reference field="0" count="1" selected="0">
            <x v="81"/>
          </reference>
          <reference field="1" count="1" selected="0">
            <x v="274"/>
          </reference>
          <reference field="2" count="1">
            <x v="3"/>
          </reference>
        </references>
      </pivotArea>
    </format>
    <format dxfId="5665">
      <pivotArea dataOnly="0" labelOnly="1" outline="0" fieldPosition="0">
        <references count="3">
          <reference field="0" count="1" selected="0">
            <x v="82"/>
          </reference>
          <reference field="1" count="1" selected="0">
            <x v="275"/>
          </reference>
          <reference field="2" count="1">
            <x v="0"/>
          </reference>
        </references>
      </pivotArea>
    </format>
    <format dxfId="5664">
      <pivotArea dataOnly="0" labelOnly="1" outline="0" fieldPosition="0">
        <references count="3">
          <reference field="0" count="1" selected="0">
            <x v="85"/>
          </reference>
          <reference field="1" count="1" selected="0">
            <x v="279"/>
          </reference>
          <reference field="2" count="1">
            <x v="3"/>
          </reference>
        </references>
      </pivotArea>
    </format>
    <format dxfId="5663">
      <pivotArea dataOnly="0" labelOnly="1" outline="0" fieldPosition="0">
        <references count="3">
          <reference field="0" count="1" selected="0">
            <x v="86"/>
          </reference>
          <reference field="1" count="1" selected="0">
            <x v="280"/>
          </reference>
          <reference field="2" count="1">
            <x v="0"/>
          </reference>
        </references>
      </pivotArea>
    </format>
    <format dxfId="5662">
      <pivotArea dataOnly="0" labelOnly="1" outline="0" fieldPosition="0">
        <references count="3">
          <reference field="0" count="1" selected="0">
            <x v="87"/>
          </reference>
          <reference field="1" count="1" selected="0">
            <x v="281"/>
          </reference>
          <reference field="2" count="1">
            <x v="1"/>
          </reference>
        </references>
      </pivotArea>
    </format>
    <format dxfId="5661">
      <pivotArea dataOnly="0" labelOnly="1" outline="0" fieldPosition="0">
        <references count="3">
          <reference field="0" count="1" selected="0">
            <x v="88"/>
          </reference>
          <reference field="1" count="1" selected="0">
            <x v="282"/>
          </reference>
          <reference field="2" count="1">
            <x v="2"/>
          </reference>
        </references>
      </pivotArea>
    </format>
    <format dxfId="5660">
      <pivotArea dataOnly="0" labelOnly="1" outline="0" fieldPosition="0">
        <references count="3">
          <reference field="0" count="1" selected="0">
            <x v="89"/>
          </reference>
          <reference field="1" count="1" selected="0">
            <x v="283"/>
          </reference>
          <reference field="2" count="1">
            <x v="3"/>
          </reference>
        </references>
      </pivotArea>
    </format>
    <format dxfId="5659">
      <pivotArea dataOnly="0" labelOnly="1" outline="0" fieldPosition="0">
        <references count="3">
          <reference field="0" count="1" selected="0">
            <x v="90"/>
          </reference>
          <reference field="1" count="1" selected="0">
            <x v="284"/>
          </reference>
          <reference field="2" count="1">
            <x v="0"/>
          </reference>
        </references>
      </pivotArea>
    </format>
    <format dxfId="5658">
      <pivotArea dataOnly="0" labelOnly="1" outline="0" fieldPosition="0">
        <references count="3">
          <reference field="0" count="1" selected="0">
            <x v="91"/>
          </reference>
          <reference field="1" count="1" selected="0">
            <x v="287"/>
          </reference>
          <reference field="2" count="1">
            <x v="1"/>
          </reference>
        </references>
      </pivotArea>
    </format>
    <format dxfId="5657">
      <pivotArea dataOnly="0" labelOnly="1" outline="0" fieldPosition="0">
        <references count="3">
          <reference field="0" count="1" selected="0">
            <x v="92"/>
          </reference>
          <reference field="1" count="1" selected="0">
            <x v="288"/>
          </reference>
          <reference field="2" count="1">
            <x v="2"/>
          </reference>
        </references>
      </pivotArea>
    </format>
    <format dxfId="5656">
      <pivotArea dataOnly="0" labelOnly="1" outline="0" fieldPosition="0">
        <references count="3">
          <reference field="0" count="1" selected="0">
            <x v="93"/>
          </reference>
          <reference field="1" count="1" selected="0">
            <x v="289"/>
          </reference>
          <reference field="2" count="1">
            <x v="3"/>
          </reference>
        </references>
      </pivotArea>
    </format>
    <format dxfId="5655">
      <pivotArea dataOnly="0" labelOnly="1" outline="0" fieldPosition="0">
        <references count="3">
          <reference field="0" count="1" selected="0">
            <x v="94"/>
          </reference>
          <reference field="1" count="1" selected="0">
            <x v="290"/>
          </reference>
          <reference field="2" count="1">
            <x v="0"/>
          </reference>
        </references>
      </pivotArea>
    </format>
    <format dxfId="5654">
      <pivotArea dataOnly="0" labelOnly="1" outline="0" fieldPosition="0">
        <references count="3">
          <reference field="0" count="1" selected="0">
            <x v="96"/>
          </reference>
          <reference field="1" count="1" selected="0">
            <x v="293"/>
          </reference>
          <reference field="2" count="1">
            <x v="2"/>
          </reference>
        </references>
      </pivotArea>
    </format>
    <format dxfId="5653">
      <pivotArea dataOnly="0" labelOnly="1" outline="0" fieldPosition="0">
        <references count="3">
          <reference field="0" count="1" selected="0">
            <x v="98"/>
          </reference>
          <reference field="1" count="1" selected="0">
            <x v="295"/>
          </reference>
          <reference field="2" count="1">
            <x v="0"/>
          </reference>
        </references>
      </pivotArea>
    </format>
    <format dxfId="5652">
      <pivotArea dataOnly="0" labelOnly="1" outline="0" fieldPosition="0">
        <references count="3">
          <reference field="0" count="1" selected="0">
            <x v="99"/>
          </reference>
          <reference field="1" count="1" selected="0">
            <x v="297"/>
          </reference>
          <reference field="2" count="1">
            <x v="1"/>
          </reference>
        </references>
      </pivotArea>
    </format>
    <format dxfId="5651">
      <pivotArea dataOnly="0" labelOnly="1" outline="0" fieldPosition="0">
        <references count="3">
          <reference field="0" count="1" selected="0">
            <x v="101"/>
          </reference>
          <reference field="1" count="1" selected="0">
            <x v="301"/>
          </reference>
          <reference field="2" count="1">
            <x v="3"/>
          </reference>
        </references>
      </pivotArea>
    </format>
    <format dxfId="5650">
      <pivotArea dataOnly="0" labelOnly="1" outline="0" fieldPosition="0">
        <references count="3">
          <reference field="0" count="1" selected="0">
            <x v="102"/>
          </reference>
          <reference field="1" count="1" selected="0">
            <x v="302"/>
          </reference>
          <reference field="2" count="1">
            <x v="0"/>
          </reference>
        </references>
      </pivotArea>
    </format>
    <format dxfId="5649">
      <pivotArea dataOnly="0" labelOnly="1" outline="0" fieldPosition="0">
        <references count="3">
          <reference field="0" count="1" selected="0">
            <x v="103"/>
          </reference>
          <reference field="1" count="1" selected="0">
            <x v="303"/>
          </reference>
          <reference field="2" count="1">
            <x v="1"/>
          </reference>
        </references>
      </pivotArea>
    </format>
    <format dxfId="5648">
      <pivotArea dataOnly="0" labelOnly="1" outline="0" fieldPosition="0">
        <references count="3">
          <reference field="0" count="1" selected="0">
            <x v="104"/>
          </reference>
          <reference field="1" count="1" selected="0">
            <x v="304"/>
          </reference>
          <reference field="2" count="1">
            <x v="2"/>
          </reference>
        </references>
      </pivotArea>
    </format>
    <format dxfId="5647">
      <pivotArea dataOnly="0" labelOnly="1" outline="0" fieldPosition="0">
        <references count="3">
          <reference field="0" count="1" selected="0">
            <x v="105"/>
          </reference>
          <reference field="1" count="1" selected="0">
            <x v="306"/>
          </reference>
          <reference field="2" count="1">
            <x v="3"/>
          </reference>
        </references>
      </pivotArea>
    </format>
    <format dxfId="5646">
      <pivotArea dataOnly="0" labelOnly="1" outline="0" fieldPosition="0">
        <references count="3">
          <reference field="0" count="1" selected="0">
            <x v="106"/>
          </reference>
          <reference field="1" count="1" selected="0">
            <x v="307"/>
          </reference>
          <reference field="2" count="1">
            <x v="0"/>
          </reference>
        </references>
      </pivotArea>
    </format>
    <format dxfId="5645">
      <pivotArea dataOnly="0" labelOnly="1" outline="0" fieldPosition="0">
        <references count="3">
          <reference field="0" count="1" selected="0">
            <x v="107"/>
          </reference>
          <reference field="1" count="1" selected="0">
            <x v="308"/>
          </reference>
          <reference field="2" count="1">
            <x v="1"/>
          </reference>
        </references>
      </pivotArea>
    </format>
    <format dxfId="5644">
      <pivotArea dataOnly="0" labelOnly="1" outline="0" fieldPosition="0">
        <references count="3">
          <reference field="0" count="1" selected="0">
            <x v="108"/>
          </reference>
          <reference field="1" count="1" selected="0">
            <x v="309"/>
          </reference>
          <reference field="2" count="1">
            <x v="2"/>
          </reference>
        </references>
      </pivotArea>
    </format>
    <format dxfId="5643">
      <pivotArea dataOnly="0" labelOnly="1" outline="0" fieldPosition="0">
        <references count="3">
          <reference field="0" count="1" selected="0">
            <x v="109"/>
          </reference>
          <reference field="1" count="1" selected="0">
            <x v="310"/>
          </reference>
          <reference field="2" count="1">
            <x v="3"/>
          </reference>
        </references>
      </pivotArea>
    </format>
    <format dxfId="5642">
      <pivotArea dataOnly="0" labelOnly="1" outline="0" fieldPosition="0">
        <references count="3">
          <reference field="0" count="1" selected="0">
            <x v="110"/>
          </reference>
          <reference field="1" count="1" selected="0">
            <x v="312"/>
          </reference>
          <reference field="2" count="1">
            <x v="0"/>
          </reference>
        </references>
      </pivotArea>
    </format>
    <format dxfId="5641">
      <pivotArea dataOnly="0" labelOnly="1" outline="0" fieldPosition="0">
        <references count="3">
          <reference field="0" count="1" selected="0">
            <x v="111"/>
          </reference>
          <reference field="1" count="1" selected="0">
            <x v="313"/>
          </reference>
          <reference field="2" count="1">
            <x v="1"/>
          </reference>
        </references>
      </pivotArea>
    </format>
    <format dxfId="5640">
      <pivotArea dataOnly="0" labelOnly="1" outline="0" fieldPosition="0">
        <references count="3">
          <reference field="0" count="1" selected="0">
            <x v="112"/>
          </reference>
          <reference field="1" count="1" selected="0">
            <x v="315"/>
          </reference>
          <reference field="2" count="1">
            <x v="2"/>
          </reference>
        </references>
      </pivotArea>
    </format>
    <format dxfId="5639">
      <pivotArea dataOnly="0" labelOnly="1" outline="0" fieldPosition="0">
        <references count="3">
          <reference field="0" count="1" selected="0">
            <x v="113"/>
          </reference>
          <reference field="1" count="1" selected="0">
            <x v="316"/>
          </reference>
          <reference field="2" count="1">
            <x v="3"/>
          </reference>
        </references>
      </pivotArea>
    </format>
    <format dxfId="5638">
      <pivotArea dataOnly="0" labelOnly="1" outline="0" fieldPosition="0">
        <references count="3">
          <reference field="0" count="1" selected="0">
            <x v="114"/>
          </reference>
          <reference field="1" count="1" selected="0">
            <x v="317"/>
          </reference>
          <reference field="2" count="1">
            <x v="0"/>
          </reference>
        </references>
      </pivotArea>
    </format>
    <format dxfId="5637">
      <pivotArea dataOnly="0" labelOnly="1" outline="0" fieldPosition="0">
        <references count="3">
          <reference field="0" count="1" selected="0">
            <x v="115"/>
          </reference>
          <reference field="1" count="1" selected="0">
            <x v="318"/>
          </reference>
          <reference field="2" count="1">
            <x v="1"/>
          </reference>
        </references>
      </pivotArea>
    </format>
    <format dxfId="5636">
      <pivotArea dataOnly="0" labelOnly="1" outline="0" fieldPosition="0">
        <references count="3">
          <reference field="0" count="1" selected="0">
            <x v="116"/>
          </reference>
          <reference field="1" count="1" selected="0">
            <x v="319"/>
          </reference>
          <reference field="2" count="1">
            <x v="2"/>
          </reference>
        </references>
      </pivotArea>
    </format>
    <format dxfId="5635">
      <pivotArea dataOnly="0" labelOnly="1" outline="0" fieldPosition="0">
        <references count="3">
          <reference field="0" count="1" selected="0">
            <x v="117"/>
          </reference>
          <reference field="1" count="1" selected="0">
            <x v="320"/>
          </reference>
          <reference field="2" count="1">
            <x v="3"/>
          </reference>
        </references>
      </pivotArea>
    </format>
    <format dxfId="5634">
      <pivotArea dataOnly="0" labelOnly="1" outline="0" fieldPosition="0">
        <references count="3">
          <reference field="0" count="1" selected="0">
            <x v="118"/>
          </reference>
          <reference field="1" count="1" selected="0">
            <x v="321"/>
          </reference>
          <reference field="2" count="1">
            <x v="0"/>
          </reference>
        </references>
      </pivotArea>
    </format>
    <format dxfId="5633">
      <pivotArea dataOnly="0" labelOnly="1" outline="0" fieldPosition="0">
        <references count="3">
          <reference field="0" count="1" selected="0">
            <x v="119"/>
          </reference>
          <reference field="1" count="1" selected="0">
            <x v="322"/>
          </reference>
          <reference field="2" count="1">
            <x v="1"/>
          </reference>
        </references>
      </pivotArea>
    </format>
    <format dxfId="5632">
      <pivotArea dataOnly="0" labelOnly="1" outline="0" fieldPosition="0">
        <references count="3">
          <reference field="0" count="1" selected="0">
            <x v="120"/>
          </reference>
          <reference field="1" count="1" selected="0">
            <x v="323"/>
          </reference>
          <reference field="2" count="1">
            <x v="2"/>
          </reference>
        </references>
      </pivotArea>
    </format>
    <format dxfId="5631">
      <pivotArea dataOnly="0" labelOnly="1" outline="0" fieldPosition="0">
        <references count="3">
          <reference field="0" count="1" selected="0">
            <x v="121"/>
          </reference>
          <reference field="1" count="1" selected="0">
            <x v="324"/>
          </reference>
          <reference field="2" count="1">
            <x v="3"/>
          </reference>
        </references>
      </pivotArea>
    </format>
    <format dxfId="5630">
      <pivotArea dataOnly="0" labelOnly="1" outline="0" fieldPosition="0">
        <references count="3">
          <reference field="0" count="1" selected="0">
            <x v="122"/>
          </reference>
          <reference field="1" count="1" selected="0">
            <x v="325"/>
          </reference>
          <reference field="2" count="1">
            <x v="0"/>
          </reference>
        </references>
      </pivotArea>
    </format>
    <format dxfId="5629">
      <pivotArea dataOnly="0" labelOnly="1" outline="0" fieldPosition="0">
        <references count="3">
          <reference field="0" count="1" selected="0">
            <x v="123"/>
          </reference>
          <reference field="1" count="1" selected="0">
            <x v="326"/>
          </reference>
          <reference field="2" count="1">
            <x v="1"/>
          </reference>
        </references>
      </pivotArea>
    </format>
    <format dxfId="5628">
      <pivotArea dataOnly="0" labelOnly="1" outline="0" fieldPosition="0">
        <references count="3">
          <reference field="0" count="1" selected="0">
            <x v="124"/>
          </reference>
          <reference field="1" count="1" selected="0">
            <x v="327"/>
          </reference>
          <reference field="2" count="1">
            <x v="2"/>
          </reference>
        </references>
      </pivotArea>
    </format>
    <format dxfId="5627">
      <pivotArea dataOnly="0" labelOnly="1" outline="0" fieldPosition="0">
        <references count="3">
          <reference field="0" count="1" selected="0">
            <x v="125"/>
          </reference>
          <reference field="1" count="1" selected="0">
            <x v="330"/>
          </reference>
          <reference field="2" count="1">
            <x v="3"/>
          </reference>
        </references>
      </pivotArea>
    </format>
    <format dxfId="5626">
      <pivotArea dataOnly="0" labelOnly="1" outline="0" fieldPosition="0">
        <references count="3">
          <reference field="0" count="1" selected="0">
            <x v="126"/>
          </reference>
          <reference field="1" count="1" selected="0">
            <x v="331"/>
          </reference>
          <reference field="2" count="1">
            <x v="0"/>
          </reference>
        </references>
      </pivotArea>
    </format>
    <format dxfId="5625">
      <pivotArea dataOnly="0" labelOnly="1" outline="0" fieldPosition="0">
        <references count="3">
          <reference field="0" count="1" selected="0">
            <x v="128"/>
          </reference>
          <reference field="1" count="1" selected="0">
            <x v="335"/>
          </reference>
          <reference field="2" count="1">
            <x v="2"/>
          </reference>
        </references>
      </pivotArea>
    </format>
    <format dxfId="5624">
      <pivotArea dataOnly="0" labelOnly="1" outline="0" fieldPosition="0">
        <references count="3">
          <reference field="0" count="1" selected="0">
            <x v="129"/>
          </reference>
          <reference field="1" count="1" selected="0">
            <x v="336"/>
          </reference>
          <reference field="2" count="1">
            <x v="3"/>
          </reference>
        </references>
      </pivotArea>
    </format>
    <format dxfId="5623">
      <pivotArea dataOnly="0" labelOnly="1" outline="0" fieldPosition="0">
        <references count="3">
          <reference field="0" count="1" selected="0">
            <x v="130"/>
          </reference>
          <reference field="1" count="1" selected="0">
            <x v="337"/>
          </reference>
          <reference field="2" count="1">
            <x v="0"/>
          </reference>
        </references>
      </pivotArea>
    </format>
    <format dxfId="5622">
      <pivotArea dataOnly="0" labelOnly="1" outline="0" fieldPosition="0">
        <references count="3">
          <reference field="0" count="1" selected="0">
            <x v="131"/>
          </reference>
          <reference field="1" count="1" selected="0">
            <x v="338"/>
          </reference>
          <reference field="2" count="1">
            <x v="1"/>
          </reference>
        </references>
      </pivotArea>
    </format>
    <format dxfId="5621">
      <pivotArea dataOnly="0" labelOnly="1" outline="0" fieldPosition="0">
        <references count="3">
          <reference field="0" count="1" selected="0">
            <x v="132"/>
          </reference>
          <reference field="1" count="1" selected="0">
            <x v="339"/>
          </reference>
          <reference field="2" count="1">
            <x v="2"/>
          </reference>
        </references>
      </pivotArea>
    </format>
    <format dxfId="5620">
      <pivotArea dataOnly="0" labelOnly="1" outline="0" fieldPosition="0">
        <references count="3">
          <reference field="0" count="1" selected="0">
            <x v="133"/>
          </reference>
          <reference field="1" count="1" selected="0">
            <x v="340"/>
          </reference>
          <reference field="2" count="1">
            <x v="3"/>
          </reference>
        </references>
      </pivotArea>
    </format>
    <format dxfId="5619">
      <pivotArea dataOnly="0" labelOnly="1" outline="0" fieldPosition="0">
        <references count="3">
          <reference field="0" count="1" selected="0">
            <x v="134"/>
          </reference>
          <reference field="1" count="1" selected="0">
            <x v="341"/>
          </reference>
          <reference field="2" count="1">
            <x v="0"/>
          </reference>
        </references>
      </pivotArea>
    </format>
    <format dxfId="5618">
      <pivotArea dataOnly="0" labelOnly="1" outline="0" fieldPosition="0">
        <references count="3">
          <reference field="0" count="1" selected="0">
            <x v="135"/>
          </reference>
          <reference field="1" count="1" selected="0">
            <x v="342"/>
          </reference>
          <reference field="2" count="1">
            <x v="1"/>
          </reference>
        </references>
      </pivotArea>
    </format>
    <format dxfId="5617">
      <pivotArea dataOnly="0" labelOnly="1" outline="0" fieldPosition="0">
        <references count="3">
          <reference field="0" count="1" selected="0">
            <x v="136"/>
          </reference>
          <reference field="1" count="1" selected="0">
            <x v="343"/>
          </reference>
          <reference field="2" count="1">
            <x v="2"/>
          </reference>
        </references>
      </pivotArea>
    </format>
    <format dxfId="5616">
      <pivotArea dataOnly="0" labelOnly="1" outline="0" fieldPosition="0">
        <references count="3">
          <reference field="0" count="1" selected="0">
            <x v="137"/>
          </reference>
          <reference field="1" count="1" selected="0">
            <x v="344"/>
          </reference>
          <reference field="2" count="1">
            <x v="3"/>
          </reference>
        </references>
      </pivotArea>
    </format>
    <format dxfId="5615">
      <pivotArea dataOnly="0" labelOnly="1" outline="0" fieldPosition="0">
        <references count="3">
          <reference field="0" count="1" selected="0">
            <x v="138"/>
          </reference>
          <reference field="1" count="1" selected="0">
            <x v="345"/>
          </reference>
          <reference field="2" count="1">
            <x v="0"/>
          </reference>
        </references>
      </pivotArea>
    </format>
    <format dxfId="5614">
      <pivotArea dataOnly="0" labelOnly="1" outline="0" fieldPosition="0">
        <references count="3">
          <reference field="0" count="1" selected="0">
            <x v="139"/>
          </reference>
          <reference field="1" count="1" selected="0">
            <x v="346"/>
          </reference>
          <reference field="2" count="1">
            <x v="1"/>
          </reference>
        </references>
      </pivotArea>
    </format>
    <format dxfId="5613">
      <pivotArea dataOnly="0" labelOnly="1" outline="0" fieldPosition="0">
        <references count="3">
          <reference field="0" count="1" selected="0">
            <x v="141"/>
          </reference>
          <reference field="1" count="1" selected="0">
            <x v="348"/>
          </reference>
          <reference field="2" count="1">
            <x v="3"/>
          </reference>
        </references>
      </pivotArea>
    </format>
    <format dxfId="5612">
      <pivotArea dataOnly="0" labelOnly="1" outline="0" fieldPosition="0">
        <references count="3">
          <reference field="0" count="1" selected="0">
            <x v="143"/>
          </reference>
          <reference field="1" count="1" selected="0">
            <x v="350"/>
          </reference>
          <reference field="2" count="1">
            <x v="1"/>
          </reference>
        </references>
      </pivotArea>
    </format>
    <format dxfId="5611">
      <pivotArea dataOnly="0" labelOnly="1" outline="0" fieldPosition="0">
        <references count="3">
          <reference field="0" count="1" selected="0">
            <x v="144"/>
          </reference>
          <reference field="1" count="1" selected="0">
            <x v="351"/>
          </reference>
          <reference field="2" count="1">
            <x v="2"/>
          </reference>
        </references>
      </pivotArea>
    </format>
    <format dxfId="5610">
      <pivotArea dataOnly="0" labelOnly="1" outline="0" fieldPosition="0">
        <references count="3">
          <reference field="0" count="1" selected="0">
            <x v="145"/>
          </reference>
          <reference field="1" count="1" selected="0">
            <x v="352"/>
          </reference>
          <reference field="2" count="1">
            <x v="3"/>
          </reference>
        </references>
      </pivotArea>
    </format>
    <format dxfId="5609">
      <pivotArea dataOnly="0" labelOnly="1" outline="0" fieldPosition="0">
        <references count="3">
          <reference field="0" count="1" selected="0">
            <x v="151"/>
          </reference>
          <reference field="1" count="1" selected="0">
            <x v="383"/>
          </reference>
          <reference field="2" count="1">
            <x v="1"/>
          </reference>
        </references>
      </pivotArea>
    </format>
    <format dxfId="5608">
      <pivotArea dataOnly="0" labelOnly="1" outline="0" fieldPosition="0">
        <references count="3">
          <reference field="0" count="1" selected="0">
            <x v="152"/>
          </reference>
          <reference field="1" count="1" selected="0">
            <x v="409"/>
          </reference>
          <reference field="2" count="1">
            <x v="2"/>
          </reference>
        </references>
      </pivotArea>
    </format>
    <format dxfId="5607">
      <pivotArea dataOnly="0" labelOnly="1" outline="0" fieldPosition="0">
        <references count="3">
          <reference field="0" count="1" selected="0">
            <x v="153"/>
          </reference>
          <reference field="1" count="1" selected="0">
            <x v="412"/>
          </reference>
          <reference field="2" count="1">
            <x v="3"/>
          </reference>
        </references>
      </pivotArea>
    </format>
    <format dxfId="5606">
      <pivotArea dataOnly="0" labelOnly="1" outline="0" fieldPosition="0">
        <references count="3">
          <reference field="0" count="1" selected="0">
            <x v="154"/>
          </reference>
          <reference field="1" count="1" selected="0">
            <x v="413"/>
          </reference>
          <reference field="2" count="1">
            <x v="0"/>
          </reference>
        </references>
      </pivotArea>
    </format>
    <format dxfId="5605">
      <pivotArea dataOnly="0" labelOnly="1" outline="0" fieldPosition="0">
        <references count="3">
          <reference field="0" count="1" selected="0">
            <x v="172"/>
          </reference>
          <reference field="1" count="1" selected="0">
            <x v="300"/>
          </reference>
          <reference field="2" count="1">
            <x v="2"/>
          </reference>
        </references>
      </pivotArea>
    </format>
    <format dxfId="5604">
      <pivotArea dataOnly="0" labelOnly="1" outline="0" fieldPosition="0">
        <references count="3">
          <reference field="0" count="1" selected="0">
            <x v="177"/>
          </reference>
          <reference field="1" count="1" selected="0">
            <x v="6"/>
          </reference>
          <reference field="2" count="1">
            <x v="3"/>
          </reference>
        </references>
      </pivotArea>
    </format>
    <format dxfId="5603">
      <pivotArea dataOnly="0" labelOnly="1" outline="0" fieldPosition="0">
        <references count="3">
          <reference field="0" count="1" selected="0">
            <x v="178"/>
          </reference>
          <reference field="1" count="1" selected="0">
            <x v="9"/>
          </reference>
          <reference field="2" count="1">
            <x v="0"/>
          </reference>
        </references>
      </pivotArea>
    </format>
    <format dxfId="5602">
      <pivotArea dataOnly="0" labelOnly="1" outline="0" fieldPosition="0">
        <references count="3">
          <reference field="0" count="1" selected="0">
            <x v="179"/>
          </reference>
          <reference field="1" count="1" selected="0">
            <x v="10"/>
          </reference>
          <reference field="2" count="1">
            <x v="1"/>
          </reference>
        </references>
      </pivotArea>
    </format>
    <format dxfId="5601">
      <pivotArea dataOnly="0" labelOnly="1" outline="0" fieldPosition="0">
        <references count="3">
          <reference field="0" count="1" selected="0">
            <x v="182"/>
          </reference>
          <reference field="1" count="1" selected="0">
            <x v="13"/>
          </reference>
          <reference field="2" count="1">
            <x v="0"/>
          </reference>
        </references>
      </pivotArea>
    </format>
    <format dxfId="5600">
      <pivotArea dataOnly="0" labelOnly="1" outline="0" fieldPosition="0">
        <references count="3">
          <reference field="0" count="1" selected="0">
            <x v="184"/>
          </reference>
          <reference field="1" count="1" selected="0">
            <x v="15"/>
          </reference>
          <reference field="2" count="1">
            <x v="2"/>
          </reference>
        </references>
      </pivotArea>
    </format>
    <format dxfId="5599">
      <pivotArea dataOnly="0" labelOnly="1" outline="0" fieldPosition="0">
        <references count="3">
          <reference field="0" count="1" selected="0">
            <x v="186"/>
          </reference>
          <reference field="1" count="1" selected="0">
            <x v="18"/>
          </reference>
          <reference field="2" count="1">
            <x v="0"/>
          </reference>
        </references>
      </pivotArea>
    </format>
    <format dxfId="5598">
      <pivotArea dataOnly="0" labelOnly="1" outline="0" fieldPosition="0">
        <references count="3">
          <reference field="0" count="1" selected="0">
            <x v="187"/>
          </reference>
          <reference field="1" count="1" selected="0">
            <x v="20"/>
          </reference>
          <reference field="2" count="1">
            <x v="1"/>
          </reference>
        </references>
      </pivotArea>
    </format>
    <format dxfId="5597">
      <pivotArea dataOnly="0" labelOnly="1" outline="0" fieldPosition="0">
        <references count="3">
          <reference field="0" count="1" selected="0">
            <x v="188"/>
          </reference>
          <reference field="1" count="1" selected="0">
            <x v="22"/>
          </reference>
          <reference field="2" count="1">
            <x v="2"/>
          </reference>
        </references>
      </pivotArea>
    </format>
    <format dxfId="5596">
      <pivotArea dataOnly="0" labelOnly="1" outline="0" fieldPosition="0">
        <references count="3">
          <reference field="0" count="1" selected="0">
            <x v="189"/>
          </reference>
          <reference field="1" count="1" selected="0">
            <x v="33"/>
          </reference>
          <reference field="2" count="1">
            <x v="3"/>
          </reference>
        </references>
      </pivotArea>
    </format>
    <format dxfId="5595">
      <pivotArea dataOnly="0" labelOnly="1" outline="0" fieldPosition="0">
        <references count="3">
          <reference field="0" count="1" selected="0">
            <x v="191"/>
          </reference>
          <reference field="1" count="1" selected="0">
            <x v="42"/>
          </reference>
          <reference field="2" count="1">
            <x v="1"/>
          </reference>
        </references>
      </pivotArea>
    </format>
    <format dxfId="5594">
      <pivotArea dataOnly="0" labelOnly="1" outline="0" fieldPosition="0">
        <references count="3">
          <reference field="0" count="1" selected="0">
            <x v="192"/>
          </reference>
          <reference field="1" count="1" selected="0">
            <x v="44"/>
          </reference>
          <reference field="2" count="1">
            <x v="2"/>
          </reference>
        </references>
      </pivotArea>
    </format>
    <format dxfId="5593">
      <pivotArea dataOnly="0" labelOnly="1" outline="0" fieldPosition="0">
        <references count="3">
          <reference field="0" count="1" selected="0">
            <x v="197"/>
          </reference>
          <reference field="1" count="1" selected="0">
            <x v="56"/>
          </reference>
          <reference field="2" count="1">
            <x v="3"/>
          </reference>
        </references>
      </pivotArea>
    </format>
    <format dxfId="5592">
      <pivotArea dataOnly="0" labelOnly="1" outline="0" fieldPosition="0">
        <references count="3">
          <reference field="0" count="1" selected="0">
            <x v="208"/>
          </reference>
          <reference field="1" count="1" selected="0">
            <x v="104"/>
          </reference>
          <reference field="2" count="1">
            <x v="2"/>
          </reference>
        </references>
      </pivotArea>
    </format>
    <format dxfId="5591">
      <pivotArea dataOnly="0" labelOnly="1" outline="0" fieldPosition="0">
        <references count="3">
          <reference field="0" count="1" selected="0">
            <x v="213"/>
          </reference>
          <reference field="1" count="1" selected="0">
            <x v="115"/>
          </reference>
          <reference field="2" count="1">
            <x v="3"/>
          </reference>
        </references>
      </pivotArea>
    </format>
    <format dxfId="5590">
      <pivotArea dataOnly="0" labelOnly="1" outline="0" fieldPosition="0">
        <references count="3">
          <reference field="0" count="1" selected="0">
            <x v="218"/>
          </reference>
          <reference field="1" count="1" selected="0">
            <x v="123"/>
          </reference>
          <reference field="2" count="1">
            <x v="0"/>
          </reference>
        </references>
      </pivotArea>
    </format>
    <format dxfId="5589">
      <pivotArea dataOnly="0" labelOnly="1" outline="0" fieldPosition="0">
        <references count="3">
          <reference field="0" count="1" selected="0">
            <x v="223"/>
          </reference>
          <reference field="1" count="1" selected="0">
            <x v="131"/>
          </reference>
          <reference field="2" count="1">
            <x v="1"/>
          </reference>
        </references>
      </pivotArea>
    </format>
    <format dxfId="5588">
      <pivotArea dataOnly="0" labelOnly="1" outline="0" fieldPosition="0">
        <references count="3">
          <reference field="0" count="1" selected="0">
            <x v="224"/>
          </reference>
          <reference field="1" count="1" selected="0">
            <x v="132"/>
          </reference>
          <reference field="2" count="1">
            <x v="2"/>
          </reference>
        </references>
      </pivotArea>
    </format>
    <format dxfId="5587">
      <pivotArea dataOnly="0" labelOnly="1" outline="0" fieldPosition="0">
        <references count="3">
          <reference field="0" count="1" selected="0">
            <x v="226"/>
          </reference>
          <reference field="1" count="1" selected="0">
            <x v="135"/>
          </reference>
          <reference field="2" count="1">
            <x v="0"/>
          </reference>
        </references>
      </pivotArea>
    </format>
    <format dxfId="5586">
      <pivotArea dataOnly="0" labelOnly="1" outline="0" fieldPosition="0">
        <references count="3">
          <reference field="0" count="1" selected="0">
            <x v="227"/>
          </reference>
          <reference field="1" count="1" selected="0">
            <x v="136"/>
          </reference>
          <reference field="2" count="1">
            <x v="1"/>
          </reference>
        </references>
      </pivotArea>
    </format>
    <format dxfId="5585">
      <pivotArea dataOnly="0" labelOnly="1" outline="0" fieldPosition="0">
        <references count="3">
          <reference field="0" count="1" selected="0">
            <x v="228"/>
          </reference>
          <reference field="1" count="1" selected="0">
            <x v="139"/>
          </reference>
          <reference field="2" count="1">
            <x v="2"/>
          </reference>
        </references>
      </pivotArea>
    </format>
    <format dxfId="5584">
      <pivotArea dataOnly="0" labelOnly="1" outline="0" fieldPosition="0">
        <references count="3">
          <reference field="0" count="1" selected="0">
            <x v="229"/>
          </reference>
          <reference field="1" count="1" selected="0">
            <x v="140"/>
          </reference>
          <reference field="2" count="1">
            <x v="3"/>
          </reference>
        </references>
      </pivotArea>
    </format>
    <format dxfId="5583">
      <pivotArea dataOnly="0" labelOnly="1" outline="0" fieldPosition="0">
        <references count="3">
          <reference field="0" count="1" selected="0">
            <x v="232"/>
          </reference>
          <reference field="1" count="1" selected="0">
            <x v="372"/>
          </reference>
          <reference field="2" count="1">
            <x v="2"/>
          </reference>
        </references>
      </pivotArea>
    </format>
    <format dxfId="5582">
      <pivotArea dataOnly="0" labelOnly="1" outline="0" fieldPosition="0">
        <references count="3">
          <reference field="0" count="1" selected="0">
            <x v="234"/>
          </reference>
          <reference field="1" count="1" selected="0">
            <x v="376"/>
          </reference>
          <reference field="2" count="1">
            <x v="0"/>
          </reference>
        </references>
      </pivotArea>
    </format>
    <format dxfId="5581">
      <pivotArea dataOnly="0" labelOnly="1" outline="0" fieldPosition="0">
        <references count="3">
          <reference field="0" count="1" selected="0">
            <x v="235"/>
          </reference>
          <reference field="1" count="1" selected="0">
            <x v="34"/>
          </reference>
          <reference field="2" count="1">
            <x v="1"/>
          </reference>
        </references>
      </pivotArea>
    </format>
    <format dxfId="5580">
      <pivotArea dataOnly="0" labelOnly="1" outline="0" fieldPosition="0">
        <references count="3">
          <reference field="0" count="1" selected="0">
            <x v="236"/>
          </reference>
          <reference field="1" count="1" selected="0">
            <x v="73"/>
          </reference>
          <reference field="2" count="1">
            <x v="2"/>
          </reference>
        </references>
      </pivotArea>
    </format>
    <format dxfId="5579">
      <pivotArea dataOnly="0" labelOnly="1" outline="0" fieldPosition="0">
        <references count="3">
          <reference field="0" count="1" selected="0">
            <x v="237"/>
          </reference>
          <reference field="1" count="1" selected="0">
            <x v="80"/>
          </reference>
          <reference field="2" count="1">
            <x v="3"/>
          </reference>
        </references>
      </pivotArea>
    </format>
    <format dxfId="5578">
      <pivotArea dataOnly="0" labelOnly="1" outline="0" fieldPosition="0">
        <references count="3">
          <reference field="0" count="1" selected="0">
            <x v="238"/>
          </reference>
          <reference field="1" count="1" selected="0">
            <x v="84"/>
          </reference>
          <reference field="2" count="1">
            <x v="0"/>
          </reference>
        </references>
      </pivotArea>
    </format>
    <format dxfId="5577">
      <pivotArea dataOnly="0" labelOnly="1" outline="0" fieldPosition="0">
        <references count="3">
          <reference field="0" count="1" selected="0">
            <x v="239"/>
          </reference>
          <reference field="1" count="1" selected="0">
            <x v="90"/>
          </reference>
          <reference field="2" count="1">
            <x v="1"/>
          </reference>
        </references>
      </pivotArea>
    </format>
    <format dxfId="5576">
      <pivotArea dataOnly="0" labelOnly="1" outline="0" fieldPosition="0">
        <references count="3">
          <reference field="0" count="1" selected="0">
            <x v="240"/>
          </reference>
          <reference field="1" count="1" selected="0">
            <x v="183"/>
          </reference>
          <reference field="2" count="1">
            <x v="2"/>
          </reference>
        </references>
      </pivotArea>
    </format>
    <format dxfId="5575">
      <pivotArea dataOnly="0" labelOnly="1" outline="0" fieldPosition="0">
        <references count="3">
          <reference field="0" count="1" selected="0">
            <x v="241"/>
          </reference>
          <reference field="1" count="1" selected="0">
            <x v="218"/>
          </reference>
          <reference field="2" count="1">
            <x v="3"/>
          </reference>
        </references>
      </pivotArea>
    </format>
    <format dxfId="5574">
      <pivotArea dataOnly="0" labelOnly="1" outline="0" fieldPosition="0">
        <references count="3">
          <reference field="0" count="1" selected="0">
            <x v="242"/>
          </reference>
          <reference field="1" count="1" selected="0">
            <x v="219"/>
          </reference>
          <reference field="2" count="1">
            <x v="0"/>
          </reference>
        </references>
      </pivotArea>
    </format>
    <format dxfId="5573">
      <pivotArea dataOnly="0" labelOnly="1" outline="0" fieldPosition="0">
        <references count="3">
          <reference field="0" count="1" selected="0">
            <x v="243"/>
          </reference>
          <reference field="1" count="1" selected="0">
            <x v="231"/>
          </reference>
          <reference field="2" count="1">
            <x v="1"/>
          </reference>
        </references>
      </pivotArea>
    </format>
    <format dxfId="5572">
      <pivotArea dataOnly="0" labelOnly="1" outline="0" fieldPosition="0">
        <references count="3">
          <reference field="0" count="1" selected="0">
            <x v="244"/>
          </reference>
          <reference field="1" count="1" selected="0">
            <x v="235"/>
          </reference>
          <reference field="2" count="1">
            <x v="2"/>
          </reference>
        </references>
      </pivotArea>
    </format>
    <format dxfId="5571">
      <pivotArea dataOnly="0" labelOnly="1" outline="0" fieldPosition="0">
        <references count="3">
          <reference field="0" count="1" selected="0">
            <x v="245"/>
          </reference>
          <reference field="1" count="1" selected="0">
            <x v="250"/>
          </reference>
          <reference field="2" count="1">
            <x v="3"/>
          </reference>
        </references>
      </pivotArea>
    </format>
    <format dxfId="5570">
      <pivotArea dataOnly="0" labelOnly="1" outline="0" fieldPosition="0">
        <references count="3">
          <reference field="0" count="1" selected="0">
            <x v="246"/>
          </reference>
          <reference field="1" count="1" selected="0">
            <x v="270"/>
          </reference>
          <reference field="2" count="1">
            <x v="0"/>
          </reference>
        </references>
      </pivotArea>
    </format>
    <format dxfId="5569">
      <pivotArea dataOnly="0" labelOnly="1" outline="0" fieldPosition="0">
        <references count="3">
          <reference field="0" count="1" selected="0">
            <x v="248"/>
          </reference>
          <reference field="1" count="1" selected="0">
            <x v="411"/>
          </reference>
          <reference field="2" count="1">
            <x v="2"/>
          </reference>
        </references>
      </pivotArea>
    </format>
    <format dxfId="5568">
      <pivotArea dataOnly="0" labelOnly="1" outline="0" fieldPosition="0">
        <references count="3">
          <reference field="0" count="1" selected="0">
            <x v="250"/>
          </reference>
          <reference field="1" count="1" selected="0">
            <x v="109"/>
          </reference>
          <reference field="2" count="1">
            <x v="0"/>
          </reference>
        </references>
      </pivotArea>
    </format>
    <format dxfId="5567">
      <pivotArea dataOnly="0" labelOnly="1" outline="0" fieldPosition="0">
        <references count="3">
          <reference field="0" count="1" selected="0">
            <x v="251"/>
          </reference>
          <reference field="1" count="1" selected="0">
            <x v="230"/>
          </reference>
          <reference field="2" count="1">
            <x v="1"/>
          </reference>
        </references>
      </pivotArea>
    </format>
    <format dxfId="5566">
      <pivotArea dataOnly="0" labelOnly="1" outline="0" fieldPosition="0">
        <references count="3">
          <reference field="0" count="1" selected="0">
            <x v="252"/>
          </reference>
          <reference field="1" count="1" selected="0">
            <x v="236"/>
          </reference>
          <reference field="2" count="1">
            <x v="2"/>
          </reference>
        </references>
      </pivotArea>
    </format>
    <format dxfId="5565">
      <pivotArea dataOnly="0" labelOnly="1" outline="0" fieldPosition="0">
        <references count="3">
          <reference field="0" count="1" selected="0">
            <x v="253"/>
          </reference>
          <reference field="1" count="1" selected="0">
            <x v="261"/>
          </reference>
          <reference field="2" count="1">
            <x v="3"/>
          </reference>
        </references>
      </pivotArea>
    </format>
    <format dxfId="5564">
      <pivotArea dataOnly="0" labelOnly="1" outline="0" fieldPosition="0">
        <references count="3">
          <reference field="0" count="1" selected="0">
            <x v="254"/>
          </reference>
          <reference field="1" count="1" selected="0">
            <x v="278"/>
          </reference>
          <reference field="2" count="1">
            <x v="0"/>
          </reference>
        </references>
      </pivotArea>
    </format>
    <format dxfId="5563">
      <pivotArea dataOnly="0" labelOnly="1" outline="0" fieldPosition="0">
        <references count="3">
          <reference field="0" count="1" selected="0">
            <x v="255"/>
          </reference>
          <reference field="1" count="1" selected="0">
            <x v="296"/>
          </reference>
          <reference field="2" count="1">
            <x v="1"/>
          </reference>
        </references>
      </pivotArea>
    </format>
    <format dxfId="5562">
      <pivotArea dataOnly="0" labelOnly="1" outline="0" fieldPosition="0">
        <references count="3">
          <reference field="0" count="1" selected="0">
            <x v="256"/>
          </reference>
          <reference field="1" count="1" selected="0">
            <x v="299"/>
          </reference>
          <reference field="2" count="1">
            <x v="2"/>
          </reference>
        </references>
      </pivotArea>
    </format>
    <format dxfId="5561">
      <pivotArea dataOnly="0" labelOnly="1" outline="0" fieldPosition="0">
        <references count="3">
          <reference field="0" count="1" selected="0">
            <x v="257"/>
          </reference>
          <reference field="1" count="1" selected="0">
            <x v="305"/>
          </reference>
          <reference field="2" count="1">
            <x v="3"/>
          </reference>
        </references>
      </pivotArea>
    </format>
    <format dxfId="5560">
      <pivotArea dataOnly="0" labelOnly="1" outline="0" fieldPosition="0">
        <references count="3">
          <reference field="0" count="1" selected="0">
            <x v="258"/>
          </reference>
          <reference field="1" count="1" selected="0">
            <x v="333"/>
          </reference>
          <reference field="2" count="1">
            <x v="8"/>
          </reference>
        </references>
      </pivotArea>
    </format>
    <format dxfId="5559">
      <pivotArea dataOnly="0" labelOnly="1" outline="0" fieldPosition="0">
        <references count="3">
          <reference field="0" count="1" selected="0">
            <x v="262"/>
          </reference>
          <reference field="1" count="1" selected="0">
            <x v="102"/>
          </reference>
          <reference field="2" count="1">
            <x v="0"/>
          </reference>
        </references>
      </pivotArea>
    </format>
    <format dxfId="5558">
      <pivotArea dataOnly="0" labelOnly="1" outline="0" fieldPosition="0">
        <references count="3">
          <reference field="0" count="1" selected="0">
            <x v="264"/>
          </reference>
          <reference field="1" count="1" selected="0">
            <x v="121"/>
          </reference>
          <reference field="2" count="1">
            <x v="2"/>
          </reference>
        </references>
      </pivotArea>
    </format>
    <format dxfId="5557">
      <pivotArea dataOnly="0" labelOnly="1" outline="0" fieldPosition="0">
        <references count="3">
          <reference field="0" count="1" selected="0">
            <x v="267"/>
          </reference>
          <reference field="1" count="1" selected="0">
            <x v="161"/>
          </reference>
          <reference field="2" count="1">
            <x v="1"/>
          </reference>
        </references>
      </pivotArea>
    </format>
    <format dxfId="5556">
      <pivotArea dataOnly="0" labelOnly="1" outline="0" fieldPosition="0">
        <references count="3">
          <reference field="0" count="1" selected="0">
            <x v="268"/>
          </reference>
          <reference field="1" count="1" selected="0">
            <x v="167"/>
          </reference>
          <reference field="2" count="1">
            <x v="2"/>
          </reference>
        </references>
      </pivotArea>
    </format>
    <format dxfId="5555">
      <pivotArea dataOnly="0" labelOnly="1" outline="0" fieldPosition="0">
        <references count="3">
          <reference field="0" count="1" selected="0">
            <x v="269"/>
          </reference>
          <reference field="1" count="1" selected="0">
            <x v="178"/>
          </reference>
          <reference field="2" count="1">
            <x v="3"/>
          </reference>
        </references>
      </pivotArea>
    </format>
    <format dxfId="5554">
      <pivotArea dataOnly="0" labelOnly="1" outline="0" fieldPosition="0">
        <references count="3">
          <reference field="0" count="1" selected="0">
            <x v="271"/>
          </reference>
          <reference field="1" count="1" selected="0">
            <x v="190"/>
          </reference>
          <reference field="2" count="1">
            <x v="1"/>
          </reference>
        </references>
      </pivotArea>
    </format>
    <format dxfId="5553">
      <pivotArea dataOnly="0" labelOnly="1" outline="0" fieldPosition="0">
        <references count="3">
          <reference field="0" count="1" selected="0">
            <x v="272"/>
          </reference>
          <reference field="1" count="1" selected="0">
            <x v="195"/>
          </reference>
          <reference field="2" count="1">
            <x v="2"/>
          </reference>
        </references>
      </pivotArea>
    </format>
    <format dxfId="5552">
      <pivotArea dataOnly="0" labelOnly="1" outline="0" fieldPosition="0">
        <references count="3">
          <reference field="0" count="1" selected="0">
            <x v="273"/>
          </reference>
          <reference field="1" count="1" selected="0">
            <x v="213"/>
          </reference>
          <reference field="2" count="1">
            <x v="3"/>
          </reference>
        </references>
      </pivotArea>
    </format>
    <format dxfId="5551">
      <pivotArea dataOnly="0" labelOnly="1" outline="0" fieldPosition="0">
        <references count="3">
          <reference field="0" count="1" selected="0">
            <x v="274"/>
          </reference>
          <reference field="1" count="1" selected="0">
            <x v="217"/>
          </reference>
          <reference field="2" count="1">
            <x v="0"/>
          </reference>
        </references>
      </pivotArea>
    </format>
    <format dxfId="5550">
      <pivotArea dataOnly="0" labelOnly="1" outline="0" fieldPosition="0">
        <references count="3">
          <reference field="0" count="1" selected="0">
            <x v="275"/>
          </reference>
          <reference field="1" count="1" selected="0">
            <x v="262"/>
          </reference>
          <reference field="2" count="1">
            <x v="1"/>
          </reference>
        </references>
      </pivotArea>
    </format>
    <format dxfId="5549">
      <pivotArea dataOnly="0" labelOnly="1" outline="0" fieldPosition="0">
        <references count="3">
          <reference field="0" count="1" selected="0">
            <x v="277"/>
          </reference>
          <reference field="1" count="1" selected="0">
            <x v="285"/>
          </reference>
          <reference field="2" count="1">
            <x v="3"/>
          </reference>
        </references>
      </pivotArea>
    </format>
    <format dxfId="5548">
      <pivotArea dataOnly="0" labelOnly="1" outline="0" fieldPosition="0">
        <references count="3">
          <reference field="0" count="1" selected="0">
            <x v="278"/>
          </reference>
          <reference field="1" count="1" selected="0">
            <x v="286"/>
          </reference>
          <reference field="2" count="1">
            <x v="0"/>
          </reference>
        </references>
      </pivotArea>
    </format>
    <format dxfId="5547">
      <pivotArea dataOnly="0" labelOnly="1" outline="0" fieldPosition="0">
        <references count="3">
          <reference field="0" count="1" selected="0">
            <x v="279"/>
          </reference>
          <reference field="1" count="1" selected="0">
            <x v="291"/>
          </reference>
          <reference field="2" count="1">
            <x v="1"/>
          </reference>
        </references>
      </pivotArea>
    </format>
    <format dxfId="5546">
      <pivotArea dataOnly="0" labelOnly="1" outline="0" fieldPosition="0">
        <references count="3">
          <reference field="0" count="1" selected="0">
            <x v="281"/>
          </reference>
          <reference field="1" count="1" selected="0">
            <x v="314"/>
          </reference>
          <reference field="2" count="1">
            <x v="3"/>
          </reference>
        </references>
      </pivotArea>
    </format>
    <format dxfId="5545">
      <pivotArea dataOnly="0" labelOnly="1" outline="0" fieldPosition="0">
        <references count="3">
          <reference field="0" count="1" selected="0">
            <x v="282"/>
          </reference>
          <reference field="1" count="1" selected="0">
            <x v="328"/>
          </reference>
          <reference field="2" count="1">
            <x v="0"/>
          </reference>
        </references>
      </pivotArea>
    </format>
    <format dxfId="5544">
      <pivotArea dataOnly="0" labelOnly="1" outline="0" fieldPosition="0">
        <references count="3">
          <reference field="0" count="1" selected="0">
            <x v="283"/>
          </reference>
          <reference field="1" count="1" selected="0">
            <x v="329"/>
          </reference>
          <reference field="2" count="1">
            <x v="1"/>
          </reference>
        </references>
      </pivotArea>
    </format>
    <format dxfId="5543">
      <pivotArea dataOnly="0" labelOnly="1" outline="0" fieldPosition="0">
        <references count="3">
          <reference field="0" count="1" selected="0">
            <x v="286"/>
          </reference>
          <reference field="1" count="1" selected="0">
            <x v="395"/>
          </reference>
          <reference field="2" count="1">
            <x v="10"/>
          </reference>
        </references>
      </pivotArea>
    </format>
    <format dxfId="5542">
      <pivotArea dataOnly="0" labelOnly="1" outline="0" fieldPosition="0">
        <references count="3">
          <reference field="0" count="1" selected="0">
            <x v="290"/>
          </reference>
          <reference field="1" count="1" selected="0">
            <x v="8"/>
          </reference>
          <reference field="2" count="1">
            <x v="0"/>
          </reference>
        </references>
      </pivotArea>
    </format>
    <format dxfId="5541">
      <pivotArea dataOnly="0" labelOnly="1" outline="0" fieldPosition="0">
        <references count="3">
          <reference field="0" count="1" selected="0">
            <x v="291"/>
          </reference>
          <reference field="1" count="1" selected="0">
            <x v="21"/>
          </reference>
          <reference field="2" count="1">
            <x v="1"/>
          </reference>
        </references>
      </pivotArea>
    </format>
    <format dxfId="5540">
      <pivotArea dataOnly="0" labelOnly="1" outline="0" fieldPosition="0">
        <references count="3">
          <reference field="0" count="1" selected="0">
            <x v="292"/>
          </reference>
          <reference field="1" count="1" selected="0">
            <x v="23"/>
          </reference>
          <reference field="2" count="1">
            <x v="2"/>
          </reference>
        </references>
      </pivotArea>
    </format>
    <format dxfId="5539">
      <pivotArea dataOnly="0" labelOnly="1" outline="0" fieldPosition="0">
        <references count="3">
          <reference field="0" count="1" selected="0">
            <x v="293"/>
          </reference>
          <reference field="1" count="1" selected="0">
            <x v="24"/>
          </reference>
          <reference field="2" count="1">
            <x v="3"/>
          </reference>
        </references>
      </pivotArea>
    </format>
    <format dxfId="5538">
      <pivotArea dataOnly="0" labelOnly="1" outline="0" fieldPosition="0">
        <references count="3">
          <reference field="0" count="1" selected="0">
            <x v="294"/>
          </reference>
          <reference field="1" count="1" selected="0">
            <x v="40"/>
          </reference>
          <reference field="2" count="1">
            <x v="0"/>
          </reference>
        </references>
      </pivotArea>
    </format>
    <format dxfId="5537">
      <pivotArea dataOnly="0" labelOnly="1" outline="0" fieldPosition="0">
        <references count="3">
          <reference field="0" count="1" selected="0">
            <x v="296"/>
          </reference>
          <reference field="1" count="1" selected="0">
            <x v="54"/>
          </reference>
          <reference field="2" count="1">
            <x v="2"/>
          </reference>
        </references>
      </pivotArea>
    </format>
    <format dxfId="5536">
      <pivotArea dataOnly="0" labelOnly="1" outline="0" fieldPosition="0">
        <references count="3">
          <reference field="0" count="1" selected="0">
            <x v="298"/>
          </reference>
          <reference field="1" count="1" selected="0">
            <x v="142"/>
          </reference>
          <reference field="2" count="1">
            <x v="0"/>
          </reference>
        </references>
      </pivotArea>
    </format>
    <format dxfId="5535">
      <pivotArea dataOnly="0" labelOnly="1" outline="0" fieldPosition="0">
        <references count="3">
          <reference field="0" count="1" selected="0">
            <x v="299"/>
          </reference>
          <reference field="1" count="1" selected="0">
            <x v="143"/>
          </reference>
          <reference field="2" count="1">
            <x v="1"/>
          </reference>
        </references>
      </pivotArea>
    </format>
    <format dxfId="5534">
      <pivotArea dataOnly="0" labelOnly="1" outline="0" fieldPosition="0">
        <references count="3">
          <reference field="0" count="1" selected="0">
            <x v="305"/>
          </reference>
          <reference field="1" count="1" selected="0">
            <x v="216"/>
          </reference>
          <reference field="2" count="1">
            <x v="3"/>
          </reference>
        </references>
      </pivotArea>
    </format>
    <format dxfId="5533">
      <pivotArea dataOnly="0" labelOnly="1" outline="0" fieldPosition="0">
        <references count="3">
          <reference field="0" count="1" selected="0">
            <x v="319"/>
          </reference>
          <reference field="1" count="1" selected="0">
            <x v="399"/>
          </reference>
          <reference field="2" count="1">
            <x v="1"/>
          </reference>
        </references>
      </pivotArea>
    </format>
    <format dxfId="5532">
      <pivotArea dataOnly="0" labelOnly="1" outline="0" fieldPosition="0">
        <references count="3">
          <reference field="0" count="1" selected="0">
            <x v="321"/>
          </reference>
          <reference field="1" count="1" selected="0">
            <x v="404"/>
          </reference>
          <reference field="2" count="1">
            <x v="3"/>
          </reference>
        </references>
      </pivotArea>
    </format>
    <format dxfId="5531">
      <pivotArea dataOnly="0" labelOnly="1" outline="0" fieldPosition="0">
        <references count="3">
          <reference field="0" count="1" selected="0">
            <x v="324"/>
          </reference>
          <reference field="1" count="1" selected="0">
            <x v="414"/>
          </reference>
          <reference field="2" count="1">
            <x v="2"/>
          </reference>
        </references>
      </pivotArea>
    </format>
    <format dxfId="5530">
      <pivotArea dataOnly="0" labelOnly="1" outline="0" fieldPosition="0">
        <references count="4">
          <reference field="0" count="1" selected="0">
            <x v="4"/>
          </reference>
          <reference field="1" count="1" selected="0">
            <x v="26"/>
          </reference>
          <reference field="2" count="1" selected="0">
            <x v="2"/>
          </reference>
          <reference field="3" count="1">
            <x v="4"/>
          </reference>
        </references>
      </pivotArea>
    </format>
    <format dxfId="5529">
      <pivotArea dataOnly="0" labelOnly="1" outline="0" fieldPosition="0">
        <references count="4">
          <reference field="0" count="1" selected="0">
            <x v="5"/>
          </reference>
          <reference field="1" count="1" selected="0">
            <x v="27"/>
          </reference>
          <reference field="2" count="1" selected="0">
            <x v="3"/>
          </reference>
          <reference field="3" count="1">
            <x v="410"/>
          </reference>
        </references>
      </pivotArea>
    </format>
    <format dxfId="5528">
      <pivotArea dataOnly="0" labelOnly="1" outline="0" fieldPosition="0">
        <references count="4">
          <reference field="0" count="1" selected="0">
            <x v="6"/>
          </reference>
          <reference field="1" count="1" selected="0">
            <x v="32"/>
          </reference>
          <reference field="2" count="1" selected="0">
            <x v="0"/>
          </reference>
          <reference field="3" count="1">
            <x v="258"/>
          </reference>
        </references>
      </pivotArea>
    </format>
    <format dxfId="5527">
      <pivotArea dataOnly="0" labelOnly="1" outline="0" fieldPosition="0">
        <references count="4">
          <reference field="0" count="1" selected="0">
            <x v="7"/>
          </reference>
          <reference field="1" count="1" selected="0">
            <x v="35"/>
          </reference>
          <reference field="2" count="1" selected="0">
            <x v="1"/>
          </reference>
          <reference field="3" count="1">
            <x v="348"/>
          </reference>
        </references>
      </pivotArea>
    </format>
    <format dxfId="5526">
      <pivotArea dataOnly="0" labelOnly="1" outline="0" fieldPosition="0">
        <references count="4">
          <reference field="0" count="1" selected="0">
            <x v="8"/>
          </reference>
          <reference field="1" count="1" selected="0">
            <x v="43"/>
          </reference>
          <reference field="2" count="1" selected="0">
            <x v="2"/>
          </reference>
          <reference field="3" count="1">
            <x v="322"/>
          </reference>
        </references>
      </pivotArea>
    </format>
    <format dxfId="5525">
      <pivotArea dataOnly="0" labelOnly="1" outline="0" fieldPosition="0">
        <references count="4">
          <reference field="0" count="1" selected="0">
            <x v="10"/>
          </reference>
          <reference field="1" count="1" selected="0">
            <x v="58"/>
          </reference>
          <reference field="2" count="1" selected="0">
            <x v="0"/>
          </reference>
          <reference field="3" count="1">
            <x v="386"/>
          </reference>
        </references>
      </pivotArea>
    </format>
    <format dxfId="5524">
      <pivotArea dataOnly="0" labelOnly="1" outline="0" fieldPosition="0">
        <references count="4">
          <reference field="0" count="1" selected="0">
            <x v="11"/>
          </reference>
          <reference field="1" count="1" selected="0">
            <x v="63"/>
          </reference>
          <reference field="2" count="1" selected="0">
            <x v="1"/>
          </reference>
          <reference field="3" count="1">
            <x v="363"/>
          </reference>
        </references>
      </pivotArea>
    </format>
    <format dxfId="5523">
      <pivotArea dataOnly="0" labelOnly="1" outline="0" fieldPosition="0">
        <references count="4">
          <reference field="0" count="1" selected="0">
            <x v="12"/>
          </reference>
          <reference field="1" count="1" selected="0">
            <x v="69"/>
          </reference>
          <reference field="2" count="1" selected="0">
            <x v="2"/>
          </reference>
          <reference field="3" count="1">
            <x v="210"/>
          </reference>
        </references>
      </pivotArea>
    </format>
    <format dxfId="5522">
      <pivotArea dataOnly="0" labelOnly="1" outline="0" fieldPosition="0">
        <references count="4">
          <reference field="0" count="1" selected="0">
            <x v="13"/>
          </reference>
          <reference field="1" count="1" selected="0">
            <x v="71"/>
          </reference>
          <reference field="2" count="1" selected="0">
            <x v="3"/>
          </reference>
          <reference field="3" count="1">
            <x v="317"/>
          </reference>
        </references>
      </pivotArea>
    </format>
    <format dxfId="5521">
      <pivotArea dataOnly="0" labelOnly="1" outline="0" fieldPosition="0">
        <references count="4">
          <reference field="0" count="1" selected="0">
            <x v="16"/>
          </reference>
          <reference field="1" count="1" selected="0">
            <x v="78"/>
          </reference>
          <reference field="2" count="1" selected="0">
            <x v="2"/>
          </reference>
          <reference field="3" count="1">
            <x v="167"/>
          </reference>
        </references>
      </pivotArea>
    </format>
    <format dxfId="5520">
      <pivotArea dataOnly="0" labelOnly="1" outline="0" fieldPosition="0">
        <references count="4">
          <reference field="0" count="1" selected="0">
            <x v="17"/>
          </reference>
          <reference field="1" count="1" selected="0">
            <x v="82"/>
          </reference>
          <reference field="2" count="1" selected="0">
            <x v="3"/>
          </reference>
          <reference field="3" count="1">
            <x v="336"/>
          </reference>
        </references>
      </pivotArea>
    </format>
    <format dxfId="5519">
      <pivotArea dataOnly="0" labelOnly="1" outline="0" fieldPosition="0">
        <references count="4">
          <reference field="0" count="1" selected="0">
            <x v="19"/>
          </reference>
          <reference field="1" count="1" selected="0">
            <x v="106"/>
          </reference>
          <reference field="2" count="1" selected="0">
            <x v="1"/>
          </reference>
          <reference field="3" count="1">
            <x v="174"/>
          </reference>
        </references>
      </pivotArea>
    </format>
    <format dxfId="5518">
      <pivotArea dataOnly="0" labelOnly="1" outline="0" fieldPosition="0">
        <references count="4">
          <reference field="0" count="1" selected="0">
            <x v="20"/>
          </reference>
          <reference field="1" count="1" selected="0">
            <x v="110"/>
          </reference>
          <reference field="2" count="1" selected="0">
            <x v="2"/>
          </reference>
          <reference field="3" count="1">
            <x v="181"/>
          </reference>
        </references>
      </pivotArea>
    </format>
    <format dxfId="5517">
      <pivotArea dataOnly="0" labelOnly="1" outline="0" fieldPosition="0">
        <references count="4">
          <reference field="0" count="1" selected="0">
            <x v="21"/>
          </reference>
          <reference field="1" count="1" selected="0">
            <x v="113"/>
          </reference>
          <reference field="2" count="1" selected="0">
            <x v="3"/>
          </reference>
          <reference field="3" count="1">
            <x v="150"/>
          </reference>
        </references>
      </pivotArea>
    </format>
    <format dxfId="5516">
      <pivotArea dataOnly="0" labelOnly="1" outline="0" fieldPosition="0">
        <references count="4">
          <reference field="0" count="1" selected="0">
            <x v="22"/>
          </reference>
          <reference field="1" count="1" selected="0">
            <x v="117"/>
          </reference>
          <reference field="2" count="1" selected="0">
            <x v="0"/>
          </reference>
          <reference field="3" count="1">
            <x v="224"/>
          </reference>
        </references>
      </pivotArea>
    </format>
    <format dxfId="5515">
      <pivotArea dataOnly="0" labelOnly="1" outline="0" fieldPosition="0">
        <references count="4">
          <reference field="0" count="1" selected="0">
            <x v="23"/>
          </reference>
          <reference field="1" count="1" selected="0">
            <x v="128"/>
          </reference>
          <reference field="2" count="1" selected="0">
            <x v="1"/>
          </reference>
          <reference field="3" count="1">
            <x v="403"/>
          </reference>
        </references>
      </pivotArea>
    </format>
    <format dxfId="5514">
      <pivotArea dataOnly="0" labelOnly="1" outline="0" fieldPosition="0">
        <references count="4">
          <reference field="0" count="1" selected="0">
            <x v="24"/>
          </reference>
          <reference field="1" count="1" selected="0">
            <x v="146"/>
          </reference>
          <reference field="2" count="1" selected="0">
            <x v="2"/>
          </reference>
          <reference field="3" count="1">
            <x v="219"/>
          </reference>
        </references>
      </pivotArea>
    </format>
    <format dxfId="5513">
      <pivotArea dataOnly="0" labelOnly="1" outline="0" fieldPosition="0">
        <references count="4">
          <reference field="0" count="1" selected="0">
            <x v="25"/>
          </reference>
          <reference field="1" count="1" selected="0">
            <x v="148"/>
          </reference>
          <reference field="2" count="1" selected="0">
            <x v="3"/>
          </reference>
          <reference field="3" count="1">
            <x v="168"/>
          </reference>
        </references>
      </pivotArea>
    </format>
    <format dxfId="5512">
      <pivotArea dataOnly="0" labelOnly="1" outline="0" fieldPosition="0">
        <references count="4">
          <reference field="0" count="1" selected="0">
            <x v="26"/>
          </reference>
          <reference field="1" count="1" selected="0">
            <x v="149"/>
          </reference>
          <reference field="2" count="1" selected="0">
            <x v="0"/>
          </reference>
          <reference field="3" count="1">
            <x v="246"/>
          </reference>
        </references>
      </pivotArea>
    </format>
    <format dxfId="5511">
      <pivotArea dataOnly="0" labelOnly="1" outline="0" fieldPosition="0">
        <references count="4">
          <reference field="0" count="1" selected="0">
            <x v="28"/>
          </reference>
          <reference field="1" count="1" selected="0">
            <x v="153"/>
          </reference>
          <reference field="2" count="1" selected="0">
            <x v="2"/>
          </reference>
          <reference field="3" count="1">
            <x v="405"/>
          </reference>
        </references>
      </pivotArea>
    </format>
    <format dxfId="5510">
      <pivotArea dataOnly="0" labelOnly="1" outline="0" fieldPosition="0">
        <references count="4">
          <reference field="0" count="1" selected="0">
            <x v="32"/>
          </reference>
          <reference field="1" count="1" selected="0">
            <x v="164"/>
          </reference>
          <reference field="2" count="1" selected="0">
            <x v="2"/>
          </reference>
          <reference field="3" count="1">
            <x v="229"/>
          </reference>
        </references>
      </pivotArea>
    </format>
    <format dxfId="5509">
      <pivotArea dataOnly="0" labelOnly="1" outline="0" fieldPosition="0">
        <references count="4">
          <reference field="0" count="1" selected="0">
            <x v="33"/>
          </reference>
          <reference field="1" count="1" selected="0">
            <x v="169"/>
          </reference>
          <reference field="2" count="1" selected="0">
            <x v="3"/>
          </reference>
          <reference field="3" count="1">
            <x v="130"/>
          </reference>
        </references>
      </pivotArea>
    </format>
    <format dxfId="5508">
      <pivotArea dataOnly="0" labelOnly="1" outline="0" fieldPosition="0">
        <references count="4">
          <reference field="0" count="1" selected="0">
            <x v="34"/>
          </reference>
          <reference field="1" count="1" selected="0">
            <x v="170"/>
          </reference>
          <reference field="2" count="1" selected="0">
            <x v="0"/>
          </reference>
          <reference field="3" count="1">
            <x v="281"/>
          </reference>
        </references>
      </pivotArea>
    </format>
    <format dxfId="5507">
      <pivotArea dataOnly="0" labelOnly="1" outline="0" fieldPosition="0">
        <references count="4">
          <reference field="0" count="1" selected="0">
            <x v="35"/>
          </reference>
          <reference field="1" count="1" selected="0">
            <x v="173"/>
          </reference>
          <reference field="2" count="1" selected="0">
            <x v="1"/>
          </reference>
          <reference field="3" count="1">
            <x v="350"/>
          </reference>
        </references>
      </pivotArea>
    </format>
    <format dxfId="5506">
      <pivotArea dataOnly="0" labelOnly="1" outline="0" fieldPosition="0">
        <references count="4">
          <reference field="0" count="1" selected="0">
            <x v="36"/>
          </reference>
          <reference field="1" count="1" selected="0">
            <x v="175"/>
          </reference>
          <reference field="2" count="1" selected="0">
            <x v="2"/>
          </reference>
          <reference field="3" count="1">
            <x v="313"/>
          </reference>
        </references>
      </pivotArea>
    </format>
    <format dxfId="5505">
      <pivotArea dataOnly="0" labelOnly="1" outline="0" fieldPosition="0">
        <references count="4">
          <reference field="0" count="1" selected="0">
            <x v="37"/>
          </reference>
          <reference field="1" count="1" selected="0">
            <x v="177"/>
          </reference>
          <reference field="2" count="1" selected="0">
            <x v="3"/>
          </reference>
          <reference field="3" count="1">
            <x v="133"/>
          </reference>
        </references>
      </pivotArea>
    </format>
    <format dxfId="5504">
      <pivotArea dataOnly="0" labelOnly="1" outline="0" fieldPosition="0">
        <references count="4">
          <reference field="0" count="1" selected="0">
            <x v="38"/>
          </reference>
          <reference field="1" count="1" selected="0">
            <x v="189"/>
          </reference>
          <reference field="2" count="1" selected="0">
            <x v="0"/>
          </reference>
          <reference field="3" count="1">
            <x v="61"/>
          </reference>
        </references>
      </pivotArea>
    </format>
    <format dxfId="5503">
      <pivotArea dataOnly="0" labelOnly="1" outline="0" fieldPosition="0">
        <references count="4">
          <reference field="0" count="1" selected="0">
            <x v="40"/>
          </reference>
          <reference field="1" count="1" selected="0">
            <x v="198"/>
          </reference>
          <reference field="2" count="1" selected="0">
            <x v="2"/>
          </reference>
          <reference field="3" count="1">
            <x v="170"/>
          </reference>
        </references>
      </pivotArea>
    </format>
    <format dxfId="5502">
      <pivotArea dataOnly="0" labelOnly="1" outline="0" fieldPosition="0">
        <references count="4">
          <reference field="0" count="1" selected="0">
            <x v="42"/>
          </reference>
          <reference field="1" count="1" selected="0">
            <x v="201"/>
          </reference>
          <reference field="2" count="1" selected="0">
            <x v="0"/>
          </reference>
          <reference field="3" count="1">
            <x v="413"/>
          </reference>
        </references>
      </pivotArea>
    </format>
    <format dxfId="5501">
      <pivotArea dataOnly="0" labelOnly="1" outline="0" fieldPosition="0">
        <references count="4">
          <reference field="0" count="1" selected="0">
            <x v="43"/>
          </reference>
          <reference field="1" count="1" selected="0">
            <x v="210"/>
          </reference>
          <reference field="2" count="1" selected="0">
            <x v="1"/>
          </reference>
          <reference field="3" count="1">
            <x v="195"/>
          </reference>
        </references>
      </pivotArea>
    </format>
    <format dxfId="5500">
      <pivotArea dataOnly="0" labelOnly="1" outline="0" fieldPosition="0">
        <references count="4">
          <reference field="0" count="1" selected="0">
            <x v="44"/>
          </reference>
          <reference field="1" count="1" selected="0">
            <x v="221"/>
          </reference>
          <reference field="2" count="1" selected="0">
            <x v="2"/>
          </reference>
          <reference field="3" count="1">
            <x v="98"/>
          </reference>
        </references>
      </pivotArea>
    </format>
    <format dxfId="5499">
      <pivotArea dataOnly="0" labelOnly="1" outline="0" fieldPosition="0">
        <references count="4">
          <reference field="0" count="1" selected="0">
            <x v="45"/>
          </reference>
          <reference field="1" count="1" selected="0">
            <x v="223"/>
          </reference>
          <reference field="2" count="1" selected="0">
            <x v="3"/>
          </reference>
          <reference field="3" count="1">
            <x v="220"/>
          </reference>
        </references>
      </pivotArea>
    </format>
    <format dxfId="5498">
      <pivotArea dataOnly="0" labelOnly="1" outline="0" fieldPosition="0">
        <references count="4">
          <reference field="0" count="1" selected="0">
            <x v="46"/>
          </reference>
          <reference field="1" count="1" selected="0">
            <x v="224"/>
          </reference>
          <reference field="2" count="1" selected="0">
            <x v="0"/>
          </reference>
          <reference field="3" count="1">
            <x v="92"/>
          </reference>
        </references>
      </pivotArea>
    </format>
    <format dxfId="5497">
      <pivotArea dataOnly="0" labelOnly="1" outline="0" fieldPosition="0">
        <references count="4">
          <reference field="0" count="1" selected="0">
            <x v="47"/>
          </reference>
          <reference field="1" count="1" selected="0">
            <x v="225"/>
          </reference>
          <reference field="2" count="1" selected="0">
            <x v="1"/>
          </reference>
          <reference field="3" count="1">
            <x v="107"/>
          </reference>
        </references>
      </pivotArea>
    </format>
    <format dxfId="5496">
      <pivotArea dataOnly="0" labelOnly="1" outline="0" fieldPosition="0">
        <references count="4">
          <reference field="0" count="1" selected="0">
            <x v="48"/>
          </reference>
          <reference field="1" count="1" selected="0">
            <x v="226"/>
          </reference>
          <reference field="2" count="1" selected="0">
            <x v="2"/>
          </reference>
          <reference field="3" count="1">
            <x v="103"/>
          </reference>
        </references>
      </pivotArea>
    </format>
    <format dxfId="5495">
      <pivotArea dataOnly="0" labelOnly="1" outline="0" fieldPosition="0">
        <references count="4">
          <reference field="0" count="1" selected="0">
            <x v="49"/>
          </reference>
          <reference field="1" count="1" selected="0">
            <x v="229"/>
          </reference>
          <reference field="2" count="1" selected="0">
            <x v="3"/>
          </reference>
          <reference field="3" count="1">
            <x v="185"/>
          </reference>
        </references>
      </pivotArea>
    </format>
    <format dxfId="5494">
      <pivotArea dataOnly="0" labelOnly="1" outline="0" fieldPosition="0">
        <references count="4">
          <reference field="0" count="1" selected="0">
            <x v="50"/>
          </reference>
          <reference field="1" count="1" selected="0">
            <x v="232"/>
          </reference>
          <reference field="2" count="1" selected="0">
            <x v="0"/>
          </reference>
          <reference field="3" count="1">
            <x v="360"/>
          </reference>
        </references>
      </pivotArea>
    </format>
    <format dxfId="5493">
      <pivotArea dataOnly="0" labelOnly="1" outline="0" fieldPosition="0">
        <references count="4">
          <reference field="0" count="1" selected="0">
            <x v="51"/>
          </reference>
          <reference field="1" count="1" selected="0">
            <x v="233"/>
          </reference>
          <reference field="2" count="1" selected="0">
            <x v="4"/>
          </reference>
          <reference field="3" count="1">
            <x v="90"/>
          </reference>
        </references>
      </pivotArea>
    </format>
    <format dxfId="5492">
      <pivotArea dataOnly="0" labelOnly="1" outline="0" fieldPosition="0">
        <references count="4">
          <reference field="0" count="1" selected="0">
            <x v="52"/>
          </reference>
          <reference field="1" count="1" selected="0">
            <x v="234"/>
          </reference>
          <reference field="2" count="1" selected="0">
            <x v="4"/>
          </reference>
          <reference field="3" count="1">
            <x v="327"/>
          </reference>
        </references>
      </pivotArea>
    </format>
    <format dxfId="5491">
      <pivotArea dataOnly="0" labelOnly="1" outline="0" fieldPosition="0">
        <references count="4">
          <reference field="0" count="1" selected="0">
            <x v="55"/>
          </reference>
          <reference field="1" count="1" selected="0">
            <x v="239"/>
          </reference>
          <reference field="2" count="1" selected="0">
            <x v="4"/>
          </reference>
          <reference field="3" count="1">
            <x v="52"/>
          </reference>
        </references>
      </pivotArea>
    </format>
    <format dxfId="5490">
      <pivotArea dataOnly="0" labelOnly="1" outline="0" fieldPosition="0">
        <references count="4">
          <reference field="0" count="1" selected="0">
            <x v="57"/>
          </reference>
          <reference field="1" count="1" selected="0">
            <x v="241"/>
          </reference>
          <reference field="2" count="1" selected="0">
            <x v="3"/>
          </reference>
          <reference field="3" count="1">
            <x v="151"/>
          </reference>
        </references>
      </pivotArea>
    </format>
    <format dxfId="5489">
      <pivotArea dataOnly="0" labelOnly="1" outline="0" fieldPosition="0">
        <references count="4">
          <reference field="0" count="1" selected="0">
            <x v="59"/>
          </reference>
          <reference field="1" count="1" selected="0">
            <x v="243"/>
          </reference>
          <reference field="2" count="1" selected="0">
            <x v="1"/>
          </reference>
          <reference field="3" count="1">
            <x v="227"/>
          </reference>
        </references>
      </pivotArea>
    </format>
    <format dxfId="5488">
      <pivotArea dataOnly="0" labelOnly="1" outline="0" fieldPosition="0">
        <references count="4">
          <reference field="0" count="1" selected="0">
            <x v="60"/>
          </reference>
          <reference field="1" count="1" selected="0">
            <x v="244"/>
          </reference>
          <reference field="2" count="1" selected="0">
            <x v="2"/>
          </reference>
          <reference field="3" count="1">
            <x v="295"/>
          </reference>
        </references>
      </pivotArea>
    </format>
    <format dxfId="5487">
      <pivotArea dataOnly="0" labelOnly="1" outline="0" fieldPosition="0">
        <references count="4">
          <reference field="0" count="1" selected="0">
            <x v="61"/>
          </reference>
          <reference field="1" count="1" selected="0">
            <x v="245"/>
          </reference>
          <reference field="2" count="1" selected="0">
            <x v="3"/>
          </reference>
          <reference field="3" count="1">
            <x v="119"/>
          </reference>
        </references>
      </pivotArea>
    </format>
    <format dxfId="5486">
      <pivotArea dataOnly="0" labelOnly="1" outline="0" fieldPosition="0">
        <references count="4">
          <reference field="0" count="1" selected="0">
            <x v="63"/>
          </reference>
          <reference field="1" count="1" selected="0">
            <x v="247"/>
          </reference>
          <reference field="2" count="1" selected="0">
            <x v="1"/>
          </reference>
          <reference field="3" count="1">
            <x v="138"/>
          </reference>
        </references>
      </pivotArea>
    </format>
    <format dxfId="5485">
      <pivotArea dataOnly="0" labelOnly="1" outline="0" fieldPosition="0">
        <references count="4">
          <reference field="0" count="1" selected="0">
            <x v="64"/>
          </reference>
          <reference field="1" count="1" selected="0">
            <x v="248"/>
          </reference>
          <reference field="2" count="1" selected="0">
            <x v="2"/>
          </reference>
          <reference field="3" count="1">
            <x v="55"/>
          </reference>
        </references>
      </pivotArea>
    </format>
    <format dxfId="5484">
      <pivotArea dataOnly="0" labelOnly="1" outline="0" fieldPosition="0">
        <references count="4">
          <reference field="0" count="1" selected="0">
            <x v="65"/>
          </reference>
          <reference field="1" count="1" selected="0">
            <x v="249"/>
          </reference>
          <reference field="2" count="1" selected="0">
            <x v="3"/>
          </reference>
          <reference field="3" count="1">
            <x v="399"/>
          </reference>
        </references>
      </pivotArea>
    </format>
    <format dxfId="5483">
      <pivotArea dataOnly="0" labelOnly="1" outline="0" fieldPosition="0">
        <references count="4">
          <reference field="0" count="1" selected="0">
            <x v="66"/>
          </reference>
          <reference field="1" count="1" selected="0">
            <x v="251"/>
          </reference>
          <reference field="2" count="1" selected="0">
            <x v="0"/>
          </reference>
          <reference field="3" count="1">
            <x v="379"/>
          </reference>
        </references>
      </pivotArea>
    </format>
    <format dxfId="5482">
      <pivotArea dataOnly="0" labelOnly="1" outline="0" fieldPosition="0">
        <references count="4">
          <reference field="0" count="1" selected="0">
            <x v="69"/>
          </reference>
          <reference field="1" count="1" selected="0">
            <x v="254"/>
          </reference>
          <reference field="2" count="1" selected="0">
            <x v="3"/>
          </reference>
          <reference field="3" count="1">
            <x v="86"/>
          </reference>
        </references>
      </pivotArea>
    </format>
    <format dxfId="5481">
      <pivotArea dataOnly="0" labelOnly="1" outline="0" fieldPosition="0">
        <references count="4">
          <reference field="0" count="1" selected="0">
            <x v="70"/>
          </reference>
          <reference field="1" count="1" selected="0">
            <x v="255"/>
          </reference>
          <reference field="2" count="1" selected="0">
            <x v="0"/>
          </reference>
          <reference field="3" count="1">
            <x v="126"/>
          </reference>
        </references>
      </pivotArea>
    </format>
    <format dxfId="5480">
      <pivotArea dataOnly="0" labelOnly="1" outline="0" fieldPosition="0">
        <references count="4">
          <reference field="0" count="1" selected="0">
            <x v="71"/>
          </reference>
          <reference field="1" count="1" selected="0">
            <x v="257"/>
          </reference>
          <reference field="2" count="1" selected="0">
            <x v="1"/>
          </reference>
          <reference field="3" count="1">
            <x v="204"/>
          </reference>
        </references>
      </pivotArea>
    </format>
    <format dxfId="5479">
      <pivotArea dataOnly="0" labelOnly="1" outline="0" fieldPosition="0">
        <references count="4">
          <reference field="0" count="1" selected="0">
            <x v="72"/>
          </reference>
          <reference field="1" count="1" selected="0">
            <x v="259"/>
          </reference>
          <reference field="2" count="1" selected="0">
            <x v="2"/>
          </reference>
          <reference field="3" count="1">
            <x v="338"/>
          </reference>
        </references>
      </pivotArea>
    </format>
    <format dxfId="5478">
      <pivotArea dataOnly="0" labelOnly="1" outline="0" fieldPosition="0">
        <references count="4">
          <reference field="0" count="1" selected="0">
            <x v="73"/>
          </reference>
          <reference field="1" count="1" selected="0">
            <x v="260"/>
          </reference>
          <reference field="2" count="1" selected="0">
            <x v="3"/>
          </reference>
          <reference field="3" count="1">
            <x v="5"/>
          </reference>
        </references>
      </pivotArea>
    </format>
    <format dxfId="5477">
      <pivotArea dataOnly="0" labelOnly="1" outline="0" fieldPosition="0">
        <references count="4">
          <reference field="0" count="1" selected="0">
            <x v="74"/>
          </reference>
          <reference field="1" count="1" selected="0">
            <x v="263"/>
          </reference>
          <reference field="2" count="1" selected="0">
            <x v="0"/>
          </reference>
          <reference field="3" count="1">
            <x v="262"/>
          </reference>
        </references>
      </pivotArea>
    </format>
    <format dxfId="5476">
      <pivotArea dataOnly="0" labelOnly="1" outline="0" fieldPosition="0">
        <references count="4">
          <reference field="0" count="1" selected="0">
            <x v="75"/>
          </reference>
          <reference field="1" count="1" selected="0">
            <x v="266"/>
          </reference>
          <reference field="2" count="1" selected="0">
            <x v="1"/>
          </reference>
          <reference field="3" count="1">
            <x v="254"/>
          </reference>
        </references>
      </pivotArea>
    </format>
    <format dxfId="5475">
      <pivotArea dataOnly="0" labelOnly="1" outline="0" fieldPosition="0">
        <references count="4">
          <reference field="0" count="1" selected="0">
            <x v="76"/>
          </reference>
          <reference field="1" count="1" selected="0">
            <x v="267"/>
          </reference>
          <reference field="2" count="1" selected="0">
            <x v="2"/>
          </reference>
          <reference field="3" count="1">
            <x v="358"/>
          </reference>
        </references>
      </pivotArea>
    </format>
    <format dxfId="5474">
      <pivotArea dataOnly="0" labelOnly="1" outline="0" fieldPosition="0">
        <references count="4">
          <reference field="0" count="1" selected="0">
            <x v="77"/>
          </reference>
          <reference field="1" count="1" selected="0">
            <x v="269"/>
          </reference>
          <reference field="2" count="1" selected="0">
            <x v="3"/>
          </reference>
          <reference field="3" count="1">
            <x v="131"/>
          </reference>
        </references>
      </pivotArea>
    </format>
    <format dxfId="5473">
      <pivotArea dataOnly="0" labelOnly="1" outline="0" fieldPosition="0">
        <references count="4">
          <reference field="0" count="1" selected="0">
            <x v="78"/>
          </reference>
          <reference field="1" count="1" selected="0">
            <x v="271"/>
          </reference>
          <reference field="2" count="1" selected="0">
            <x v="0"/>
          </reference>
          <reference field="3" count="1">
            <x v="226"/>
          </reference>
        </references>
      </pivotArea>
    </format>
    <format dxfId="5472">
      <pivotArea dataOnly="0" labelOnly="1" outline="0" fieldPosition="0">
        <references count="4">
          <reference field="0" count="1" selected="0">
            <x v="79"/>
          </reference>
          <reference field="1" count="1" selected="0">
            <x v="272"/>
          </reference>
          <reference field="2" count="1" selected="0">
            <x v="1"/>
          </reference>
          <reference field="3" count="1">
            <x v="389"/>
          </reference>
        </references>
      </pivotArea>
    </format>
    <format dxfId="5471">
      <pivotArea dataOnly="0" labelOnly="1" outline="0" fieldPosition="0">
        <references count="4">
          <reference field="0" count="1" selected="0">
            <x v="80"/>
          </reference>
          <reference field="1" count="1" selected="0">
            <x v="273"/>
          </reference>
          <reference field="2" count="1" selected="0">
            <x v="2"/>
          </reference>
          <reference field="3" count="1">
            <x v="191"/>
          </reference>
        </references>
      </pivotArea>
    </format>
    <format dxfId="5470">
      <pivotArea dataOnly="0" labelOnly="1" outline="0" fieldPosition="0">
        <references count="4">
          <reference field="0" count="1" selected="0">
            <x v="81"/>
          </reference>
          <reference field="1" count="1" selected="0">
            <x v="274"/>
          </reference>
          <reference field="2" count="1" selected="0">
            <x v="3"/>
          </reference>
          <reference field="3" count="1">
            <x v="51"/>
          </reference>
        </references>
      </pivotArea>
    </format>
    <format dxfId="5469">
      <pivotArea dataOnly="0" labelOnly="1" outline="0" fieldPosition="0">
        <references count="4">
          <reference field="0" count="1" selected="0">
            <x v="82"/>
          </reference>
          <reference field="1" count="1" selected="0">
            <x v="275"/>
          </reference>
          <reference field="2" count="1" selected="0">
            <x v="0"/>
          </reference>
          <reference field="3" count="1">
            <x v="241"/>
          </reference>
        </references>
      </pivotArea>
    </format>
    <format dxfId="5468">
      <pivotArea dataOnly="0" labelOnly="1" outline="0" fieldPosition="0">
        <references count="4">
          <reference field="0" count="1" selected="0">
            <x v="85"/>
          </reference>
          <reference field="1" count="1" selected="0">
            <x v="279"/>
          </reference>
          <reference field="2" count="1" selected="0">
            <x v="3"/>
          </reference>
          <reference field="3" count="1">
            <x v="221"/>
          </reference>
        </references>
      </pivotArea>
    </format>
    <format dxfId="5467">
      <pivotArea dataOnly="0" labelOnly="1" outline="0" fieldPosition="0">
        <references count="4">
          <reference field="0" count="1" selected="0">
            <x v="86"/>
          </reference>
          <reference field="1" count="1" selected="0">
            <x v="280"/>
          </reference>
          <reference field="2" count="1" selected="0">
            <x v="0"/>
          </reference>
          <reference field="3" count="1">
            <x v="409"/>
          </reference>
        </references>
      </pivotArea>
    </format>
    <format dxfId="5466">
      <pivotArea dataOnly="0" labelOnly="1" outline="0" fieldPosition="0">
        <references count="4">
          <reference field="0" count="1" selected="0">
            <x v="87"/>
          </reference>
          <reference field="1" count="1" selected="0">
            <x v="281"/>
          </reference>
          <reference field="2" count="1" selected="0">
            <x v="1"/>
          </reference>
          <reference field="3" count="1">
            <x v="417"/>
          </reference>
        </references>
      </pivotArea>
    </format>
    <format dxfId="5465">
      <pivotArea dataOnly="0" labelOnly="1" outline="0" fieldPosition="0">
        <references count="4">
          <reference field="0" count="1" selected="0">
            <x v="88"/>
          </reference>
          <reference field="1" count="1" selected="0">
            <x v="282"/>
          </reference>
          <reference field="2" count="1" selected="0">
            <x v="2"/>
          </reference>
          <reference field="3" count="1">
            <x v="206"/>
          </reference>
        </references>
      </pivotArea>
    </format>
    <format dxfId="5464">
      <pivotArea dataOnly="0" labelOnly="1" outline="0" fieldPosition="0">
        <references count="4">
          <reference field="0" count="1" selected="0">
            <x v="89"/>
          </reference>
          <reference field="1" count="1" selected="0">
            <x v="283"/>
          </reference>
          <reference field="2" count="1" selected="0">
            <x v="3"/>
          </reference>
          <reference field="3" count="1">
            <x v="329"/>
          </reference>
        </references>
      </pivotArea>
    </format>
    <format dxfId="5463">
      <pivotArea dataOnly="0" labelOnly="1" outline="0" fieldPosition="0">
        <references count="4">
          <reference field="0" count="1" selected="0">
            <x v="90"/>
          </reference>
          <reference field="1" count="1" selected="0">
            <x v="284"/>
          </reference>
          <reference field="2" count="1" selected="0">
            <x v="0"/>
          </reference>
          <reference field="3" count="1">
            <x v="164"/>
          </reference>
        </references>
      </pivotArea>
    </format>
    <format dxfId="5462">
      <pivotArea dataOnly="0" labelOnly="1" outline="0" fieldPosition="0">
        <references count="4">
          <reference field="0" count="1" selected="0">
            <x v="91"/>
          </reference>
          <reference field="1" count="1" selected="0">
            <x v="287"/>
          </reference>
          <reference field="2" count="1" selected="0">
            <x v="1"/>
          </reference>
          <reference field="3" count="1">
            <x v="163"/>
          </reference>
        </references>
      </pivotArea>
    </format>
    <format dxfId="5461">
      <pivotArea dataOnly="0" labelOnly="1" outline="0" fieldPosition="0">
        <references count="4">
          <reference field="0" count="1" selected="0">
            <x v="92"/>
          </reference>
          <reference field="1" count="1" selected="0">
            <x v="288"/>
          </reference>
          <reference field="2" count="1" selected="0">
            <x v="2"/>
          </reference>
          <reference field="3" count="1">
            <x v="388"/>
          </reference>
        </references>
      </pivotArea>
    </format>
    <format dxfId="5460">
      <pivotArea dataOnly="0" labelOnly="1" outline="0" fieldPosition="0">
        <references count="4">
          <reference field="0" count="1" selected="0">
            <x v="93"/>
          </reference>
          <reference field="1" count="1" selected="0">
            <x v="289"/>
          </reference>
          <reference field="2" count="1" selected="0">
            <x v="3"/>
          </reference>
          <reference field="3" count="1">
            <x v="237"/>
          </reference>
        </references>
      </pivotArea>
    </format>
    <format dxfId="5459">
      <pivotArea dataOnly="0" labelOnly="1" outline="0" fieldPosition="0">
        <references count="4">
          <reference field="0" count="1" selected="0">
            <x v="94"/>
          </reference>
          <reference field="1" count="1" selected="0">
            <x v="290"/>
          </reference>
          <reference field="2" count="1" selected="0">
            <x v="0"/>
          </reference>
          <reference field="3" count="1">
            <x v="101"/>
          </reference>
        </references>
      </pivotArea>
    </format>
    <format dxfId="5458">
      <pivotArea dataOnly="0" labelOnly="1" outline="0" fieldPosition="0">
        <references count="4">
          <reference field="0" count="1" selected="0">
            <x v="96"/>
          </reference>
          <reference field="1" count="1" selected="0">
            <x v="293"/>
          </reference>
          <reference field="2" count="1" selected="0">
            <x v="2"/>
          </reference>
          <reference field="3" count="1">
            <x v="222"/>
          </reference>
        </references>
      </pivotArea>
    </format>
    <format dxfId="5457">
      <pivotArea dataOnly="0" labelOnly="1" outline="0" fieldPosition="0">
        <references count="4">
          <reference field="0" count="1" selected="0">
            <x v="98"/>
          </reference>
          <reference field="1" count="1" selected="0">
            <x v="295"/>
          </reference>
          <reference field="2" count="1" selected="0">
            <x v="0"/>
          </reference>
          <reference field="3" count="1">
            <x v="285"/>
          </reference>
        </references>
      </pivotArea>
    </format>
    <format dxfId="5456">
      <pivotArea dataOnly="0" labelOnly="1" outline="0" fieldPosition="0">
        <references count="4">
          <reference field="0" count="1" selected="0">
            <x v="99"/>
          </reference>
          <reference field="1" count="1" selected="0">
            <x v="297"/>
          </reference>
          <reference field="2" count="1" selected="0">
            <x v="1"/>
          </reference>
          <reference field="3" count="1">
            <x v="378"/>
          </reference>
        </references>
      </pivotArea>
    </format>
    <format dxfId="5455">
      <pivotArea dataOnly="0" labelOnly="1" outline="0" fieldPosition="0">
        <references count="4">
          <reference field="0" count="1" selected="0">
            <x v="101"/>
          </reference>
          <reference field="1" count="1" selected="0">
            <x v="301"/>
          </reference>
          <reference field="2" count="1" selected="0">
            <x v="3"/>
          </reference>
          <reference field="3" count="1">
            <x v="115"/>
          </reference>
        </references>
      </pivotArea>
    </format>
    <format dxfId="5454">
      <pivotArea dataOnly="0" labelOnly="1" outline="0" fieldPosition="0">
        <references count="4">
          <reference field="0" count="1" selected="0">
            <x v="102"/>
          </reference>
          <reference field="1" count="1" selected="0">
            <x v="302"/>
          </reference>
          <reference field="2" count="1" selected="0">
            <x v="0"/>
          </reference>
          <reference field="3" count="1">
            <x v="192"/>
          </reference>
        </references>
      </pivotArea>
    </format>
    <format dxfId="5453">
      <pivotArea dataOnly="0" labelOnly="1" outline="0" fieldPosition="0">
        <references count="4">
          <reference field="0" count="1" selected="0">
            <x v="103"/>
          </reference>
          <reference field="1" count="1" selected="0">
            <x v="303"/>
          </reference>
          <reference field="2" count="1" selected="0">
            <x v="1"/>
          </reference>
          <reference field="3" count="1">
            <x v="18"/>
          </reference>
        </references>
      </pivotArea>
    </format>
    <format dxfId="5452">
      <pivotArea dataOnly="0" labelOnly="1" outline="0" fieldPosition="0">
        <references count="4">
          <reference field="0" count="1" selected="0">
            <x v="104"/>
          </reference>
          <reference field="1" count="1" selected="0">
            <x v="304"/>
          </reference>
          <reference field="2" count="1" selected="0">
            <x v="2"/>
          </reference>
          <reference field="3" count="1">
            <x v="75"/>
          </reference>
        </references>
      </pivotArea>
    </format>
    <format dxfId="5451">
      <pivotArea dataOnly="0" labelOnly="1" outline="0" fieldPosition="0">
        <references count="4">
          <reference field="0" count="1" selected="0">
            <x v="105"/>
          </reference>
          <reference field="1" count="1" selected="0">
            <x v="306"/>
          </reference>
          <reference field="2" count="1" selected="0">
            <x v="3"/>
          </reference>
          <reference field="3" count="1">
            <x v="342"/>
          </reference>
        </references>
      </pivotArea>
    </format>
    <format dxfId="5450">
      <pivotArea dataOnly="0" labelOnly="1" outline="0" fieldPosition="0">
        <references count="4">
          <reference field="0" count="1" selected="0">
            <x v="106"/>
          </reference>
          <reference field="1" count="1" selected="0">
            <x v="307"/>
          </reference>
          <reference field="2" count="1" selected="0">
            <x v="0"/>
          </reference>
          <reference field="3" count="1">
            <x v="277"/>
          </reference>
        </references>
      </pivotArea>
    </format>
    <format dxfId="5449">
      <pivotArea dataOnly="0" labelOnly="1" outline="0" fieldPosition="0">
        <references count="4">
          <reference field="0" count="1" selected="0">
            <x v="107"/>
          </reference>
          <reference field="1" count="1" selected="0">
            <x v="308"/>
          </reference>
          <reference field="2" count="1" selected="0">
            <x v="1"/>
          </reference>
          <reference field="3" count="1">
            <x v="84"/>
          </reference>
        </references>
      </pivotArea>
    </format>
    <format dxfId="5448">
      <pivotArea dataOnly="0" labelOnly="1" outline="0" fieldPosition="0">
        <references count="4">
          <reference field="0" count="1" selected="0">
            <x v="108"/>
          </reference>
          <reference field="1" count="1" selected="0">
            <x v="309"/>
          </reference>
          <reference field="2" count="1" selected="0">
            <x v="2"/>
          </reference>
          <reference field="3" count="1">
            <x v="45"/>
          </reference>
        </references>
      </pivotArea>
    </format>
    <format dxfId="5447">
      <pivotArea dataOnly="0" labelOnly="1" outline="0" fieldPosition="0">
        <references count="4">
          <reference field="0" count="1" selected="0">
            <x v="109"/>
          </reference>
          <reference field="1" count="1" selected="0">
            <x v="310"/>
          </reference>
          <reference field="2" count="1" selected="0">
            <x v="3"/>
          </reference>
          <reference field="3" count="1">
            <x v="280"/>
          </reference>
        </references>
      </pivotArea>
    </format>
    <format dxfId="5446">
      <pivotArea dataOnly="0" labelOnly="1" outline="0" fieldPosition="0">
        <references count="4">
          <reference field="0" count="1" selected="0">
            <x v="110"/>
          </reference>
          <reference field="1" count="1" selected="0">
            <x v="312"/>
          </reference>
          <reference field="2" count="1" selected="0">
            <x v="0"/>
          </reference>
          <reference field="3" count="1">
            <x v="270"/>
          </reference>
        </references>
      </pivotArea>
    </format>
    <format dxfId="5445">
      <pivotArea dataOnly="0" labelOnly="1" outline="0" fieldPosition="0">
        <references count="4">
          <reference field="0" count="1" selected="0">
            <x v="111"/>
          </reference>
          <reference field="1" count="1" selected="0">
            <x v="313"/>
          </reference>
          <reference field="2" count="1" selected="0">
            <x v="1"/>
          </reference>
          <reference field="3" count="1">
            <x v="297"/>
          </reference>
        </references>
      </pivotArea>
    </format>
    <format dxfId="5444">
      <pivotArea dataOnly="0" labelOnly="1" outline="0" fieldPosition="0">
        <references count="4">
          <reference field="0" count="1" selected="0">
            <x v="112"/>
          </reference>
          <reference field="1" count="1" selected="0">
            <x v="315"/>
          </reference>
          <reference field="2" count="1" selected="0">
            <x v="2"/>
          </reference>
          <reference field="3" count="1">
            <x v="141"/>
          </reference>
        </references>
      </pivotArea>
    </format>
    <format dxfId="5443">
      <pivotArea dataOnly="0" labelOnly="1" outline="0" fieldPosition="0">
        <references count="4">
          <reference field="0" count="1" selected="0">
            <x v="113"/>
          </reference>
          <reference field="1" count="1" selected="0">
            <x v="316"/>
          </reference>
          <reference field="2" count="1" selected="0">
            <x v="3"/>
          </reference>
          <reference field="3" count="1">
            <x v="3"/>
          </reference>
        </references>
      </pivotArea>
    </format>
    <format dxfId="5442">
      <pivotArea dataOnly="0" labelOnly="1" outline="0" fieldPosition="0">
        <references count="4">
          <reference field="0" count="1" selected="0">
            <x v="114"/>
          </reference>
          <reference field="1" count="1" selected="0">
            <x v="317"/>
          </reference>
          <reference field="2" count="1" selected="0">
            <x v="0"/>
          </reference>
          <reference field="3" count="1">
            <x v="39"/>
          </reference>
        </references>
      </pivotArea>
    </format>
    <format dxfId="5441">
      <pivotArea dataOnly="0" labelOnly="1" outline="0" fieldPosition="0">
        <references count="4">
          <reference field="0" count="1" selected="0">
            <x v="115"/>
          </reference>
          <reference field="1" count="1" selected="0">
            <x v="318"/>
          </reference>
          <reference field="2" count="1" selected="0">
            <x v="1"/>
          </reference>
          <reference field="3" count="1">
            <x v="113"/>
          </reference>
        </references>
      </pivotArea>
    </format>
    <format dxfId="5440">
      <pivotArea dataOnly="0" labelOnly="1" outline="0" fieldPosition="0">
        <references count="4">
          <reference field="0" count="1" selected="0">
            <x v="116"/>
          </reference>
          <reference field="1" count="1" selected="0">
            <x v="319"/>
          </reference>
          <reference field="2" count="1" selected="0">
            <x v="2"/>
          </reference>
          <reference field="3" count="1">
            <x v="271"/>
          </reference>
        </references>
      </pivotArea>
    </format>
    <format dxfId="5439">
      <pivotArea dataOnly="0" labelOnly="1" outline="0" fieldPosition="0">
        <references count="4">
          <reference field="0" count="1" selected="0">
            <x v="117"/>
          </reference>
          <reference field="1" count="1" selected="0">
            <x v="320"/>
          </reference>
          <reference field="2" count="1" selected="0">
            <x v="3"/>
          </reference>
          <reference field="3" count="1">
            <x v="268"/>
          </reference>
        </references>
      </pivotArea>
    </format>
    <format dxfId="5438">
      <pivotArea dataOnly="0" labelOnly="1" outline="0" fieldPosition="0">
        <references count="4">
          <reference field="0" count="1" selected="0">
            <x v="118"/>
          </reference>
          <reference field="1" count="1" selected="0">
            <x v="321"/>
          </reference>
          <reference field="2" count="1" selected="0">
            <x v="0"/>
          </reference>
          <reference field="3" count="1">
            <x v="396"/>
          </reference>
        </references>
      </pivotArea>
    </format>
    <format dxfId="5437">
      <pivotArea dataOnly="0" labelOnly="1" outline="0" fieldPosition="0">
        <references count="4">
          <reference field="0" count="1" selected="0">
            <x v="119"/>
          </reference>
          <reference field="1" count="1" selected="0">
            <x v="322"/>
          </reference>
          <reference field="2" count="1" selected="0">
            <x v="1"/>
          </reference>
          <reference field="3" count="1">
            <x v="20"/>
          </reference>
        </references>
      </pivotArea>
    </format>
    <format dxfId="5436">
      <pivotArea dataOnly="0" labelOnly="1" outline="0" fieldPosition="0">
        <references count="4">
          <reference field="0" count="1" selected="0">
            <x v="120"/>
          </reference>
          <reference field="1" count="1" selected="0">
            <x v="323"/>
          </reference>
          <reference field="2" count="1" selected="0">
            <x v="2"/>
          </reference>
          <reference field="3" count="1">
            <x v="344"/>
          </reference>
        </references>
      </pivotArea>
    </format>
    <format dxfId="5435">
      <pivotArea dataOnly="0" labelOnly="1" outline="0" fieldPosition="0">
        <references count="4">
          <reference field="0" count="1" selected="0">
            <x v="121"/>
          </reference>
          <reference field="1" count="1" selected="0">
            <x v="324"/>
          </reference>
          <reference field="2" count="1" selected="0">
            <x v="3"/>
          </reference>
          <reference field="3" count="1">
            <x v="275"/>
          </reference>
        </references>
      </pivotArea>
    </format>
    <format dxfId="5434">
      <pivotArea dataOnly="0" labelOnly="1" outline="0" fieldPosition="0">
        <references count="4">
          <reference field="0" count="1" selected="0">
            <x v="122"/>
          </reference>
          <reference field="1" count="1" selected="0">
            <x v="325"/>
          </reference>
          <reference field="2" count="1" selected="0">
            <x v="0"/>
          </reference>
          <reference field="3" count="1">
            <x v="314"/>
          </reference>
        </references>
      </pivotArea>
    </format>
    <format dxfId="5433">
      <pivotArea dataOnly="0" labelOnly="1" outline="0" fieldPosition="0">
        <references count="4">
          <reference field="0" count="1" selected="0">
            <x v="123"/>
          </reference>
          <reference field="1" count="1" selected="0">
            <x v="326"/>
          </reference>
          <reference field="2" count="1" selected="0">
            <x v="1"/>
          </reference>
          <reference field="3" count="1">
            <x v="118"/>
          </reference>
        </references>
      </pivotArea>
    </format>
    <format dxfId="5432">
      <pivotArea dataOnly="0" labelOnly="1" outline="0" fieldPosition="0">
        <references count="4">
          <reference field="0" count="1" selected="0">
            <x v="124"/>
          </reference>
          <reference field="1" count="1" selected="0">
            <x v="327"/>
          </reference>
          <reference field="2" count="1" selected="0">
            <x v="2"/>
          </reference>
          <reference field="3" count="1">
            <x v="230"/>
          </reference>
        </references>
      </pivotArea>
    </format>
    <format dxfId="5431">
      <pivotArea dataOnly="0" labelOnly="1" outline="0" fieldPosition="0">
        <references count="4">
          <reference field="0" count="1" selected="0">
            <x v="125"/>
          </reference>
          <reference field="1" count="1" selected="0">
            <x v="330"/>
          </reference>
          <reference field="2" count="1" selected="0">
            <x v="3"/>
          </reference>
          <reference field="3" count="1">
            <x v="178"/>
          </reference>
        </references>
      </pivotArea>
    </format>
    <format dxfId="5430">
      <pivotArea dataOnly="0" labelOnly="1" outline="0" fieldPosition="0">
        <references count="4">
          <reference field="0" count="1" selected="0">
            <x v="126"/>
          </reference>
          <reference field="1" count="1" selected="0">
            <x v="331"/>
          </reference>
          <reference field="2" count="1" selected="0">
            <x v="0"/>
          </reference>
          <reference field="3" count="1">
            <x v="290"/>
          </reference>
        </references>
      </pivotArea>
    </format>
    <format dxfId="5429">
      <pivotArea dataOnly="0" labelOnly="1" outline="0" fieldPosition="0">
        <references count="4">
          <reference field="0" count="1" selected="0">
            <x v="128"/>
          </reference>
          <reference field="1" count="1" selected="0">
            <x v="335"/>
          </reference>
          <reference field="2" count="1" selected="0">
            <x v="2"/>
          </reference>
          <reference field="3" count="1">
            <x v="328"/>
          </reference>
        </references>
      </pivotArea>
    </format>
    <format dxfId="5428">
      <pivotArea dataOnly="0" labelOnly="1" outline="0" fieldPosition="0">
        <references count="4">
          <reference field="0" count="1" selected="0">
            <x v="129"/>
          </reference>
          <reference field="1" count="1" selected="0">
            <x v="336"/>
          </reference>
          <reference field="2" count="1" selected="0">
            <x v="3"/>
          </reference>
          <reference field="3" count="1">
            <x v="149"/>
          </reference>
        </references>
      </pivotArea>
    </format>
    <format dxfId="5427">
      <pivotArea dataOnly="0" labelOnly="1" outline="0" fieldPosition="0">
        <references count="4">
          <reference field="0" count="1" selected="0">
            <x v="130"/>
          </reference>
          <reference field="1" count="1" selected="0">
            <x v="337"/>
          </reference>
          <reference field="2" count="1" selected="0">
            <x v="0"/>
          </reference>
          <reference field="3" count="1">
            <x v="111"/>
          </reference>
        </references>
      </pivotArea>
    </format>
    <format dxfId="5426">
      <pivotArea dataOnly="0" labelOnly="1" outline="0" fieldPosition="0">
        <references count="4">
          <reference field="0" count="1" selected="0">
            <x v="131"/>
          </reference>
          <reference field="1" count="1" selected="0">
            <x v="338"/>
          </reference>
          <reference field="2" count="1" selected="0">
            <x v="1"/>
          </reference>
          <reference field="3" count="1">
            <x v="40"/>
          </reference>
        </references>
      </pivotArea>
    </format>
    <format dxfId="5425">
      <pivotArea dataOnly="0" labelOnly="1" outline="0" fieldPosition="0">
        <references count="4">
          <reference field="0" count="1" selected="0">
            <x v="132"/>
          </reference>
          <reference field="1" count="1" selected="0">
            <x v="339"/>
          </reference>
          <reference field="2" count="1" selected="0">
            <x v="2"/>
          </reference>
          <reference field="3" count="1">
            <x v="142"/>
          </reference>
        </references>
      </pivotArea>
    </format>
    <format dxfId="5424">
      <pivotArea dataOnly="0" labelOnly="1" outline="0" fieldPosition="0">
        <references count="4">
          <reference field="0" count="1" selected="0">
            <x v="133"/>
          </reference>
          <reference field="1" count="1" selected="0">
            <x v="340"/>
          </reference>
          <reference field="2" count="1" selected="0">
            <x v="3"/>
          </reference>
          <reference field="3" count="1">
            <x v="35"/>
          </reference>
        </references>
      </pivotArea>
    </format>
    <format dxfId="5423">
      <pivotArea dataOnly="0" labelOnly="1" outline="0" fieldPosition="0">
        <references count="4">
          <reference field="0" count="1" selected="0">
            <x v="134"/>
          </reference>
          <reference field="1" count="1" selected="0">
            <x v="341"/>
          </reference>
          <reference field="2" count="1" selected="0">
            <x v="0"/>
          </reference>
          <reference field="3" count="1">
            <x v="135"/>
          </reference>
        </references>
      </pivotArea>
    </format>
    <format dxfId="5422">
      <pivotArea dataOnly="0" labelOnly="1" outline="0" fieldPosition="0">
        <references count="4">
          <reference field="0" count="1" selected="0">
            <x v="135"/>
          </reference>
          <reference field="1" count="1" selected="0">
            <x v="342"/>
          </reference>
          <reference field="2" count="1" selected="0">
            <x v="1"/>
          </reference>
          <reference field="3" count="1">
            <x v="137"/>
          </reference>
        </references>
      </pivotArea>
    </format>
    <format dxfId="5421">
      <pivotArea dataOnly="0" labelOnly="1" outline="0" fieldPosition="0">
        <references count="4">
          <reference field="0" count="1" selected="0">
            <x v="136"/>
          </reference>
          <reference field="1" count="1" selected="0">
            <x v="343"/>
          </reference>
          <reference field="2" count="1" selected="0">
            <x v="2"/>
          </reference>
          <reference field="3" count="1">
            <x v="199"/>
          </reference>
        </references>
      </pivotArea>
    </format>
    <format dxfId="5420">
      <pivotArea dataOnly="0" labelOnly="1" outline="0" fieldPosition="0">
        <references count="4">
          <reference field="0" count="1" selected="0">
            <x v="137"/>
          </reference>
          <reference field="1" count="1" selected="0">
            <x v="344"/>
          </reference>
          <reference field="2" count="1" selected="0">
            <x v="3"/>
          </reference>
          <reference field="3" count="1">
            <x v="387"/>
          </reference>
        </references>
      </pivotArea>
    </format>
    <format dxfId="5419">
      <pivotArea dataOnly="0" labelOnly="1" outline="0" fieldPosition="0">
        <references count="4">
          <reference field="0" count="1" selected="0">
            <x v="138"/>
          </reference>
          <reference field="1" count="1" selected="0">
            <x v="345"/>
          </reference>
          <reference field="2" count="1" selected="0">
            <x v="0"/>
          </reference>
          <reference field="3" count="1">
            <x v="291"/>
          </reference>
        </references>
      </pivotArea>
    </format>
    <format dxfId="5418">
      <pivotArea dataOnly="0" labelOnly="1" outline="0" fieldPosition="0">
        <references count="4">
          <reference field="0" count="1" selected="0">
            <x v="139"/>
          </reference>
          <reference field="1" count="1" selected="0">
            <x v="346"/>
          </reference>
          <reference field="2" count="1" selected="0">
            <x v="1"/>
          </reference>
          <reference field="3" count="1">
            <x v="312"/>
          </reference>
        </references>
      </pivotArea>
    </format>
    <format dxfId="5417">
      <pivotArea dataOnly="0" labelOnly="1" outline="0" fieldPosition="0">
        <references count="4">
          <reference field="0" count="1" selected="0">
            <x v="141"/>
          </reference>
          <reference field="1" count="1" selected="0">
            <x v="348"/>
          </reference>
          <reference field="2" count="1" selected="0">
            <x v="3"/>
          </reference>
          <reference field="3" count="1">
            <x v="65"/>
          </reference>
        </references>
      </pivotArea>
    </format>
    <format dxfId="5416">
      <pivotArea dataOnly="0" labelOnly="1" outline="0" fieldPosition="0">
        <references count="4">
          <reference field="0" count="1" selected="0">
            <x v="143"/>
          </reference>
          <reference field="1" count="1" selected="0">
            <x v="350"/>
          </reference>
          <reference field="2" count="1" selected="0">
            <x v="1"/>
          </reference>
          <reference field="3" count="1">
            <x v="311"/>
          </reference>
        </references>
      </pivotArea>
    </format>
    <format dxfId="5415">
      <pivotArea dataOnly="0" labelOnly="1" outline="0" fieldPosition="0">
        <references count="4">
          <reference field="0" count="1" selected="0">
            <x v="144"/>
          </reference>
          <reference field="1" count="1" selected="0">
            <x v="351"/>
          </reference>
          <reference field="2" count="1" selected="0">
            <x v="2"/>
          </reference>
          <reference field="3" count="1">
            <x v="228"/>
          </reference>
        </references>
      </pivotArea>
    </format>
    <format dxfId="5414">
      <pivotArea dataOnly="0" labelOnly="1" outline="0" fieldPosition="0">
        <references count="4">
          <reference field="0" count="1" selected="0">
            <x v="145"/>
          </reference>
          <reference field="1" count="1" selected="0">
            <x v="352"/>
          </reference>
          <reference field="2" count="1" selected="0">
            <x v="3"/>
          </reference>
          <reference field="3" count="1">
            <x v="324"/>
          </reference>
        </references>
      </pivotArea>
    </format>
    <format dxfId="5413">
      <pivotArea dataOnly="0" labelOnly="1" outline="0" fieldPosition="0">
        <references count="4">
          <reference field="0" count="1" selected="0">
            <x v="151"/>
          </reference>
          <reference field="1" count="1" selected="0">
            <x v="383"/>
          </reference>
          <reference field="2" count="1" selected="0">
            <x v="1"/>
          </reference>
          <reference field="3" count="1">
            <x v="180"/>
          </reference>
        </references>
      </pivotArea>
    </format>
    <format dxfId="5412">
      <pivotArea dataOnly="0" labelOnly="1" outline="0" fieldPosition="0">
        <references count="4">
          <reference field="0" count="1" selected="0">
            <x v="152"/>
          </reference>
          <reference field="1" count="1" selected="0">
            <x v="409"/>
          </reference>
          <reference field="2" count="1" selected="0">
            <x v="2"/>
          </reference>
          <reference field="3" count="1">
            <x v="44"/>
          </reference>
        </references>
      </pivotArea>
    </format>
    <format dxfId="5411">
      <pivotArea dataOnly="0" labelOnly="1" outline="0" fieldPosition="0">
        <references count="4">
          <reference field="0" count="1" selected="0">
            <x v="153"/>
          </reference>
          <reference field="1" count="1" selected="0">
            <x v="412"/>
          </reference>
          <reference field="2" count="1" selected="0">
            <x v="3"/>
          </reference>
          <reference field="3" count="1">
            <x v="16"/>
          </reference>
        </references>
      </pivotArea>
    </format>
    <format dxfId="5410">
      <pivotArea dataOnly="0" labelOnly="1" outline="0" fieldPosition="0">
        <references count="4">
          <reference field="0" count="1" selected="0">
            <x v="154"/>
          </reference>
          <reference field="1" count="1" selected="0">
            <x v="413"/>
          </reference>
          <reference field="2" count="1" selected="0">
            <x v="0"/>
          </reference>
          <reference field="3" count="1">
            <x v="372"/>
          </reference>
        </references>
      </pivotArea>
    </format>
    <format dxfId="5409">
      <pivotArea dataOnly="0" labelOnly="1" outline="0" fieldPosition="0">
        <references count="4">
          <reference field="0" count="1" selected="0">
            <x v="170"/>
          </reference>
          <reference field="1" count="1" selected="0">
            <x v="256"/>
          </reference>
          <reference field="2" count="1" selected="0">
            <x v="0"/>
          </reference>
          <reference field="3" count="1">
            <x v="85"/>
          </reference>
        </references>
      </pivotArea>
    </format>
    <format dxfId="5408">
      <pivotArea dataOnly="0" labelOnly="1" outline="0" fieldPosition="0">
        <references count="4">
          <reference field="0" count="1" selected="0">
            <x v="172"/>
          </reference>
          <reference field="1" count="1" selected="0">
            <x v="300"/>
          </reference>
          <reference field="2" count="1" selected="0">
            <x v="2"/>
          </reference>
          <reference field="3" count="1">
            <x v="380"/>
          </reference>
        </references>
      </pivotArea>
    </format>
    <format dxfId="5407">
      <pivotArea dataOnly="0" labelOnly="1" outline="0" fieldPosition="0">
        <references count="4">
          <reference field="0" count="1" selected="0">
            <x v="177"/>
          </reference>
          <reference field="1" count="1" selected="0">
            <x v="6"/>
          </reference>
          <reference field="2" count="1" selected="0">
            <x v="3"/>
          </reference>
          <reference field="3" count="1">
            <x v="154"/>
          </reference>
        </references>
      </pivotArea>
    </format>
    <format dxfId="5406">
      <pivotArea dataOnly="0" labelOnly="1" outline="0" fieldPosition="0">
        <references count="4">
          <reference field="0" count="1" selected="0">
            <x v="178"/>
          </reference>
          <reference field="1" count="1" selected="0">
            <x v="9"/>
          </reference>
          <reference field="2" count="1" selected="0">
            <x v="0"/>
          </reference>
          <reference field="3" count="1">
            <x v="105"/>
          </reference>
        </references>
      </pivotArea>
    </format>
    <format dxfId="5405">
      <pivotArea dataOnly="0" labelOnly="1" outline="0" fieldPosition="0">
        <references count="4">
          <reference field="0" count="1" selected="0">
            <x v="179"/>
          </reference>
          <reference field="1" count="1" selected="0">
            <x v="10"/>
          </reference>
          <reference field="2" count="1" selected="0">
            <x v="1"/>
          </reference>
          <reference field="3" count="1">
            <x v="264"/>
          </reference>
        </references>
      </pivotArea>
    </format>
    <format dxfId="5404">
      <pivotArea dataOnly="0" labelOnly="1" outline="0" fieldPosition="0">
        <references count="4">
          <reference field="0" count="1" selected="0">
            <x v="182"/>
          </reference>
          <reference field="1" count="1" selected="0">
            <x v="13"/>
          </reference>
          <reference field="2" count="1" selected="0">
            <x v="0"/>
          </reference>
          <reference field="3" count="1">
            <x v="257"/>
          </reference>
        </references>
      </pivotArea>
    </format>
    <format dxfId="5403">
      <pivotArea dataOnly="0" labelOnly="1" outline="0" fieldPosition="0">
        <references count="4">
          <reference field="0" count="1" selected="0">
            <x v="184"/>
          </reference>
          <reference field="1" count="1" selected="0">
            <x v="15"/>
          </reference>
          <reference field="2" count="1" selected="0">
            <x v="2"/>
          </reference>
          <reference field="3" count="1">
            <x v="361"/>
          </reference>
        </references>
      </pivotArea>
    </format>
    <format dxfId="5402">
      <pivotArea dataOnly="0" labelOnly="1" outline="0" fieldPosition="0">
        <references count="4">
          <reference field="0" count="1" selected="0">
            <x v="186"/>
          </reference>
          <reference field="1" count="1" selected="0">
            <x v="18"/>
          </reference>
          <reference field="2" count="1" selected="0">
            <x v="0"/>
          </reference>
          <reference field="3" count="1">
            <x v="157"/>
          </reference>
        </references>
      </pivotArea>
    </format>
    <format dxfId="5401">
      <pivotArea dataOnly="0" labelOnly="1" outline="0" fieldPosition="0">
        <references count="4">
          <reference field="0" count="1" selected="0">
            <x v="187"/>
          </reference>
          <reference field="1" count="1" selected="0">
            <x v="20"/>
          </reference>
          <reference field="2" count="1" selected="0">
            <x v="1"/>
          </reference>
          <reference field="3" count="1">
            <x v="382"/>
          </reference>
        </references>
      </pivotArea>
    </format>
    <format dxfId="5400">
      <pivotArea dataOnly="0" labelOnly="1" outline="0" fieldPosition="0">
        <references count="4">
          <reference field="0" count="1" selected="0">
            <x v="188"/>
          </reference>
          <reference field="1" count="1" selected="0">
            <x v="22"/>
          </reference>
          <reference field="2" count="1" selected="0">
            <x v="2"/>
          </reference>
          <reference field="3" count="1">
            <x v="38"/>
          </reference>
        </references>
      </pivotArea>
    </format>
    <format dxfId="5399">
      <pivotArea dataOnly="0" labelOnly="1" outline="0" fieldPosition="0">
        <references count="4">
          <reference field="0" count="1" selected="0">
            <x v="189"/>
          </reference>
          <reference field="1" count="1" selected="0">
            <x v="33"/>
          </reference>
          <reference field="2" count="1" selected="0">
            <x v="3"/>
          </reference>
          <reference field="3" count="1">
            <x v="102"/>
          </reference>
        </references>
      </pivotArea>
    </format>
    <format dxfId="5398">
      <pivotArea dataOnly="0" labelOnly="1" outline="0" fieldPosition="0">
        <references count="4">
          <reference field="0" count="1" selected="0">
            <x v="191"/>
          </reference>
          <reference field="1" count="1" selected="0">
            <x v="42"/>
          </reference>
          <reference field="2" count="1" selected="0">
            <x v="1"/>
          </reference>
          <reference field="3" count="1">
            <x v="330"/>
          </reference>
        </references>
      </pivotArea>
    </format>
    <format dxfId="5397">
      <pivotArea dataOnly="0" labelOnly="1" outline="0" fieldPosition="0">
        <references count="4">
          <reference field="0" count="1" selected="0">
            <x v="192"/>
          </reference>
          <reference field="1" count="1" selected="0">
            <x v="44"/>
          </reference>
          <reference field="2" count="1" selected="0">
            <x v="2"/>
          </reference>
          <reference field="3" count="1">
            <x v="159"/>
          </reference>
        </references>
      </pivotArea>
    </format>
    <format dxfId="5396">
      <pivotArea dataOnly="0" labelOnly="1" outline="0" fieldPosition="0">
        <references count="4">
          <reference field="0" count="1" selected="0">
            <x v="197"/>
          </reference>
          <reference field="1" count="1" selected="0">
            <x v="56"/>
          </reference>
          <reference field="2" count="1" selected="0">
            <x v="3"/>
          </reference>
          <reference field="3" count="1">
            <x v="88"/>
          </reference>
        </references>
      </pivotArea>
    </format>
    <format dxfId="5395">
      <pivotArea dataOnly="0" labelOnly="1" outline="0" fieldPosition="0">
        <references count="4">
          <reference field="0" count="1" selected="0">
            <x v="208"/>
          </reference>
          <reference field="1" count="1" selected="0">
            <x v="104"/>
          </reference>
          <reference field="2" count="1" selected="0">
            <x v="2"/>
          </reference>
          <reference field="3" count="1">
            <x v="110"/>
          </reference>
        </references>
      </pivotArea>
    </format>
    <format dxfId="5394">
      <pivotArea dataOnly="0" labelOnly="1" outline="0" fieldPosition="0">
        <references count="4">
          <reference field="0" count="1" selected="0">
            <x v="212"/>
          </reference>
          <reference field="1" count="1" selected="0">
            <x v="111"/>
          </reference>
          <reference field="2" count="1" selected="0">
            <x v="2"/>
          </reference>
          <reference field="3" count="1">
            <x v="36"/>
          </reference>
        </references>
      </pivotArea>
    </format>
    <format dxfId="5393">
      <pivotArea dataOnly="0" labelOnly="1" outline="0" fieldPosition="0">
        <references count="4">
          <reference field="0" count="1" selected="0">
            <x v="213"/>
          </reference>
          <reference field="1" count="1" selected="0">
            <x v="115"/>
          </reference>
          <reference field="2" count="1" selected="0">
            <x v="3"/>
          </reference>
          <reference field="3" count="1">
            <x v="226"/>
          </reference>
        </references>
      </pivotArea>
    </format>
    <format dxfId="5392">
      <pivotArea dataOnly="0" labelOnly="1" outline="0" fieldPosition="0">
        <references count="4">
          <reference field="0" count="1" selected="0">
            <x v="218"/>
          </reference>
          <reference field="1" count="1" selected="0">
            <x v="123"/>
          </reference>
          <reference field="2" count="1" selected="0">
            <x v="0"/>
          </reference>
          <reference field="3" count="1">
            <x v="179"/>
          </reference>
        </references>
      </pivotArea>
    </format>
    <format dxfId="5391">
      <pivotArea dataOnly="0" labelOnly="1" outline="0" fieldPosition="0">
        <references count="4">
          <reference field="0" count="1" selected="0">
            <x v="222"/>
          </reference>
          <reference field="1" count="1" selected="0">
            <x v="130"/>
          </reference>
          <reference field="2" count="1" selected="0">
            <x v="0"/>
          </reference>
          <reference field="3" count="1">
            <x v="11"/>
          </reference>
        </references>
      </pivotArea>
    </format>
    <format dxfId="5390">
      <pivotArea dataOnly="0" labelOnly="1" outline="0" fieldPosition="0">
        <references count="4">
          <reference field="0" count="1" selected="0">
            <x v="223"/>
          </reference>
          <reference field="1" count="1" selected="0">
            <x v="131"/>
          </reference>
          <reference field="2" count="1" selected="0">
            <x v="1"/>
          </reference>
          <reference field="3" count="1">
            <x v="57"/>
          </reference>
        </references>
      </pivotArea>
    </format>
    <format dxfId="5389">
      <pivotArea dataOnly="0" labelOnly="1" outline="0" fieldPosition="0">
        <references count="4">
          <reference field="0" count="1" selected="0">
            <x v="224"/>
          </reference>
          <reference field="1" count="1" selected="0">
            <x v="132"/>
          </reference>
          <reference field="2" count="1" selected="0">
            <x v="2"/>
          </reference>
          <reference field="3" count="1">
            <x v="74"/>
          </reference>
        </references>
      </pivotArea>
    </format>
    <format dxfId="5388">
      <pivotArea dataOnly="0" labelOnly="1" outline="0" fieldPosition="0">
        <references count="4">
          <reference field="0" count="1" selected="0">
            <x v="226"/>
          </reference>
          <reference field="1" count="1" selected="0">
            <x v="135"/>
          </reference>
          <reference field="2" count="1" selected="0">
            <x v="0"/>
          </reference>
          <reference field="3" count="1">
            <x v="223"/>
          </reference>
        </references>
      </pivotArea>
    </format>
    <format dxfId="5387">
      <pivotArea dataOnly="0" labelOnly="1" outline="0" fieldPosition="0">
        <references count="4">
          <reference field="0" count="1" selected="0">
            <x v="227"/>
          </reference>
          <reference field="1" count="1" selected="0">
            <x v="136"/>
          </reference>
          <reference field="2" count="1" selected="0">
            <x v="1"/>
          </reference>
          <reference field="3" count="1">
            <x v="145"/>
          </reference>
        </references>
      </pivotArea>
    </format>
    <format dxfId="5386">
      <pivotArea dataOnly="0" labelOnly="1" outline="0" fieldPosition="0">
        <references count="4">
          <reference field="0" count="1" selected="0">
            <x v="228"/>
          </reference>
          <reference field="1" count="1" selected="0">
            <x v="139"/>
          </reference>
          <reference field="2" count="1" selected="0">
            <x v="2"/>
          </reference>
          <reference field="3" count="1">
            <x v="294"/>
          </reference>
        </references>
      </pivotArea>
    </format>
    <format dxfId="5385">
      <pivotArea dataOnly="0" labelOnly="1" outline="0" fieldPosition="0">
        <references count="4">
          <reference field="0" count="1" selected="0">
            <x v="229"/>
          </reference>
          <reference field="1" count="1" selected="0">
            <x v="140"/>
          </reference>
          <reference field="2" count="1" selected="0">
            <x v="3"/>
          </reference>
          <reference field="3" count="1">
            <x v="139"/>
          </reference>
        </references>
      </pivotArea>
    </format>
    <format dxfId="5384">
      <pivotArea dataOnly="0" labelOnly="1" outline="0" fieldPosition="0">
        <references count="4">
          <reference field="0" count="1" selected="0">
            <x v="232"/>
          </reference>
          <reference field="1" count="1" selected="0">
            <x v="372"/>
          </reference>
          <reference field="2" count="1" selected="0">
            <x v="2"/>
          </reference>
          <reference field="3" count="1">
            <x v="31"/>
          </reference>
        </references>
      </pivotArea>
    </format>
    <format dxfId="5383">
      <pivotArea dataOnly="0" labelOnly="1" outline="0" fieldPosition="0">
        <references count="4">
          <reference field="0" count="1" selected="0">
            <x v="234"/>
          </reference>
          <reference field="1" count="1" selected="0">
            <x v="376"/>
          </reference>
          <reference field="2" count="1" selected="0">
            <x v="0"/>
          </reference>
          <reference field="3" count="1">
            <x v="146"/>
          </reference>
        </references>
      </pivotArea>
    </format>
    <format dxfId="5382">
      <pivotArea dataOnly="0" labelOnly="1" outline="0" fieldPosition="0">
        <references count="4">
          <reference field="0" count="1" selected="0">
            <x v="235"/>
          </reference>
          <reference field="1" count="1" selected="0">
            <x v="34"/>
          </reference>
          <reference field="2" count="1" selected="0">
            <x v="1"/>
          </reference>
          <reference field="3" count="1">
            <x v="58"/>
          </reference>
        </references>
      </pivotArea>
    </format>
    <format dxfId="5381">
      <pivotArea dataOnly="0" labelOnly="1" outline="0" fieldPosition="0">
        <references count="4">
          <reference field="0" count="1" selected="0">
            <x v="236"/>
          </reference>
          <reference field="1" count="1" selected="0">
            <x v="73"/>
          </reference>
          <reference field="2" count="1" selected="0">
            <x v="2"/>
          </reference>
          <reference field="3" count="1">
            <x v="261"/>
          </reference>
        </references>
      </pivotArea>
    </format>
    <format dxfId="5380">
      <pivotArea dataOnly="0" labelOnly="1" outline="0" fieldPosition="0">
        <references count="4">
          <reference field="0" count="1" selected="0">
            <x v="237"/>
          </reference>
          <reference field="1" count="1" selected="0">
            <x v="80"/>
          </reference>
          <reference field="2" count="1" selected="0">
            <x v="3"/>
          </reference>
          <reference field="3" count="1">
            <x v="266"/>
          </reference>
        </references>
      </pivotArea>
    </format>
    <format dxfId="5379">
      <pivotArea dataOnly="0" labelOnly="1" outline="0" fieldPosition="0">
        <references count="4">
          <reference field="0" count="1" selected="0">
            <x v="238"/>
          </reference>
          <reference field="1" count="1" selected="0">
            <x v="84"/>
          </reference>
          <reference field="2" count="1" selected="0">
            <x v="0"/>
          </reference>
          <reference field="3" count="1">
            <x v="182"/>
          </reference>
        </references>
      </pivotArea>
    </format>
    <format dxfId="5378">
      <pivotArea dataOnly="0" labelOnly="1" outline="0" fieldPosition="0">
        <references count="4">
          <reference field="0" count="1" selected="0">
            <x v="239"/>
          </reference>
          <reference field="1" count="1" selected="0">
            <x v="90"/>
          </reference>
          <reference field="2" count="1" selected="0">
            <x v="1"/>
          </reference>
          <reference field="3" count="1">
            <x v="136"/>
          </reference>
        </references>
      </pivotArea>
    </format>
    <format dxfId="5377">
      <pivotArea dataOnly="0" labelOnly="1" outline="0" fieldPosition="0">
        <references count="4">
          <reference field="0" count="1" selected="0">
            <x v="240"/>
          </reference>
          <reference field="1" count="1" selected="0">
            <x v="183"/>
          </reference>
          <reference field="2" count="1" selected="0">
            <x v="2"/>
          </reference>
          <reference field="3" count="1">
            <x v="216"/>
          </reference>
        </references>
      </pivotArea>
    </format>
    <format dxfId="5376">
      <pivotArea dataOnly="0" labelOnly="1" outline="0" fieldPosition="0">
        <references count="4">
          <reference field="0" count="1" selected="0">
            <x v="241"/>
          </reference>
          <reference field="1" count="1" selected="0">
            <x v="218"/>
          </reference>
          <reference field="2" count="1" selected="0">
            <x v="3"/>
          </reference>
          <reference field="3" count="1">
            <x v="321"/>
          </reference>
        </references>
      </pivotArea>
    </format>
    <format dxfId="5375">
      <pivotArea dataOnly="0" labelOnly="1" outline="0" fieldPosition="0">
        <references count="4">
          <reference field="0" count="1" selected="0">
            <x v="242"/>
          </reference>
          <reference field="1" count="1" selected="0">
            <x v="219"/>
          </reference>
          <reference field="2" count="1" selected="0">
            <x v="0"/>
          </reference>
          <reference field="3" count="1">
            <x v="337"/>
          </reference>
        </references>
      </pivotArea>
    </format>
    <format dxfId="5374">
      <pivotArea dataOnly="0" labelOnly="1" outline="0" fieldPosition="0">
        <references count="4">
          <reference field="0" count="1" selected="0">
            <x v="243"/>
          </reference>
          <reference field="1" count="1" selected="0">
            <x v="231"/>
          </reference>
          <reference field="2" count="1" selected="0">
            <x v="1"/>
          </reference>
          <reference field="3" count="1">
            <x v="263"/>
          </reference>
        </references>
      </pivotArea>
    </format>
    <format dxfId="5373">
      <pivotArea dataOnly="0" labelOnly="1" outline="0" fieldPosition="0">
        <references count="4">
          <reference field="0" count="1" selected="0">
            <x v="244"/>
          </reference>
          <reference field="1" count="1" selected="0">
            <x v="235"/>
          </reference>
          <reference field="2" count="1" selected="0">
            <x v="2"/>
          </reference>
          <reference field="3" count="1">
            <x v="274"/>
          </reference>
        </references>
      </pivotArea>
    </format>
    <format dxfId="5372">
      <pivotArea dataOnly="0" labelOnly="1" outline="0" fieldPosition="0">
        <references count="4">
          <reference field="0" count="1" selected="0">
            <x v="245"/>
          </reference>
          <reference field="1" count="1" selected="0">
            <x v="250"/>
          </reference>
          <reference field="2" count="1" selected="0">
            <x v="3"/>
          </reference>
          <reference field="3" count="1">
            <x v="19"/>
          </reference>
        </references>
      </pivotArea>
    </format>
    <format dxfId="5371">
      <pivotArea dataOnly="0" labelOnly="1" outline="0" fieldPosition="0">
        <references count="4">
          <reference field="0" count="1" selected="0">
            <x v="246"/>
          </reference>
          <reference field="1" count="1" selected="0">
            <x v="270"/>
          </reference>
          <reference field="2" count="1" selected="0">
            <x v="0"/>
          </reference>
          <reference field="3" count="1">
            <x v="89"/>
          </reference>
        </references>
      </pivotArea>
    </format>
    <format dxfId="5370">
      <pivotArea dataOnly="0" labelOnly="1" outline="0" fieldPosition="0">
        <references count="4">
          <reference field="0" count="1" selected="0">
            <x v="248"/>
          </reference>
          <reference field="1" count="1" selected="0">
            <x v="411"/>
          </reference>
          <reference field="2" count="1" selected="0">
            <x v="2"/>
          </reference>
          <reference field="3" count="1">
            <x v="401"/>
          </reference>
        </references>
      </pivotArea>
    </format>
    <format dxfId="5369">
      <pivotArea dataOnly="0" labelOnly="1" outline="0" fieldPosition="0">
        <references count="4">
          <reference field="0" count="1" selected="0">
            <x v="250"/>
          </reference>
          <reference field="1" count="1" selected="0">
            <x v="109"/>
          </reference>
          <reference field="2" count="1" selected="0">
            <x v="0"/>
          </reference>
          <reference field="3" count="1">
            <x v="323"/>
          </reference>
        </references>
      </pivotArea>
    </format>
    <format dxfId="5368">
      <pivotArea dataOnly="0" labelOnly="1" outline="0" fieldPosition="0">
        <references count="4">
          <reference field="0" count="1" selected="0">
            <x v="251"/>
          </reference>
          <reference field="1" count="1" selected="0">
            <x v="230"/>
          </reference>
          <reference field="2" count="1" selected="0">
            <x v="1"/>
          </reference>
          <reference field="3" count="1">
            <x v="8"/>
          </reference>
        </references>
      </pivotArea>
    </format>
    <format dxfId="5367">
      <pivotArea dataOnly="0" labelOnly="1" outline="0" fieldPosition="0">
        <references count="4">
          <reference field="0" count="1" selected="0">
            <x v="252"/>
          </reference>
          <reference field="1" count="1" selected="0">
            <x v="236"/>
          </reference>
          <reference field="2" count="1" selected="0">
            <x v="2"/>
          </reference>
          <reference field="3" count="1">
            <x v="166"/>
          </reference>
        </references>
      </pivotArea>
    </format>
    <format dxfId="5366">
      <pivotArea dataOnly="0" labelOnly="1" outline="0" fieldPosition="0">
        <references count="4">
          <reference field="0" count="1" selected="0">
            <x v="253"/>
          </reference>
          <reference field="1" count="1" selected="0">
            <x v="261"/>
          </reference>
          <reference field="2" count="1" selected="0">
            <x v="3"/>
          </reference>
          <reference field="3" count="1">
            <x v="250"/>
          </reference>
        </references>
      </pivotArea>
    </format>
    <format dxfId="5365">
      <pivotArea dataOnly="0" labelOnly="1" outline="0" fieldPosition="0">
        <references count="4">
          <reference field="0" count="1" selected="0">
            <x v="254"/>
          </reference>
          <reference field="1" count="1" selected="0">
            <x v="278"/>
          </reference>
          <reference field="2" count="1" selected="0">
            <x v="0"/>
          </reference>
          <reference field="3" count="1">
            <x v="325"/>
          </reference>
        </references>
      </pivotArea>
    </format>
    <format dxfId="5364">
      <pivotArea dataOnly="0" labelOnly="1" outline="0" fieldPosition="0">
        <references count="4">
          <reference field="0" count="1" selected="0">
            <x v="255"/>
          </reference>
          <reference field="1" count="1" selected="0">
            <x v="296"/>
          </reference>
          <reference field="2" count="1" selected="0">
            <x v="1"/>
          </reference>
          <reference field="3" count="1">
            <x v="68"/>
          </reference>
        </references>
      </pivotArea>
    </format>
    <format dxfId="5363">
      <pivotArea dataOnly="0" labelOnly="1" outline="0" fieldPosition="0">
        <references count="4">
          <reference field="0" count="1" selected="0">
            <x v="256"/>
          </reference>
          <reference field="1" count="1" selected="0">
            <x v="299"/>
          </reference>
          <reference field="2" count="1" selected="0">
            <x v="2"/>
          </reference>
          <reference field="3" count="1">
            <x v="234"/>
          </reference>
        </references>
      </pivotArea>
    </format>
    <format dxfId="5362">
      <pivotArea dataOnly="0" labelOnly="1" outline="0" fieldPosition="0">
        <references count="4">
          <reference field="0" count="1" selected="0">
            <x v="257"/>
          </reference>
          <reference field="1" count="1" selected="0">
            <x v="305"/>
          </reference>
          <reference field="2" count="1" selected="0">
            <x v="3"/>
          </reference>
          <reference field="3" count="1">
            <x v="91"/>
          </reference>
        </references>
      </pivotArea>
    </format>
    <format dxfId="5361">
      <pivotArea dataOnly="0" labelOnly="1" outline="0" fieldPosition="0">
        <references count="4">
          <reference field="0" count="1" selected="0">
            <x v="258"/>
          </reference>
          <reference field="1" count="1" selected="0">
            <x v="333"/>
          </reference>
          <reference field="2" count="1" selected="0">
            <x v="8"/>
          </reference>
          <reference field="3" count="1">
            <x v="34"/>
          </reference>
        </references>
      </pivotArea>
    </format>
    <format dxfId="5360">
      <pivotArea dataOnly="0" labelOnly="1" outline="0" fieldPosition="0">
        <references count="4">
          <reference field="0" count="1" selected="0">
            <x v="259"/>
          </reference>
          <reference field="1" count="1" selected="0">
            <x v="334"/>
          </reference>
          <reference field="2" count="1" selected="0">
            <x v="8"/>
          </reference>
          <reference field="3" count="1">
            <x v="352"/>
          </reference>
        </references>
      </pivotArea>
    </format>
    <format dxfId="5359">
      <pivotArea dataOnly="0" labelOnly="1" outline="0" fieldPosition="0">
        <references count="4">
          <reference field="0" count="1" selected="0">
            <x v="261"/>
          </reference>
          <reference field="1" count="1" selected="0">
            <x v="64"/>
          </reference>
          <reference field="2" count="1" selected="0">
            <x v="8"/>
          </reference>
          <reference field="3" count="1">
            <x v="408"/>
          </reference>
        </references>
      </pivotArea>
    </format>
    <format dxfId="5358">
      <pivotArea dataOnly="0" labelOnly="1" outline="0" fieldPosition="0">
        <references count="4">
          <reference field="0" count="1" selected="0">
            <x v="262"/>
          </reference>
          <reference field="1" count="1" selected="0">
            <x v="102"/>
          </reference>
          <reference field="2" count="1" selected="0">
            <x v="0"/>
          </reference>
          <reference field="3" count="1">
            <x v="128"/>
          </reference>
        </references>
      </pivotArea>
    </format>
    <format dxfId="5357">
      <pivotArea dataOnly="0" labelOnly="1" outline="0" fieldPosition="0">
        <references count="4">
          <reference field="0" count="1" selected="0">
            <x v="264"/>
          </reference>
          <reference field="1" count="1" selected="0">
            <x v="121"/>
          </reference>
          <reference field="2" count="1" selected="0">
            <x v="2"/>
          </reference>
          <reference field="3" count="1">
            <x v="355"/>
          </reference>
        </references>
      </pivotArea>
    </format>
    <format dxfId="5356">
      <pivotArea dataOnly="0" labelOnly="1" outline="0" fieldPosition="0">
        <references count="4">
          <reference field="0" count="1" selected="0">
            <x v="267"/>
          </reference>
          <reference field="1" count="1" selected="0">
            <x v="161"/>
          </reference>
          <reference field="2" count="1" selected="0">
            <x v="1"/>
          </reference>
          <reference field="3" count="1">
            <x v="201"/>
          </reference>
        </references>
      </pivotArea>
    </format>
    <format dxfId="5355">
      <pivotArea dataOnly="0" labelOnly="1" outline="0" fieldPosition="0">
        <references count="4">
          <reference field="0" count="1" selected="0">
            <x v="268"/>
          </reference>
          <reference field="1" count="1" selected="0">
            <x v="167"/>
          </reference>
          <reference field="2" count="1" selected="0">
            <x v="2"/>
          </reference>
          <reference field="3" count="1">
            <x v="418"/>
          </reference>
        </references>
      </pivotArea>
    </format>
    <format dxfId="5354">
      <pivotArea dataOnly="0" labelOnly="1" outline="0" fieldPosition="0">
        <references count="4">
          <reference field="0" count="1" selected="0">
            <x v="269"/>
          </reference>
          <reference field="1" count="1" selected="0">
            <x v="178"/>
          </reference>
          <reference field="2" count="1" selected="0">
            <x v="3"/>
          </reference>
          <reference field="3" count="1">
            <x v="37"/>
          </reference>
        </references>
      </pivotArea>
    </format>
    <format dxfId="5353">
      <pivotArea dataOnly="0" labelOnly="1" outline="0" fieldPosition="0">
        <references count="4">
          <reference field="0" count="1" selected="0">
            <x v="271"/>
          </reference>
          <reference field="1" count="1" selected="0">
            <x v="190"/>
          </reference>
          <reference field="2" count="1" selected="0">
            <x v="1"/>
          </reference>
          <reference field="3" count="1">
            <x v="242"/>
          </reference>
        </references>
      </pivotArea>
    </format>
    <format dxfId="5352">
      <pivotArea dataOnly="0" labelOnly="1" outline="0" fieldPosition="0">
        <references count="4">
          <reference field="0" count="1" selected="0">
            <x v="272"/>
          </reference>
          <reference field="1" count="1" selected="0">
            <x v="195"/>
          </reference>
          <reference field="2" count="1" selected="0">
            <x v="2"/>
          </reference>
          <reference field="3" count="1">
            <x v="205"/>
          </reference>
        </references>
      </pivotArea>
    </format>
    <format dxfId="5351">
      <pivotArea dataOnly="0" labelOnly="1" outline="0" fieldPosition="0">
        <references count="4">
          <reference field="0" count="1" selected="0">
            <x v="273"/>
          </reference>
          <reference field="1" count="1" selected="0">
            <x v="213"/>
          </reference>
          <reference field="2" count="1" selected="0">
            <x v="3"/>
          </reference>
          <reference field="3" count="1">
            <x v="184"/>
          </reference>
        </references>
      </pivotArea>
    </format>
    <format dxfId="5350">
      <pivotArea dataOnly="0" labelOnly="1" outline="0" fieldPosition="0">
        <references count="4">
          <reference field="0" count="1" selected="0">
            <x v="274"/>
          </reference>
          <reference field="1" count="1" selected="0">
            <x v="217"/>
          </reference>
          <reference field="2" count="1" selected="0">
            <x v="0"/>
          </reference>
          <reference field="3" count="1">
            <x v="239"/>
          </reference>
        </references>
      </pivotArea>
    </format>
    <format dxfId="5349">
      <pivotArea dataOnly="0" labelOnly="1" outline="0" fieldPosition="0">
        <references count="4">
          <reference field="0" count="1" selected="0">
            <x v="275"/>
          </reference>
          <reference field="1" count="1" selected="0">
            <x v="262"/>
          </reference>
          <reference field="2" count="1" selected="0">
            <x v="1"/>
          </reference>
          <reference field="3" count="1">
            <x v="104"/>
          </reference>
        </references>
      </pivotArea>
    </format>
    <format dxfId="5348">
      <pivotArea dataOnly="0" labelOnly="1" outline="0" fieldPosition="0">
        <references count="4">
          <reference field="0" count="1" selected="0">
            <x v="277"/>
          </reference>
          <reference field="1" count="1" selected="0">
            <x v="285"/>
          </reference>
          <reference field="2" count="1" selected="0">
            <x v="3"/>
          </reference>
          <reference field="3" count="1">
            <x v="158"/>
          </reference>
        </references>
      </pivotArea>
    </format>
    <format dxfId="5347">
      <pivotArea dataOnly="0" labelOnly="1" outline="0" fieldPosition="0">
        <references count="4">
          <reference field="0" count="1" selected="0">
            <x v="278"/>
          </reference>
          <reference field="1" count="1" selected="0">
            <x v="286"/>
          </reference>
          <reference field="2" count="1" selected="0">
            <x v="0"/>
          </reference>
          <reference field="3" count="1">
            <x v="60"/>
          </reference>
        </references>
      </pivotArea>
    </format>
    <format dxfId="5346">
      <pivotArea dataOnly="0" labelOnly="1" outline="0" fieldPosition="0">
        <references count="4">
          <reference field="0" count="1" selected="0">
            <x v="279"/>
          </reference>
          <reference field="1" count="1" selected="0">
            <x v="291"/>
          </reference>
          <reference field="2" count="1" selected="0">
            <x v="1"/>
          </reference>
          <reference field="3" count="1">
            <x v="369"/>
          </reference>
        </references>
      </pivotArea>
    </format>
    <format dxfId="5345">
      <pivotArea dataOnly="0" labelOnly="1" outline="0" fieldPosition="0">
        <references count="4">
          <reference field="0" count="1" selected="0">
            <x v="281"/>
          </reference>
          <reference field="1" count="1" selected="0">
            <x v="314"/>
          </reference>
          <reference field="2" count="1" selected="0">
            <x v="3"/>
          </reference>
          <reference field="3" count="1">
            <x v="393"/>
          </reference>
        </references>
      </pivotArea>
    </format>
    <format dxfId="5344">
      <pivotArea dataOnly="0" labelOnly="1" outline="0" fieldPosition="0">
        <references count="4">
          <reference field="0" count="1" selected="0">
            <x v="282"/>
          </reference>
          <reference field="1" count="1" selected="0">
            <x v="328"/>
          </reference>
          <reference field="2" count="1" selected="0">
            <x v="0"/>
          </reference>
          <reference field="3" count="1">
            <x v="269"/>
          </reference>
        </references>
      </pivotArea>
    </format>
    <format dxfId="5343">
      <pivotArea dataOnly="0" labelOnly="1" outline="0" fieldPosition="0">
        <references count="4">
          <reference field="0" count="1" selected="0">
            <x v="283"/>
          </reference>
          <reference field="1" count="1" selected="0">
            <x v="329"/>
          </reference>
          <reference field="2" count="1" selected="0">
            <x v="1"/>
          </reference>
          <reference field="3" count="1">
            <x v="416"/>
          </reference>
        </references>
      </pivotArea>
    </format>
    <format dxfId="5342">
      <pivotArea dataOnly="0" labelOnly="1" outline="0" fieldPosition="0">
        <references count="4">
          <reference field="0" count="1" selected="0">
            <x v="286"/>
          </reference>
          <reference field="1" count="1" selected="0">
            <x v="395"/>
          </reference>
          <reference field="2" count="1" selected="0">
            <x v="10"/>
          </reference>
          <reference field="3" count="1">
            <x v="161"/>
          </reference>
        </references>
      </pivotArea>
    </format>
    <format dxfId="5341">
      <pivotArea dataOnly="0" labelOnly="1" outline="0" fieldPosition="0">
        <references count="4">
          <reference field="0" count="1" selected="0">
            <x v="287"/>
          </reference>
          <reference field="1" count="1" selected="0">
            <x v="407"/>
          </reference>
          <reference field="2" count="1" selected="0">
            <x v="10"/>
          </reference>
          <reference field="3" count="1">
            <x v="347"/>
          </reference>
        </references>
      </pivotArea>
    </format>
    <format dxfId="5340">
      <pivotArea dataOnly="0" labelOnly="1" outline="0" fieldPosition="0">
        <references count="4">
          <reference field="0" count="1" selected="0">
            <x v="289"/>
          </reference>
          <reference field="1" count="1" selected="0">
            <x v="387"/>
          </reference>
          <reference field="2" count="1" selected="0">
            <x v="10"/>
          </reference>
          <reference field="3" count="1">
            <x v="109"/>
          </reference>
        </references>
      </pivotArea>
    </format>
    <format dxfId="5339">
      <pivotArea dataOnly="0" labelOnly="1" outline="0" fieldPosition="0">
        <references count="4">
          <reference field="0" count="1" selected="0">
            <x v="290"/>
          </reference>
          <reference field="1" count="1" selected="0">
            <x v="8"/>
          </reference>
          <reference field="2" count="1" selected="0">
            <x v="0"/>
          </reference>
          <reference field="3" count="1">
            <x v="240"/>
          </reference>
        </references>
      </pivotArea>
    </format>
    <format dxfId="5338">
      <pivotArea dataOnly="0" labelOnly="1" outline="0" fieldPosition="0">
        <references count="4">
          <reference field="0" count="1" selected="0">
            <x v="291"/>
          </reference>
          <reference field="1" count="1" selected="0">
            <x v="21"/>
          </reference>
          <reference field="2" count="1" selected="0">
            <x v="1"/>
          </reference>
          <reference field="3" count="1">
            <x v="412"/>
          </reference>
        </references>
      </pivotArea>
    </format>
    <format dxfId="5337">
      <pivotArea dataOnly="0" labelOnly="1" outline="0" fieldPosition="0">
        <references count="4">
          <reference field="0" count="1" selected="0">
            <x v="292"/>
          </reference>
          <reference field="1" count="1" selected="0">
            <x v="23"/>
          </reference>
          <reference field="2" count="1" selected="0">
            <x v="2"/>
          </reference>
          <reference field="3" count="1">
            <x v="232"/>
          </reference>
        </references>
      </pivotArea>
    </format>
    <format dxfId="5336">
      <pivotArea dataOnly="0" labelOnly="1" outline="0" fieldPosition="0">
        <references count="4">
          <reference field="0" count="1" selected="0">
            <x v="293"/>
          </reference>
          <reference field="1" count="1" selected="0">
            <x v="24"/>
          </reference>
          <reference field="2" count="1" selected="0">
            <x v="3"/>
          </reference>
          <reference field="3" count="1">
            <x v="172"/>
          </reference>
        </references>
      </pivotArea>
    </format>
    <format dxfId="5335">
      <pivotArea dataOnly="0" labelOnly="1" outline="0" fieldPosition="0">
        <references count="4">
          <reference field="0" count="1" selected="0">
            <x v="294"/>
          </reference>
          <reference field="1" count="1" selected="0">
            <x v="40"/>
          </reference>
          <reference field="2" count="1" selected="0">
            <x v="0"/>
          </reference>
          <reference field="3" count="1">
            <x v="194"/>
          </reference>
        </references>
      </pivotArea>
    </format>
    <format dxfId="5334">
      <pivotArea dataOnly="0" labelOnly="1" outline="0" fieldPosition="0">
        <references count="4">
          <reference field="0" count="1" selected="0">
            <x v="296"/>
          </reference>
          <reference field="1" count="1" selected="0">
            <x v="54"/>
          </reference>
          <reference field="2" count="1" selected="0">
            <x v="2"/>
          </reference>
          <reference field="3" count="1">
            <x v="284"/>
          </reference>
        </references>
      </pivotArea>
    </format>
    <format dxfId="5333">
      <pivotArea dataOnly="0" labelOnly="1" outline="0" fieldPosition="0">
        <references count="4">
          <reference field="0" count="1" selected="0">
            <x v="298"/>
          </reference>
          <reference field="1" count="1" selected="0">
            <x v="142"/>
          </reference>
          <reference field="2" count="1" selected="0">
            <x v="0"/>
          </reference>
          <reference field="3" count="1">
            <x v="209"/>
          </reference>
        </references>
      </pivotArea>
    </format>
    <format dxfId="5332">
      <pivotArea dataOnly="0" labelOnly="1" outline="0" fieldPosition="0">
        <references count="4">
          <reference field="0" count="1" selected="0">
            <x v="299"/>
          </reference>
          <reference field="1" count="1" selected="0">
            <x v="143"/>
          </reference>
          <reference field="2" count="1" selected="0">
            <x v="1"/>
          </reference>
          <reference field="3" count="1">
            <x v="62"/>
          </reference>
        </references>
      </pivotArea>
    </format>
    <format dxfId="5331">
      <pivotArea dataOnly="0" labelOnly="1" outline="0" fieldPosition="0">
        <references count="4">
          <reference field="0" count="1" selected="0">
            <x v="305"/>
          </reference>
          <reference field="1" count="1" selected="0">
            <x v="216"/>
          </reference>
          <reference field="2" count="1" selected="0">
            <x v="3"/>
          </reference>
          <reference field="3" count="1">
            <x v="173"/>
          </reference>
        </references>
      </pivotArea>
    </format>
    <format dxfId="5330">
      <pivotArea dataOnly="0" labelOnly="1" outline="0" fieldPosition="0">
        <references count="4">
          <reference field="0" count="1" selected="0">
            <x v="319"/>
          </reference>
          <reference field="1" count="1" selected="0">
            <x v="399"/>
          </reference>
          <reference field="2" count="1" selected="0">
            <x v="1"/>
          </reference>
          <reference field="3" count="1">
            <x v="263"/>
          </reference>
        </references>
      </pivotArea>
    </format>
    <format dxfId="5329">
      <pivotArea dataOnly="0" labelOnly="1" outline="0" fieldPosition="0">
        <references count="4">
          <reference field="0" count="1" selected="0">
            <x v="321"/>
          </reference>
          <reference field="1" count="1" selected="0">
            <x v="404"/>
          </reference>
          <reference field="2" count="1" selected="0">
            <x v="3"/>
          </reference>
          <reference field="3" count="1">
            <x v="308"/>
          </reference>
        </references>
      </pivotArea>
    </format>
    <format dxfId="5328">
      <pivotArea dataOnly="0" labelOnly="1" outline="0" fieldPosition="0">
        <references count="4">
          <reference field="0" count="1" selected="0">
            <x v="324"/>
          </reference>
          <reference field="1" count="1" selected="0">
            <x v="414"/>
          </reference>
          <reference field="2" count="1" selected="0">
            <x v="2"/>
          </reference>
          <reference field="3" count="1">
            <x v="303"/>
          </reference>
        </references>
      </pivotArea>
    </format>
    <format dxfId="5327">
      <pivotArea dataOnly="0" labelOnly="1" outline="0" fieldPosition="0">
        <references count="5">
          <reference field="0" count="1" selected="0">
            <x v="5"/>
          </reference>
          <reference field="1" count="1" selected="0">
            <x v="27"/>
          </reference>
          <reference field="2" count="1" selected="0">
            <x v="3"/>
          </reference>
          <reference field="3" count="1" selected="0">
            <x v="410"/>
          </reference>
          <reference field="4" count="1">
            <x v="5"/>
          </reference>
        </references>
      </pivotArea>
    </format>
    <format dxfId="5326">
      <pivotArea dataOnly="0" labelOnly="1" outline="0" fieldPosition="0">
        <references count="5">
          <reference field="0" count="1" selected="0">
            <x v="7"/>
          </reference>
          <reference field="1" count="1" selected="0">
            <x v="35"/>
          </reference>
          <reference field="2" count="1" selected="0">
            <x v="1"/>
          </reference>
          <reference field="3" count="1" selected="0">
            <x v="348"/>
          </reference>
          <reference field="4" count="1">
            <x v="1"/>
          </reference>
        </references>
      </pivotArea>
    </format>
    <format dxfId="5325">
      <pivotArea dataOnly="0" labelOnly="1" outline="0" fieldPosition="0">
        <references count="5">
          <reference field="0" count="1" selected="0">
            <x v="8"/>
          </reference>
          <reference field="1" count="1" selected="0">
            <x v="43"/>
          </reference>
          <reference field="2" count="1" selected="0">
            <x v="2"/>
          </reference>
          <reference field="3" count="1" selected="0">
            <x v="322"/>
          </reference>
          <reference field="4" count="1">
            <x v="2"/>
          </reference>
        </references>
      </pivotArea>
    </format>
    <format dxfId="5324">
      <pivotArea dataOnly="0" labelOnly="1" outline="0" fieldPosition="0">
        <references count="5">
          <reference field="0" count="1" selected="0">
            <x v="10"/>
          </reference>
          <reference field="1" count="1" selected="0">
            <x v="58"/>
          </reference>
          <reference field="2" count="1" selected="0">
            <x v="0"/>
          </reference>
          <reference field="3" count="1" selected="0">
            <x v="386"/>
          </reference>
          <reference field="4" count="1">
            <x v="5"/>
          </reference>
        </references>
      </pivotArea>
    </format>
    <format dxfId="5323">
      <pivotArea dataOnly="0" labelOnly="1" outline="0" fieldPosition="0">
        <references count="5">
          <reference field="0" count="1" selected="0">
            <x v="13"/>
          </reference>
          <reference field="1" count="1" selected="0">
            <x v="71"/>
          </reference>
          <reference field="2" count="1" selected="0">
            <x v="3"/>
          </reference>
          <reference field="3" count="1" selected="0">
            <x v="317"/>
          </reference>
          <reference field="4" count="1">
            <x v="4"/>
          </reference>
        </references>
      </pivotArea>
    </format>
    <format dxfId="5322">
      <pivotArea dataOnly="0" labelOnly="1" outline="0" fieldPosition="0">
        <references count="5">
          <reference field="0" count="1" selected="0">
            <x v="16"/>
          </reference>
          <reference field="1" count="1" selected="0">
            <x v="78"/>
          </reference>
          <reference field="2" count="1" selected="0">
            <x v="2"/>
          </reference>
          <reference field="3" count="1" selected="0">
            <x v="167"/>
          </reference>
          <reference field="4" count="1">
            <x v="1"/>
          </reference>
        </references>
      </pivotArea>
    </format>
    <format dxfId="5321">
      <pivotArea dataOnly="0" labelOnly="1" outline="0" fieldPosition="0">
        <references count="5">
          <reference field="0" count="1" selected="0">
            <x v="19"/>
          </reference>
          <reference field="1" count="1" selected="0">
            <x v="106"/>
          </reference>
          <reference field="2" count="1" selected="0">
            <x v="1"/>
          </reference>
          <reference field="3" count="1" selected="0">
            <x v="174"/>
          </reference>
          <reference field="4" count="1">
            <x v="4"/>
          </reference>
        </references>
      </pivotArea>
    </format>
    <format dxfId="5320">
      <pivotArea dataOnly="0" labelOnly="1" outline="0" fieldPosition="0">
        <references count="5">
          <reference field="0" count="1" selected="0">
            <x v="20"/>
          </reference>
          <reference field="1" count="1" selected="0">
            <x v="110"/>
          </reference>
          <reference field="2" count="1" selected="0">
            <x v="2"/>
          </reference>
          <reference field="3" count="1" selected="0">
            <x v="181"/>
          </reference>
          <reference field="4" count="1">
            <x v="1"/>
          </reference>
        </references>
      </pivotArea>
    </format>
    <format dxfId="5319">
      <pivotArea dataOnly="0" labelOnly="1" outline="0" fieldPosition="0">
        <references count="5">
          <reference field="0" count="1" selected="0">
            <x v="21"/>
          </reference>
          <reference field="1" count="1" selected="0">
            <x v="113"/>
          </reference>
          <reference field="2" count="1" selected="0">
            <x v="3"/>
          </reference>
          <reference field="3" count="1" selected="0">
            <x v="150"/>
          </reference>
          <reference field="4" count="1">
            <x v="4"/>
          </reference>
        </references>
      </pivotArea>
    </format>
    <format dxfId="5318">
      <pivotArea dataOnly="0" labelOnly="1" outline="0" fieldPosition="0">
        <references count="5">
          <reference field="0" count="1" selected="0">
            <x v="22"/>
          </reference>
          <reference field="1" count="1" selected="0">
            <x v="117"/>
          </reference>
          <reference field="2" count="1" selected="0">
            <x v="0"/>
          </reference>
          <reference field="3" count="1" selected="0">
            <x v="224"/>
          </reference>
          <reference field="4" count="1">
            <x v="2"/>
          </reference>
        </references>
      </pivotArea>
    </format>
    <format dxfId="5317">
      <pivotArea dataOnly="0" labelOnly="1" outline="0" fieldPosition="0">
        <references count="5">
          <reference field="0" count="1" selected="0">
            <x v="24"/>
          </reference>
          <reference field="1" count="1" selected="0">
            <x v="146"/>
          </reference>
          <reference field="2" count="1" selected="0">
            <x v="2"/>
          </reference>
          <reference field="3" count="1" selected="0">
            <x v="219"/>
          </reference>
          <reference field="4" count="1">
            <x v="0"/>
          </reference>
        </references>
      </pivotArea>
    </format>
    <format dxfId="5316">
      <pivotArea dataOnly="0" labelOnly="1" outline="0" fieldPosition="0">
        <references count="5">
          <reference field="0" count="1" selected="0">
            <x v="25"/>
          </reference>
          <reference field="1" count="1" selected="0">
            <x v="148"/>
          </reference>
          <reference field="2" count="1" selected="0">
            <x v="3"/>
          </reference>
          <reference field="3" count="1" selected="0">
            <x v="168"/>
          </reference>
          <reference field="4" count="1">
            <x v="3"/>
          </reference>
        </references>
      </pivotArea>
    </format>
    <format dxfId="5315">
      <pivotArea dataOnly="0" labelOnly="1" outline="0" fieldPosition="0">
        <references count="5">
          <reference field="0" count="1" selected="0">
            <x v="26"/>
          </reference>
          <reference field="1" count="1" selected="0">
            <x v="149"/>
          </reference>
          <reference field="2" count="1" selected="0">
            <x v="0"/>
          </reference>
          <reference field="3" count="1" selected="0">
            <x v="246"/>
          </reference>
          <reference field="4" count="1">
            <x v="0"/>
          </reference>
        </references>
      </pivotArea>
    </format>
    <format dxfId="5314">
      <pivotArea dataOnly="0" labelOnly="1" outline="0" fieldPosition="0">
        <references count="5">
          <reference field="0" count="1" selected="0">
            <x v="28"/>
          </reference>
          <reference field="1" count="1" selected="0">
            <x v="153"/>
          </reference>
          <reference field="2" count="1" selected="0">
            <x v="2"/>
          </reference>
          <reference field="3" count="1" selected="0">
            <x v="405"/>
          </reference>
          <reference field="4" count="1">
            <x v="5"/>
          </reference>
        </references>
      </pivotArea>
    </format>
    <format dxfId="5313">
      <pivotArea dataOnly="0" labelOnly="1" outline="0" fieldPosition="0">
        <references count="5">
          <reference field="0" count="1" selected="0">
            <x v="32"/>
          </reference>
          <reference field="1" count="1" selected="0">
            <x v="164"/>
          </reference>
          <reference field="2" count="1" selected="0">
            <x v="2"/>
          </reference>
          <reference field="3" count="1" selected="0">
            <x v="229"/>
          </reference>
          <reference field="4" count="1">
            <x v="3"/>
          </reference>
        </references>
      </pivotArea>
    </format>
    <format dxfId="5312">
      <pivotArea dataOnly="0" labelOnly="1" outline="0" fieldPosition="0">
        <references count="5">
          <reference field="0" count="1" selected="0">
            <x v="33"/>
          </reference>
          <reference field="1" count="1" selected="0">
            <x v="169"/>
          </reference>
          <reference field="2" count="1" selected="0">
            <x v="3"/>
          </reference>
          <reference field="3" count="1" selected="0">
            <x v="130"/>
          </reference>
          <reference field="4" count="1">
            <x v="1"/>
          </reference>
        </references>
      </pivotArea>
    </format>
    <format dxfId="5311">
      <pivotArea dataOnly="0" labelOnly="1" outline="0" fieldPosition="0">
        <references count="5">
          <reference field="0" count="1" selected="0">
            <x v="34"/>
          </reference>
          <reference field="1" count="1" selected="0">
            <x v="170"/>
          </reference>
          <reference field="2" count="1" selected="0">
            <x v="0"/>
          </reference>
          <reference field="3" count="1" selected="0">
            <x v="281"/>
          </reference>
          <reference field="4" count="1">
            <x v="4"/>
          </reference>
        </references>
      </pivotArea>
    </format>
    <format dxfId="5310">
      <pivotArea dataOnly="0" labelOnly="1" outline="0" fieldPosition="0">
        <references count="5">
          <reference field="0" count="1" selected="0">
            <x v="35"/>
          </reference>
          <reference field="1" count="1" selected="0">
            <x v="173"/>
          </reference>
          <reference field="2" count="1" selected="0">
            <x v="1"/>
          </reference>
          <reference field="3" count="1" selected="0">
            <x v="350"/>
          </reference>
          <reference field="4" count="1">
            <x v="3"/>
          </reference>
        </references>
      </pivotArea>
    </format>
    <format dxfId="5309">
      <pivotArea dataOnly="0" labelOnly="1" outline="0" fieldPosition="0">
        <references count="5">
          <reference field="0" count="1" selected="0">
            <x v="36"/>
          </reference>
          <reference field="1" count="1" selected="0">
            <x v="175"/>
          </reference>
          <reference field="2" count="1" selected="0">
            <x v="2"/>
          </reference>
          <reference field="3" count="1" selected="0">
            <x v="313"/>
          </reference>
          <reference field="4" count="1">
            <x v="4"/>
          </reference>
        </references>
      </pivotArea>
    </format>
    <format dxfId="5308">
      <pivotArea dataOnly="0" labelOnly="1" outline="0" fieldPosition="0">
        <references count="5">
          <reference field="0" count="1" selected="0">
            <x v="37"/>
          </reference>
          <reference field="1" count="1" selected="0">
            <x v="177"/>
          </reference>
          <reference field="2" count="1" selected="0">
            <x v="3"/>
          </reference>
          <reference field="3" count="1" selected="0">
            <x v="133"/>
          </reference>
          <reference field="4" count="1">
            <x v="1"/>
          </reference>
        </references>
      </pivotArea>
    </format>
    <format dxfId="5307">
      <pivotArea dataOnly="0" labelOnly="1" outline="0" fieldPosition="0">
        <references count="5">
          <reference field="0" count="1" selected="0">
            <x v="38"/>
          </reference>
          <reference field="1" count="1" selected="0">
            <x v="189"/>
          </reference>
          <reference field="2" count="1" selected="0">
            <x v="0"/>
          </reference>
          <reference field="3" count="1" selected="0">
            <x v="61"/>
          </reference>
          <reference field="4" count="1">
            <x v="2"/>
          </reference>
        </references>
      </pivotArea>
    </format>
    <format dxfId="5306">
      <pivotArea dataOnly="0" labelOnly="1" outline="0" fieldPosition="0">
        <references count="5">
          <reference field="0" count="1" selected="0">
            <x v="40"/>
          </reference>
          <reference field="1" count="1" selected="0">
            <x v="198"/>
          </reference>
          <reference field="2" count="1" selected="0">
            <x v="2"/>
          </reference>
          <reference field="3" count="1" selected="0">
            <x v="170"/>
          </reference>
          <reference field="4" count="1">
            <x v="5"/>
          </reference>
        </references>
      </pivotArea>
    </format>
    <format dxfId="5305">
      <pivotArea dataOnly="0" labelOnly="1" outline="0" fieldPosition="0">
        <references count="5">
          <reference field="0" count="1" selected="0">
            <x v="42"/>
          </reference>
          <reference field="1" count="1" selected="0">
            <x v="201"/>
          </reference>
          <reference field="2" count="1" selected="0">
            <x v="0"/>
          </reference>
          <reference field="3" count="1" selected="0">
            <x v="413"/>
          </reference>
          <reference field="4" count="1">
            <x v="2"/>
          </reference>
        </references>
      </pivotArea>
    </format>
    <format dxfId="5304">
      <pivotArea dataOnly="0" labelOnly="1" outline="0" fieldPosition="0">
        <references count="5">
          <reference field="0" count="1" selected="0">
            <x v="43"/>
          </reference>
          <reference field="1" count="1" selected="0">
            <x v="210"/>
          </reference>
          <reference field="2" count="1" selected="0">
            <x v="1"/>
          </reference>
          <reference field="3" count="1" selected="0">
            <x v="195"/>
          </reference>
          <reference field="4" count="1">
            <x v="4"/>
          </reference>
        </references>
      </pivotArea>
    </format>
    <format dxfId="5303">
      <pivotArea dataOnly="0" labelOnly="1" outline="0" fieldPosition="0">
        <references count="5">
          <reference field="0" count="1" selected="0">
            <x v="45"/>
          </reference>
          <reference field="1" count="1" selected="0">
            <x v="223"/>
          </reference>
          <reference field="2" count="1" selected="0">
            <x v="3"/>
          </reference>
          <reference field="3" count="1" selected="0">
            <x v="220"/>
          </reference>
          <reference field="4" count="1">
            <x v="0"/>
          </reference>
        </references>
      </pivotArea>
    </format>
    <format dxfId="5302">
      <pivotArea dataOnly="0" labelOnly="1" outline="0" fieldPosition="0">
        <references count="5">
          <reference field="0" count="1" selected="0">
            <x v="46"/>
          </reference>
          <reference field="1" count="1" selected="0">
            <x v="224"/>
          </reference>
          <reference field="2" count="1" selected="0">
            <x v="0"/>
          </reference>
          <reference field="3" count="1" selected="0">
            <x v="92"/>
          </reference>
          <reference field="4" count="1">
            <x v="3"/>
          </reference>
        </references>
      </pivotArea>
    </format>
    <format dxfId="5301">
      <pivotArea dataOnly="0" labelOnly="1" outline="0" fieldPosition="0">
        <references count="5">
          <reference field="0" count="1" selected="0">
            <x v="47"/>
          </reference>
          <reference field="1" count="1" selected="0">
            <x v="225"/>
          </reference>
          <reference field="2" count="1" selected="0">
            <x v="1"/>
          </reference>
          <reference field="3" count="1" selected="0">
            <x v="107"/>
          </reference>
          <reference field="4" count="1">
            <x v="4"/>
          </reference>
        </references>
      </pivotArea>
    </format>
    <format dxfId="5300">
      <pivotArea dataOnly="0" labelOnly="1" outline="0" fieldPosition="0">
        <references count="5">
          <reference field="0" count="1" selected="0">
            <x v="48"/>
          </reference>
          <reference field="1" count="1" selected="0">
            <x v="226"/>
          </reference>
          <reference field="2" count="1" selected="0">
            <x v="2"/>
          </reference>
          <reference field="3" count="1" selected="0">
            <x v="103"/>
          </reference>
          <reference field="4" count="1">
            <x v="5"/>
          </reference>
        </references>
      </pivotArea>
    </format>
    <format dxfId="5299">
      <pivotArea dataOnly="0" labelOnly="1" outline="0" fieldPosition="0">
        <references count="5">
          <reference field="0" count="1" selected="0">
            <x v="49"/>
          </reference>
          <reference field="1" count="1" selected="0">
            <x v="229"/>
          </reference>
          <reference field="2" count="1" selected="0">
            <x v="3"/>
          </reference>
          <reference field="3" count="1" selected="0">
            <x v="185"/>
          </reference>
          <reference field="4" count="1">
            <x v="3"/>
          </reference>
        </references>
      </pivotArea>
    </format>
    <format dxfId="5298">
      <pivotArea dataOnly="0" labelOnly="1" outline="0" fieldPosition="0">
        <references count="5">
          <reference field="0" count="1" selected="0">
            <x v="52"/>
          </reference>
          <reference field="1" count="1" selected="0">
            <x v="234"/>
          </reference>
          <reference field="2" count="1" selected="0">
            <x v="4"/>
          </reference>
          <reference field="3" count="1" selected="0">
            <x v="327"/>
          </reference>
          <reference field="4" count="1">
            <x v="1"/>
          </reference>
        </references>
      </pivotArea>
    </format>
    <format dxfId="5297">
      <pivotArea dataOnly="0" labelOnly="1" outline="0" fieldPosition="0">
        <references count="5">
          <reference field="0" count="1" selected="0">
            <x v="55"/>
          </reference>
          <reference field="1" count="1" selected="0">
            <x v="239"/>
          </reference>
          <reference field="2" count="1" selected="0">
            <x v="4"/>
          </reference>
          <reference field="3" count="1" selected="0">
            <x v="52"/>
          </reference>
          <reference field="4" count="1">
            <x v="4"/>
          </reference>
        </references>
      </pivotArea>
    </format>
    <format dxfId="5296">
      <pivotArea dataOnly="0" labelOnly="1" outline="0" fieldPosition="0">
        <references count="5">
          <reference field="0" count="1" selected="0">
            <x v="57"/>
          </reference>
          <reference field="1" count="1" selected="0">
            <x v="241"/>
          </reference>
          <reference field="2" count="1" selected="0">
            <x v="3"/>
          </reference>
          <reference field="3" count="1" selected="0">
            <x v="151"/>
          </reference>
          <reference field="4" count="1">
            <x v="5"/>
          </reference>
        </references>
      </pivotArea>
    </format>
    <format dxfId="5295">
      <pivotArea dataOnly="0" labelOnly="1" outline="0" fieldPosition="0">
        <references count="5">
          <reference field="0" count="1" selected="0">
            <x v="59"/>
          </reference>
          <reference field="1" count="1" selected="0">
            <x v="243"/>
          </reference>
          <reference field="2" count="1" selected="0">
            <x v="1"/>
          </reference>
          <reference field="3" count="1" selected="0">
            <x v="227"/>
          </reference>
          <reference field="4" count="1">
            <x v="0"/>
          </reference>
        </references>
      </pivotArea>
    </format>
    <format dxfId="5294">
      <pivotArea dataOnly="0" labelOnly="1" outline="0" fieldPosition="0">
        <references count="5">
          <reference field="0" count="1" selected="0">
            <x v="60"/>
          </reference>
          <reference field="1" count="1" selected="0">
            <x v="244"/>
          </reference>
          <reference field="2" count="1" selected="0">
            <x v="2"/>
          </reference>
          <reference field="3" count="1" selected="0">
            <x v="295"/>
          </reference>
          <reference field="4" count="1">
            <x v="3"/>
          </reference>
        </references>
      </pivotArea>
    </format>
    <format dxfId="5293">
      <pivotArea dataOnly="0" labelOnly="1" outline="0" fieldPosition="0">
        <references count="5">
          <reference field="0" count="1" selected="0">
            <x v="61"/>
          </reference>
          <reference field="1" count="1" selected="0">
            <x v="245"/>
          </reference>
          <reference field="2" count="1" selected="0">
            <x v="3"/>
          </reference>
          <reference field="3" count="1" selected="0">
            <x v="119"/>
          </reference>
          <reference field="4" count="1">
            <x v="4"/>
          </reference>
        </references>
      </pivotArea>
    </format>
    <format dxfId="5292">
      <pivotArea dataOnly="0" labelOnly="1" outline="0" fieldPosition="0">
        <references count="5">
          <reference field="0" count="1" selected="0">
            <x v="64"/>
          </reference>
          <reference field="1" count="1" selected="0">
            <x v="248"/>
          </reference>
          <reference field="2" count="1" selected="0">
            <x v="2"/>
          </reference>
          <reference field="3" count="1" selected="0">
            <x v="55"/>
          </reference>
          <reference field="4" count="1">
            <x v="0"/>
          </reference>
        </references>
      </pivotArea>
    </format>
    <format dxfId="5291">
      <pivotArea dataOnly="0" labelOnly="1" outline="0" fieldPosition="0">
        <references count="5">
          <reference field="0" count="1" selected="0">
            <x v="66"/>
          </reference>
          <reference field="1" count="1" selected="0">
            <x v="251"/>
          </reference>
          <reference field="2" count="1" selected="0">
            <x v="0"/>
          </reference>
          <reference field="3" count="1" selected="0">
            <x v="379"/>
          </reference>
          <reference field="4" count="1">
            <x v="5"/>
          </reference>
        </references>
      </pivotArea>
    </format>
    <format dxfId="5290">
      <pivotArea dataOnly="0" labelOnly="1" outline="0" fieldPosition="0">
        <references count="5">
          <reference field="0" count="1" selected="0">
            <x v="70"/>
          </reference>
          <reference field="1" count="1" selected="0">
            <x v="255"/>
          </reference>
          <reference field="2" count="1" selected="0">
            <x v="0"/>
          </reference>
          <reference field="3" count="1" selected="0">
            <x v="126"/>
          </reference>
          <reference field="4" count="1">
            <x v="2"/>
          </reference>
        </references>
      </pivotArea>
    </format>
    <format dxfId="5289">
      <pivotArea dataOnly="0" labelOnly="1" outline="0" fieldPosition="0">
        <references count="5">
          <reference field="0" count="1" selected="0">
            <x v="71"/>
          </reference>
          <reference field="1" count="1" selected="0">
            <x v="257"/>
          </reference>
          <reference field="2" count="1" selected="0">
            <x v="1"/>
          </reference>
          <reference field="3" count="1" selected="0">
            <x v="204"/>
          </reference>
          <reference field="4" count="1">
            <x v="0"/>
          </reference>
        </references>
      </pivotArea>
    </format>
    <format dxfId="5288">
      <pivotArea dataOnly="0" labelOnly="1" outline="0" fieldPosition="0">
        <references count="5">
          <reference field="0" count="1" selected="0">
            <x v="72"/>
          </reference>
          <reference field="1" count="1" selected="0">
            <x v="259"/>
          </reference>
          <reference field="2" count="1" selected="0">
            <x v="2"/>
          </reference>
          <reference field="3" count="1" selected="0">
            <x v="338"/>
          </reference>
          <reference field="4" count="1">
            <x v="2"/>
          </reference>
        </references>
      </pivotArea>
    </format>
    <format dxfId="5287">
      <pivotArea dataOnly="0" labelOnly="1" outline="0" fieldPosition="0">
        <references count="5">
          <reference field="0" count="1" selected="0">
            <x v="73"/>
          </reference>
          <reference field="1" count="1" selected="0">
            <x v="260"/>
          </reference>
          <reference field="2" count="1" selected="0">
            <x v="3"/>
          </reference>
          <reference field="3" count="1" selected="0">
            <x v="5"/>
          </reference>
          <reference field="4" count="1">
            <x v="1"/>
          </reference>
        </references>
      </pivotArea>
    </format>
    <format dxfId="5286">
      <pivotArea dataOnly="0" labelOnly="1" outline="0" fieldPosition="0">
        <references count="5">
          <reference field="0" count="1" selected="0">
            <x v="74"/>
          </reference>
          <reference field="1" count="1" selected="0">
            <x v="263"/>
          </reference>
          <reference field="2" count="1" selected="0">
            <x v="0"/>
          </reference>
          <reference field="3" count="1" selected="0">
            <x v="262"/>
          </reference>
          <reference field="4" count="1">
            <x v="5"/>
          </reference>
        </references>
      </pivotArea>
    </format>
    <format dxfId="5285">
      <pivotArea dataOnly="0" labelOnly="1" outline="0" fieldPosition="0">
        <references count="5">
          <reference field="0" count="1" selected="0">
            <x v="75"/>
          </reference>
          <reference field="1" count="1" selected="0">
            <x v="266"/>
          </reference>
          <reference field="2" count="1" selected="0">
            <x v="1"/>
          </reference>
          <reference field="3" count="1" selected="0">
            <x v="254"/>
          </reference>
          <reference field="4" count="1">
            <x v="3"/>
          </reference>
        </references>
      </pivotArea>
    </format>
    <format dxfId="5284">
      <pivotArea dataOnly="0" labelOnly="1" outline="0" fieldPosition="0">
        <references count="5">
          <reference field="0" count="1" selected="0">
            <x v="76"/>
          </reference>
          <reference field="1" count="1" selected="0">
            <x v="267"/>
          </reference>
          <reference field="2" count="1" selected="0">
            <x v="2"/>
          </reference>
          <reference field="3" count="1" selected="0">
            <x v="358"/>
          </reference>
          <reference field="4" count="1">
            <x v="4"/>
          </reference>
        </references>
      </pivotArea>
    </format>
    <format dxfId="5283">
      <pivotArea dataOnly="0" labelOnly="1" outline="0" fieldPosition="0">
        <references count="5">
          <reference field="0" count="1" selected="0">
            <x v="79"/>
          </reference>
          <reference field="1" count="1" selected="0">
            <x v="272"/>
          </reference>
          <reference field="2" count="1" selected="0">
            <x v="1"/>
          </reference>
          <reference field="3" count="1" selected="0">
            <x v="389"/>
          </reference>
          <reference field="4" count="1">
            <x v="1"/>
          </reference>
        </references>
      </pivotArea>
    </format>
    <format dxfId="5282">
      <pivotArea dataOnly="0" labelOnly="1" outline="0" fieldPosition="0">
        <references count="5">
          <reference field="0" count="1" selected="0">
            <x v="80"/>
          </reference>
          <reference field="1" count="1" selected="0">
            <x v="273"/>
          </reference>
          <reference field="2" count="1" selected="0">
            <x v="2"/>
          </reference>
          <reference field="3" count="1" selected="0">
            <x v="191"/>
          </reference>
          <reference field="4" count="1">
            <x v="5"/>
          </reference>
        </references>
      </pivotArea>
    </format>
    <format dxfId="5281">
      <pivotArea dataOnly="0" labelOnly="1" outline="0" fieldPosition="0">
        <references count="5">
          <reference field="0" count="1" selected="0">
            <x v="81"/>
          </reference>
          <reference field="1" count="1" selected="0">
            <x v="274"/>
          </reference>
          <reference field="2" count="1" selected="0">
            <x v="3"/>
          </reference>
          <reference field="3" count="1" selected="0">
            <x v="51"/>
          </reference>
          <reference field="4" count="1">
            <x v="4"/>
          </reference>
        </references>
      </pivotArea>
    </format>
    <format dxfId="5280">
      <pivotArea dataOnly="0" labelOnly="1" outline="0" fieldPosition="0">
        <references count="5">
          <reference field="0" count="1" selected="0">
            <x v="82"/>
          </reference>
          <reference field="1" count="1" selected="0">
            <x v="275"/>
          </reference>
          <reference field="2" count="1" selected="0">
            <x v="0"/>
          </reference>
          <reference field="3" count="1" selected="0">
            <x v="241"/>
          </reference>
          <reference field="4" count="1">
            <x v="1"/>
          </reference>
        </references>
      </pivotArea>
    </format>
    <format dxfId="5279">
      <pivotArea dataOnly="0" labelOnly="1" outline="0" fieldPosition="0">
        <references count="5">
          <reference field="0" count="1" selected="0">
            <x v="85"/>
          </reference>
          <reference field="1" count="1" selected="0">
            <x v="279"/>
          </reference>
          <reference field="2" count="1" selected="0">
            <x v="3"/>
          </reference>
          <reference field="3" count="1" selected="0">
            <x v="221"/>
          </reference>
          <reference field="4" count="1">
            <x v="4"/>
          </reference>
        </references>
      </pivotArea>
    </format>
    <format dxfId="5278">
      <pivotArea dataOnly="0" labelOnly="1" outline="0" fieldPosition="0">
        <references count="5">
          <reference field="0" count="1" selected="0">
            <x v="87"/>
          </reference>
          <reference field="1" count="1" selected="0">
            <x v="281"/>
          </reference>
          <reference field="2" count="1" selected="0">
            <x v="1"/>
          </reference>
          <reference field="3" count="1" selected="0">
            <x v="417"/>
          </reference>
          <reference field="4" count="1">
            <x v="5"/>
          </reference>
        </references>
      </pivotArea>
    </format>
    <format dxfId="5277">
      <pivotArea dataOnly="0" labelOnly="1" outline="0" fieldPosition="0">
        <references count="5">
          <reference field="0" count="1" selected="0">
            <x v="88"/>
          </reference>
          <reference field="1" count="1" selected="0">
            <x v="282"/>
          </reference>
          <reference field="2" count="1" selected="0">
            <x v="2"/>
          </reference>
          <reference field="3" count="1" selected="0">
            <x v="206"/>
          </reference>
          <reference field="4" count="1">
            <x v="4"/>
          </reference>
        </references>
      </pivotArea>
    </format>
    <format dxfId="5276">
      <pivotArea dataOnly="0" labelOnly="1" outline="0" fieldPosition="0">
        <references count="5">
          <reference field="0" count="1" selected="0">
            <x v="89"/>
          </reference>
          <reference field="1" count="1" selected="0">
            <x v="283"/>
          </reference>
          <reference field="2" count="1" selected="0">
            <x v="3"/>
          </reference>
          <reference field="3" count="1" selected="0">
            <x v="329"/>
          </reference>
          <reference field="4" count="1">
            <x v="2"/>
          </reference>
        </references>
      </pivotArea>
    </format>
    <format dxfId="5275">
      <pivotArea dataOnly="0" labelOnly="1" outline="0" fieldPosition="0">
        <references count="5">
          <reference field="0" count="1" selected="0">
            <x v="90"/>
          </reference>
          <reference field="1" count="1" selected="0">
            <x v="284"/>
          </reference>
          <reference field="2" count="1" selected="0">
            <x v="0"/>
          </reference>
          <reference field="3" count="1" selected="0">
            <x v="164"/>
          </reference>
          <reference field="4" count="1">
            <x v="5"/>
          </reference>
        </references>
      </pivotArea>
    </format>
    <format dxfId="5274">
      <pivotArea dataOnly="0" labelOnly="1" outline="0" fieldPosition="0">
        <references count="5">
          <reference field="0" count="1" selected="0">
            <x v="91"/>
          </reference>
          <reference field="1" count="1" selected="0">
            <x v="287"/>
          </reference>
          <reference field="2" count="1" selected="0">
            <x v="1"/>
          </reference>
          <reference field="3" count="1" selected="0">
            <x v="163"/>
          </reference>
          <reference field="4" count="1">
            <x v="3"/>
          </reference>
        </references>
      </pivotArea>
    </format>
    <format dxfId="5273">
      <pivotArea dataOnly="0" labelOnly="1" outline="0" fieldPosition="0">
        <references count="5">
          <reference field="0" count="1" selected="0">
            <x v="92"/>
          </reference>
          <reference field="1" count="1" selected="0">
            <x v="288"/>
          </reference>
          <reference field="2" count="1" selected="0">
            <x v="2"/>
          </reference>
          <reference field="3" count="1" selected="0">
            <x v="388"/>
          </reference>
          <reference field="4" count="1">
            <x v="5"/>
          </reference>
        </references>
      </pivotArea>
    </format>
    <format dxfId="5272">
      <pivotArea dataOnly="0" labelOnly="1" outline="0" fieldPosition="0">
        <references count="5">
          <reference field="0" count="1" selected="0">
            <x v="94"/>
          </reference>
          <reference field="1" count="1" selected="0">
            <x v="290"/>
          </reference>
          <reference field="2" count="1" selected="0">
            <x v="0"/>
          </reference>
          <reference field="3" count="1" selected="0">
            <x v="101"/>
          </reference>
          <reference field="4" count="1">
            <x v="2"/>
          </reference>
        </references>
      </pivotArea>
    </format>
    <format dxfId="5271">
      <pivotArea dataOnly="0" labelOnly="1" outline="0" fieldPosition="0">
        <references count="5">
          <reference field="0" count="1" selected="0">
            <x v="96"/>
          </reference>
          <reference field="1" count="1" selected="0">
            <x v="293"/>
          </reference>
          <reference field="2" count="1" selected="0">
            <x v="2"/>
          </reference>
          <reference field="3" count="1" selected="0">
            <x v="222"/>
          </reference>
          <reference field="4" count="1">
            <x v="5"/>
          </reference>
        </references>
      </pivotArea>
    </format>
    <format dxfId="5270">
      <pivotArea dataOnly="0" labelOnly="1" outline="0" fieldPosition="0">
        <references count="5">
          <reference field="0" count="1" selected="0">
            <x v="98"/>
          </reference>
          <reference field="1" count="1" selected="0">
            <x v="295"/>
          </reference>
          <reference field="2" count="1" selected="0">
            <x v="0"/>
          </reference>
          <reference field="3" count="1" selected="0">
            <x v="285"/>
          </reference>
          <reference field="4" count="1">
            <x v="4"/>
          </reference>
        </references>
      </pivotArea>
    </format>
    <format dxfId="5269">
      <pivotArea dataOnly="0" labelOnly="1" outline="0" fieldPosition="0">
        <references count="5">
          <reference field="0" count="1" selected="0">
            <x v="99"/>
          </reference>
          <reference field="1" count="1" selected="0">
            <x v="297"/>
          </reference>
          <reference field="2" count="1" selected="0">
            <x v="1"/>
          </reference>
          <reference field="3" count="1" selected="0">
            <x v="378"/>
          </reference>
          <reference field="4" count="1">
            <x v="5"/>
          </reference>
        </references>
      </pivotArea>
    </format>
    <format dxfId="5268">
      <pivotArea dataOnly="0" labelOnly="1" outline="0" fieldPosition="0">
        <references count="5">
          <reference field="0" count="1" selected="0">
            <x v="101"/>
          </reference>
          <reference field="1" count="1" selected="0">
            <x v="301"/>
          </reference>
          <reference field="2" count="1" selected="0">
            <x v="3"/>
          </reference>
          <reference field="3" count="1" selected="0">
            <x v="115"/>
          </reference>
          <reference field="4" count="1">
            <x v="4"/>
          </reference>
        </references>
      </pivotArea>
    </format>
    <format dxfId="5267">
      <pivotArea dataOnly="0" labelOnly="1" outline="0" fieldPosition="0">
        <references count="5">
          <reference field="0" count="1" selected="0">
            <x v="102"/>
          </reference>
          <reference field="1" count="1" selected="0">
            <x v="302"/>
          </reference>
          <reference field="2" count="1" selected="0">
            <x v="0"/>
          </reference>
          <reference field="3" count="1" selected="0">
            <x v="192"/>
          </reference>
          <reference field="4" count="1">
            <x v="2"/>
          </reference>
        </references>
      </pivotArea>
    </format>
    <format dxfId="5266">
      <pivotArea dataOnly="0" labelOnly="1" outline="0" fieldPosition="0">
        <references count="5">
          <reference field="0" count="1" selected="0">
            <x v="103"/>
          </reference>
          <reference field="1" count="1" selected="0">
            <x v="303"/>
          </reference>
          <reference field="2" count="1" selected="0">
            <x v="1"/>
          </reference>
          <reference field="3" count="1" selected="0">
            <x v="18"/>
          </reference>
          <reference field="4" count="1">
            <x v="5"/>
          </reference>
        </references>
      </pivotArea>
    </format>
    <format dxfId="5265">
      <pivotArea dataOnly="0" labelOnly="1" outline="0" fieldPosition="0">
        <references count="5">
          <reference field="0" count="1" selected="0">
            <x v="104"/>
          </reference>
          <reference field="1" count="1" selected="0">
            <x v="304"/>
          </reference>
          <reference field="2" count="1" selected="0">
            <x v="2"/>
          </reference>
          <reference field="3" count="1" selected="0">
            <x v="75"/>
          </reference>
          <reference field="4" count="1">
            <x v="3"/>
          </reference>
        </references>
      </pivotArea>
    </format>
    <format dxfId="5264">
      <pivotArea dataOnly="0" labelOnly="1" outline="0" fieldPosition="0">
        <references count="5">
          <reference field="0" count="1" selected="0">
            <x v="105"/>
          </reference>
          <reference field="1" count="1" selected="0">
            <x v="306"/>
          </reference>
          <reference field="2" count="1" selected="0">
            <x v="3"/>
          </reference>
          <reference field="3" count="1" selected="0">
            <x v="342"/>
          </reference>
          <reference field="4" count="1">
            <x v="2"/>
          </reference>
        </references>
      </pivotArea>
    </format>
    <format dxfId="5263">
      <pivotArea dataOnly="0" labelOnly="1" outline="0" fieldPosition="0">
        <references count="5">
          <reference field="0" count="1" selected="0">
            <x v="106"/>
          </reference>
          <reference field="1" count="1" selected="0">
            <x v="307"/>
          </reference>
          <reference field="2" count="1" selected="0">
            <x v="0"/>
          </reference>
          <reference field="3" count="1" selected="0">
            <x v="277"/>
          </reference>
          <reference field="4" count="1">
            <x v="3"/>
          </reference>
        </references>
      </pivotArea>
    </format>
    <format dxfId="5262">
      <pivotArea dataOnly="0" labelOnly="1" outline="0" fieldPosition="0">
        <references count="5">
          <reference field="0" count="1" selected="0">
            <x v="108"/>
          </reference>
          <reference field="1" count="1" selected="0">
            <x v="309"/>
          </reference>
          <reference field="2" count="1" selected="0">
            <x v="2"/>
          </reference>
          <reference field="3" count="1" selected="0">
            <x v="45"/>
          </reference>
          <reference field="4" count="1">
            <x v="2"/>
          </reference>
        </references>
      </pivotArea>
    </format>
    <format dxfId="5261">
      <pivotArea dataOnly="0" labelOnly="1" outline="0" fieldPosition="0">
        <references count="5">
          <reference field="0" count="1" selected="0">
            <x v="110"/>
          </reference>
          <reference field="1" count="1" selected="0">
            <x v="312"/>
          </reference>
          <reference field="2" count="1" selected="0">
            <x v="0"/>
          </reference>
          <reference field="3" count="1" selected="0">
            <x v="270"/>
          </reference>
          <reference field="4" count="1">
            <x v="4"/>
          </reference>
        </references>
      </pivotArea>
    </format>
    <format dxfId="5260">
      <pivotArea dataOnly="0" labelOnly="1" outline="0" fieldPosition="0">
        <references count="5">
          <reference field="0" count="1" selected="0">
            <x v="111"/>
          </reference>
          <reference field="1" count="1" selected="0">
            <x v="313"/>
          </reference>
          <reference field="2" count="1" selected="0">
            <x v="1"/>
          </reference>
          <reference field="3" count="1" selected="0">
            <x v="297"/>
          </reference>
          <reference field="4" count="1">
            <x v="0"/>
          </reference>
        </references>
      </pivotArea>
    </format>
    <format dxfId="5259">
      <pivotArea dataOnly="0" labelOnly="1" outline="0" fieldPosition="0">
        <references count="5">
          <reference field="0" count="1" selected="0">
            <x v="112"/>
          </reference>
          <reference field="1" count="1" selected="0">
            <x v="315"/>
          </reference>
          <reference field="2" count="1" selected="0">
            <x v="2"/>
          </reference>
          <reference field="3" count="1" selected="0">
            <x v="141"/>
          </reference>
          <reference field="4" count="1">
            <x v="4"/>
          </reference>
        </references>
      </pivotArea>
    </format>
    <format dxfId="5258">
      <pivotArea dataOnly="0" labelOnly="1" outline="0" fieldPosition="0">
        <references count="5">
          <reference field="0" count="1" selected="0">
            <x v="113"/>
          </reference>
          <reference field="1" count="1" selected="0">
            <x v="316"/>
          </reference>
          <reference field="2" count="1" selected="0">
            <x v="3"/>
          </reference>
          <reference field="3" count="1" selected="0">
            <x v="3"/>
          </reference>
          <reference field="4" count="1">
            <x v="2"/>
          </reference>
        </references>
      </pivotArea>
    </format>
    <format dxfId="5257">
      <pivotArea dataOnly="0" labelOnly="1" outline="0" fieldPosition="0">
        <references count="5">
          <reference field="0" count="1" selected="0">
            <x v="114"/>
          </reference>
          <reference field="1" count="1" selected="0">
            <x v="317"/>
          </reference>
          <reference field="2" count="1" selected="0">
            <x v="0"/>
          </reference>
          <reference field="3" count="1" selected="0">
            <x v="39"/>
          </reference>
          <reference field="4" count="1">
            <x v="1"/>
          </reference>
        </references>
      </pivotArea>
    </format>
    <format dxfId="5256">
      <pivotArea dataOnly="0" labelOnly="1" outline="0" fieldPosition="0">
        <references count="5">
          <reference field="0" count="1" selected="0">
            <x v="115"/>
          </reference>
          <reference field="1" count="1" selected="0">
            <x v="318"/>
          </reference>
          <reference field="2" count="1" selected="0">
            <x v="1"/>
          </reference>
          <reference field="3" count="1" selected="0">
            <x v="113"/>
          </reference>
          <reference field="4" count="1">
            <x v="0"/>
          </reference>
        </references>
      </pivotArea>
    </format>
    <format dxfId="5255">
      <pivotArea dataOnly="0" labelOnly="1" outline="0" fieldPosition="0">
        <references count="5">
          <reference field="0" count="1" selected="0">
            <x v="117"/>
          </reference>
          <reference field="1" count="1" selected="0">
            <x v="320"/>
          </reference>
          <reference field="2" count="1" selected="0">
            <x v="3"/>
          </reference>
          <reference field="3" count="1" selected="0">
            <x v="268"/>
          </reference>
          <reference field="4" count="1">
            <x v="1"/>
          </reference>
        </references>
      </pivotArea>
    </format>
    <format dxfId="5254">
      <pivotArea dataOnly="0" labelOnly="1" outline="0" fieldPosition="0">
        <references count="5">
          <reference field="0" count="1" selected="0">
            <x v="118"/>
          </reference>
          <reference field="1" count="1" selected="0">
            <x v="321"/>
          </reference>
          <reference field="2" count="1" selected="0">
            <x v="0"/>
          </reference>
          <reference field="3" count="1" selected="0">
            <x v="396"/>
          </reference>
          <reference field="4" count="1">
            <x v="5"/>
          </reference>
        </references>
      </pivotArea>
    </format>
    <format dxfId="5253">
      <pivotArea dataOnly="0" labelOnly="1" outline="0" fieldPosition="0">
        <references count="5">
          <reference field="0" count="1" selected="0">
            <x v="119"/>
          </reference>
          <reference field="1" count="1" selected="0">
            <x v="322"/>
          </reference>
          <reference field="2" count="1" selected="0">
            <x v="1"/>
          </reference>
          <reference field="3" count="1" selected="0">
            <x v="20"/>
          </reference>
          <reference field="4" count="1">
            <x v="0"/>
          </reference>
        </references>
      </pivotArea>
    </format>
    <format dxfId="5252">
      <pivotArea dataOnly="0" labelOnly="1" outline="0" fieldPosition="0">
        <references count="5">
          <reference field="0" count="1" selected="0">
            <x v="121"/>
          </reference>
          <reference field="1" count="1" selected="0">
            <x v="324"/>
          </reference>
          <reference field="2" count="1" selected="0">
            <x v="3"/>
          </reference>
          <reference field="3" count="1" selected="0">
            <x v="275"/>
          </reference>
          <reference field="4" count="1">
            <x v="3"/>
          </reference>
        </references>
      </pivotArea>
    </format>
    <format dxfId="5251">
      <pivotArea dataOnly="0" labelOnly="1" outline="0" fieldPosition="0">
        <references count="5">
          <reference field="0" count="1" selected="0">
            <x v="122"/>
          </reference>
          <reference field="1" count="1" selected="0">
            <x v="325"/>
          </reference>
          <reference field="2" count="1" selected="0">
            <x v="0"/>
          </reference>
          <reference field="3" count="1" selected="0">
            <x v="314"/>
          </reference>
          <reference field="4" count="1">
            <x v="5"/>
          </reference>
        </references>
      </pivotArea>
    </format>
    <format dxfId="5250">
      <pivotArea dataOnly="0" labelOnly="1" outline="0" fieldPosition="0">
        <references count="5">
          <reference field="0" count="1" selected="0">
            <x v="123"/>
          </reference>
          <reference field="1" count="1" selected="0">
            <x v="326"/>
          </reference>
          <reference field="2" count="1" selected="0">
            <x v="1"/>
          </reference>
          <reference field="3" count="1" selected="0">
            <x v="118"/>
          </reference>
          <reference field="4" count="1">
            <x v="2"/>
          </reference>
        </references>
      </pivotArea>
    </format>
    <format dxfId="5249">
      <pivotArea dataOnly="0" labelOnly="1" outline="0" fieldPosition="0">
        <references count="5">
          <reference field="0" count="1" selected="0">
            <x v="124"/>
          </reference>
          <reference field="1" count="1" selected="0">
            <x v="327"/>
          </reference>
          <reference field="2" count="1" selected="0">
            <x v="2"/>
          </reference>
          <reference field="3" count="1" selected="0">
            <x v="230"/>
          </reference>
          <reference field="4" count="1">
            <x v="0"/>
          </reference>
        </references>
      </pivotArea>
    </format>
    <format dxfId="5248">
      <pivotArea dataOnly="0" labelOnly="1" outline="0" fieldPosition="0">
        <references count="5">
          <reference field="0" count="1" selected="0">
            <x v="125"/>
          </reference>
          <reference field="1" count="1" selected="0">
            <x v="330"/>
          </reference>
          <reference field="2" count="1" selected="0">
            <x v="3"/>
          </reference>
          <reference field="3" count="1" selected="0">
            <x v="178"/>
          </reference>
          <reference field="4" count="1">
            <x v="3"/>
          </reference>
        </references>
      </pivotArea>
    </format>
    <format dxfId="5247">
      <pivotArea dataOnly="0" labelOnly="1" outline="0" fieldPosition="0">
        <references count="5">
          <reference field="0" count="1" selected="0">
            <x v="126"/>
          </reference>
          <reference field="1" count="1" selected="0">
            <x v="331"/>
          </reference>
          <reference field="2" count="1" selected="0">
            <x v="0"/>
          </reference>
          <reference field="3" count="1" selected="0">
            <x v="290"/>
          </reference>
          <reference field="4" count="1">
            <x v="4"/>
          </reference>
        </references>
      </pivotArea>
    </format>
    <format dxfId="5246">
      <pivotArea dataOnly="0" labelOnly="1" outline="0" fieldPosition="0">
        <references count="5">
          <reference field="0" count="1" selected="0">
            <x v="128"/>
          </reference>
          <reference field="1" count="1" selected="0">
            <x v="335"/>
          </reference>
          <reference field="2" count="1" selected="0">
            <x v="2"/>
          </reference>
          <reference field="3" count="1" selected="0">
            <x v="328"/>
          </reference>
          <reference field="4" count="1">
            <x v="1"/>
          </reference>
        </references>
      </pivotArea>
    </format>
    <format dxfId="5245">
      <pivotArea dataOnly="0" labelOnly="1" outline="0" fieldPosition="0">
        <references count="5">
          <reference field="0" count="1" selected="0">
            <x v="129"/>
          </reference>
          <reference field="1" count="1" selected="0">
            <x v="336"/>
          </reference>
          <reference field="2" count="1" selected="0">
            <x v="3"/>
          </reference>
          <reference field="3" count="1" selected="0">
            <x v="149"/>
          </reference>
          <reference field="4" count="1">
            <x v="5"/>
          </reference>
        </references>
      </pivotArea>
    </format>
    <format dxfId="5244">
      <pivotArea dataOnly="0" labelOnly="1" outline="0" fieldPosition="0">
        <references count="5">
          <reference field="0" count="1" selected="0">
            <x v="130"/>
          </reference>
          <reference field="1" count="1" selected="0">
            <x v="337"/>
          </reference>
          <reference field="2" count="1" selected="0">
            <x v="0"/>
          </reference>
          <reference field="3" count="1" selected="0">
            <x v="111"/>
          </reference>
          <reference field="4" count="1">
            <x v="2"/>
          </reference>
        </references>
      </pivotArea>
    </format>
    <format dxfId="5243">
      <pivotArea dataOnly="0" labelOnly="1" outline="0" fieldPosition="0">
        <references count="5">
          <reference field="0" count="1" selected="0">
            <x v="131"/>
          </reference>
          <reference field="1" count="1" selected="0">
            <x v="338"/>
          </reference>
          <reference field="2" count="1" selected="0">
            <x v="1"/>
          </reference>
          <reference field="3" count="1" selected="0">
            <x v="40"/>
          </reference>
          <reference field="4" count="1">
            <x v="1"/>
          </reference>
        </references>
      </pivotArea>
    </format>
    <format dxfId="5242">
      <pivotArea dataOnly="0" labelOnly="1" outline="0" fieldPosition="0">
        <references count="5">
          <reference field="0" count="1" selected="0">
            <x v="132"/>
          </reference>
          <reference field="1" count="1" selected="0">
            <x v="339"/>
          </reference>
          <reference field="2" count="1" selected="0">
            <x v="2"/>
          </reference>
          <reference field="3" count="1" selected="0">
            <x v="142"/>
          </reference>
          <reference field="4" count="1">
            <x v="2"/>
          </reference>
        </references>
      </pivotArea>
    </format>
    <format dxfId="5241">
      <pivotArea dataOnly="0" labelOnly="1" outline="0" fieldPosition="0">
        <references count="5">
          <reference field="0" count="1" selected="0">
            <x v="133"/>
          </reference>
          <reference field="1" count="1" selected="0">
            <x v="340"/>
          </reference>
          <reference field="2" count="1" selected="0">
            <x v="3"/>
          </reference>
          <reference field="3" count="1" selected="0">
            <x v="35"/>
          </reference>
          <reference field="4" count="1">
            <x v="4"/>
          </reference>
        </references>
      </pivotArea>
    </format>
    <format dxfId="5240">
      <pivotArea dataOnly="0" labelOnly="1" outline="0" fieldPosition="0">
        <references count="5">
          <reference field="0" count="1" selected="0">
            <x v="134"/>
          </reference>
          <reference field="1" count="1" selected="0">
            <x v="341"/>
          </reference>
          <reference field="2" count="1" selected="0">
            <x v="0"/>
          </reference>
          <reference field="3" count="1" selected="0">
            <x v="135"/>
          </reference>
          <reference field="4" count="1">
            <x v="5"/>
          </reference>
        </references>
      </pivotArea>
    </format>
    <format dxfId="5239">
      <pivotArea dataOnly="0" labelOnly="1" outline="0" fieldPosition="0">
        <references count="5">
          <reference field="0" count="1" selected="0">
            <x v="135"/>
          </reference>
          <reference field="1" count="1" selected="0">
            <x v="342"/>
          </reference>
          <reference field="2" count="1" selected="0">
            <x v="1"/>
          </reference>
          <reference field="3" count="1" selected="0">
            <x v="137"/>
          </reference>
          <reference field="4" count="1">
            <x v="4"/>
          </reference>
        </references>
      </pivotArea>
    </format>
    <format dxfId="5238">
      <pivotArea dataOnly="0" labelOnly="1" outline="0" fieldPosition="0">
        <references count="5">
          <reference field="0" count="1" selected="0">
            <x v="137"/>
          </reference>
          <reference field="1" count="1" selected="0">
            <x v="344"/>
          </reference>
          <reference field="2" count="1" selected="0">
            <x v="3"/>
          </reference>
          <reference field="3" count="1" selected="0">
            <x v="387"/>
          </reference>
          <reference field="4" count="1">
            <x v="1"/>
          </reference>
        </references>
      </pivotArea>
    </format>
    <format dxfId="5237">
      <pivotArea dataOnly="0" labelOnly="1" outline="0" fieldPosition="0">
        <references count="5">
          <reference field="0" count="1" selected="0">
            <x v="138"/>
          </reference>
          <reference field="1" count="1" selected="0">
            <x v="345"/>
          </reference>
          <reference field="2" count="1" selected="0">
            <x v="0"/>
          </reference>
          <reference field="3" count="1" selected="0">
            <x v="291"/>
          </reference>
          <reference field="4" count="1">
            <x v="5"/>
          </reference>
        </references>
      </pivotArea>
    </format>
    <format dxfId="5236">
      <pivotArea dataOnly="0" labelOnly="1" outline="0" fieldPosition="0">
        <references count="5">
          <reference field="0" count="1" selected="0">
            <x v="139"/>
          </reference>
          <reference field="1" count="1" selected="0">
            <x v="346"/>
          </reference>
          <reference field="2" count="1" selected="0">
            <x v="1"/>
          </reference>
          <reference field="3" count="1" selected="0">
            <x v="312"/>
          </reference>
          <reference field="4" count="1">
            <x v="0"/>
          </reference>
        </references>
      </pivotArea>
    </format>
    <format dxfId="5235">
      <pivotArea dataOnly="0" labelOnly="1" outline="0" fieldPosition="0">
        <references count="5">
          <reference field="0" count="1" selected="0">
            <x v="141"/>
          </reference>
          <reference field="1" count="1" selected="0">
            <x v="348"/>
          </reference>
          <reference field="2" count="1" selected="0">
            <x v="3"/>
          </reference>
          <reference field="3" count="1" selected="0">
            <x v="65"/>
          </reference>
          <reference field="4" count="1">
            <x v="1"/>
          </reference>
        </references>
      </pivotArea>
    </format>
    <format dxfId="5234">
      <pivotArea dataOnly="0" labelOnly="1" outline="0" fieldPosition="0">
        <references count="5">
          <reference field="0" count="1" selected="0">
            <x v="143"/>
          </reference>
          <reference field="1" count="1" selected="0">
            <x v="350"/>
          </reference>
          <reference field="2" count="1" selected="0">
            <x v="1"/>
          </reference>
          <reference field="3" count="1" selected="0">
            <x v="311"/>
          </reference>
          <reference field="4" count="1">
            <x v="2"/>
          </reference>
        </references>
      </pivotArea>
    </format>
    <format dxfId="5233">
      <pivotArea dataOnly="0" labelOnly="1" outline="0" fieldPosition="0">
        <references count="5">
          <reference field="0" count="1" selected="0">
            <x v="144"/>
          </reference>
          <reference field="1" count="1" selected="0">
            <x v="351"/>
          </reference>
          <reference field="2" count="1" selected="0">
            <x v="2"/>
          </reference>
          <reference field="3" count="1" selected="0">
            <x v="228"/>
          </reference>
          <reference field="4" count="1">
            <x v="3"/>
          </reference>
        </references>
      </pivotArea>
    </format>
    <format dxfId="5232">
      <pivotArea dataOnly="0" labelOnly="1" outline="0" fieldPosition="0">
        <references count="5">
          <reference field="0" count="1" selected="0">
            <x v="145"/>
          </reference>
          <reference field="1" count="1" selected="0">
            <x v="352"/>
          </reference>
          <reference field="2" count="1" selected="0">
            <x v="3"/>
          </reference>
          <reference field="3" count="1" selected="0">
            <x v="324"/>
          </reference>
          <reference field="4" count="1">
            <x v="0"/>
          </reference>
        </references>
      </pivotArea>
    </format>
    <format dxfId="5231">
      <pivotArea dataOnly="0" labelOnly="1" outline="0" fieldPosition="0">
        <references count="5">
          <reference field="0" count="1" selected="0">
            <x v="151"/>
          </reference>
          <reference field="1" count="1" selected="0">
            <x v="383"/>
          </reference>
          <reference field="2" count="1" selected="0">
            <x v="1"/>
          </reference>
          <reference field="3" count="1" selected="0">
            <x v="180"/>
          </reference>
          <reference field="4" count="1">
            <x v="5"/>
          </reference>
        </references>
      </pivotArea>
    </format>
    <format dxfId="5230">
      <pivotArea dataOnly="0" labelOnly="1" outline="0" fieldPosition="0">
        <references count="5">
          <reference field="0" count="1" selected="0">
            <x v="152"/>
          </reference>
          <reference field="1" count="1" selected="0">
            <x v="409"/>
          </reference>
          <reference field="2" count="1" selected="0">
            <x v="2"/>
          </reference>
          <reference field="3" count="1" selected="0">
            <x v="44"/>
          </reference>
          <reference field="4" count="1">
            <x v="3"/>
          </reference>
        </references>
      </pivotArea>
    </format>
    <format dxfId="5229">
      <pivotArea dataOnly="0" labelOnly="1" outline="0" fieldPosition="0">
        <references count="5">
          <reference field="0" count="1" selected="0">
            <x v="153"/>
          </reference>
          <reference field="1" count="1" selected="0">
            <x v="412"/>
          </reference>
          <reference field="2" count="1" selected="0">
            <x v="3"/>
          </reference>
          <reference field="3" count="1" selected="0">
            <x v="16"/>
          </reference>
          <reference field="4" count="1">
            <x v="4"/>
          </reference>
        </references>
      </pivotArea>
    </format>
    <format dxfId="5228">
      <pivotArea dataOnly="0" labelOnly="1" outline="0" fieldPosition="0">
        <references count="5">
          <reference field="0" count="1" selected="0">
            <x v="154"/>
          </reference>
          <reference field="1" count="1" selected="0">
            <x v="413"/>
          </reference>
          <reference field="2" count="1" selected="0">
            <x v="0"/>
          </reference>
          <reference field="3" count="1" selected="0">
            <x v="372"/>
          </reference>
          <reference field="4" count="1">
            <x v="5"/>
          </reference>
        </references>
      </pivotArea>
    </format>
    <format dxfId="5227">
      <pivotArea dataOnly="0" labelOnly="1" outline="0" fieldPosition="0">
        <references count="5">
          <reference field="0" count="1" selected="0">
            <x v="170"/>
          </reference>
          <reference field="1" count="1" selected="0">
            <x v="256"/>
          </reference>
          <reference field="2" count="1" selected="0">
            <x v="0"/>
          </reference>
          <reference field="3" count="1" selected="0">
            <x v="85"/>
          </reference>
          <reference field="4" count="1">
            <x v="3"/>
          </reference>
        </references>
      </pivotArea>
    </format>
    <format dxfId="5226">
      <pivotArea dataOnly="0" labelOnly="1" outline="0" fieldPosition="0">
        <references count="5">
          <reference field="0" count="1" selected="0">
            <x v="172"/>
          </reference>
          <reference field="1" count="1" selected="0">
            <x v="300"/>
          </reference>
          <reference field="2" count="1" selected="0">
            <x v="2"/>
          </reference>
          <reference field="3" count="1" selected="0">
            <x v="380"/>
          </reference>
          <reference field="4" count="1">
            <x v="5"/>
          </reference>
        </references>
      </pivotArea>
    </format>
    <format dxfId="5225">
      <pivotArea dataOnly="0" labelOnly="1" outline="0" fieldPosition="0">
        <references count="5">
          <reference field="0" count="1" selected="0">
            <x v="177"/>
          </reference>
          <reference field="1" count="1" selected="0">
            <x v="6"/>
          </reference>
          <reference field="2" count="1" selected="0">
            <x v="3"/>
          </reference>
          <reference field="3" count="1" selected="0">
            <x v="154"/>
          </reference>
          <reference field="4" count="1">
            <x v="4"/>
          </reference>
        </references>
      </pivotArea>
    </format>
    <format dxfId="5224">
      <pivotArea dataOnly="0" labelOnly="1" outline="0" fieldPosition="0">
        <references count="5">
          <reference field="0" count="1" selected="0">
            <x v="178"/>
          </reference>
          <reference field="1" count="1" selected="0">
            <x v="9"/>
          </reference>
          <reference field="2" count="1" selected="0">
            <x v="0"/>
          </reference>
          <reference field="3" count="1" selected="0">
            <x v="105"/>
          </reference>
          <reference field="4" count="1">
            <x v="0"/>
          </reference>
        </references>
      </pivotArea>
    </format>
    <format dxfId="5223">
      <pivotArea dataOnly="0" labelOnly="1" outline="0" fieldPosition="0">
        <references count="5">
          <reference field="0" count="1" selected="0">
            <x v="182"/>
          </reference>
          <reference field="1" count="1" selected="0">
            <x v="13"/>
          </reference>
          <reference field="2" count="1" selected="0">
            <x v="0"/>
          </reference>
          <reference field="3" count="1" selected="0">
            <x v="257"/>
          </reference>
          <reference field="4" count="1">
            <x v="2"/>
          </reference>
        </references>
      </pivotArea>
    </format>
    <format dxfId="5222">
      <pivotArea dataOnly="0" labelOnly="1" outline="0" fieldPosition="0">
        <references count="5">
          <reference field="0" count="1" selected="0">
            <x v="184"/>
          </reference>
          <reference field="1" count="1" selected="0">
            <x v="15"/>
          </reference>
          <reference field="2" count="1" selected="0">
            <x v="2"/>
          </reference>
          <reference field="3" count="1" selected="0">
            <x v="361"/>
          </reference>
          <reference field="4" count="1">
            <x v="1"/>
          </reference>
        </references>
      </pivotArea>
    </format>
    <format dxfId="5221">
      <pivotArea dataOnly="0" labelOnly="1" outline="0" fieldPosition="0">
        <references count="5">
          <reference field="0" count="1" selected="0">
            <x v="186"/>
          </reference>
          <reference field="1" count="1" selected="0">
            <x v="18"/>
          </reference>
          <reference field="2" count="1" selected="0">
            <x v="0"/>
          </reference>
          <reference field="3" count="1" selected="0">
            <x v="157"/>
          </reference>
          <reference field="4" count="1">
            <x v="4"/>
          </reference>
        </references>
      </pivotArea>
    </format>
    <format dxfId="5220">
      <pivotArea dataOnly="0" labelOnly="1" outline="0" fieldPosition="0">
        <references count="5">
          <reference field="0" count="1" selected="0">
            <x v="187"/>
          </reference>
          <reference field="1" count="1" selected="0">
            <x v="20"/>
          </reference>
          <reference field="2" count="1" selected="0">
            <x v="1"/>
          </reference>
          <reference field="3" count="1" selected="0">
            <x v="382"/>
          </reference>
          <reference field="4" count="1">
            <x v="3"/>
          </reference>
        </references>
      </pivotArea>
    </format>
    <format dxfId="5219">
      <pivotArea dataOnly="0" labelOnly="1" outline="0" fieldPosition="0">
        <references count="5">
          <reference field="0" count="1" selected="0">
            <x v="188"/>
          </reference>
          <reference field="1" count="1" selected="0">
            <x v="22"/>
          </reference>
          <reference field="2" count="1" selected="0">
            <x v="2"/>
          </reference>
          <reference field="3" count="1" selected="0">
            <x v="38"/>
          </reference>
          <reference field="4" count="1">
            <x v="0"/>
          </reference>
        </references>
      </pivotArea>
    </format>
    <format dxfId="5218">
      <pivotArea dataOnly="0" labelOnly="1" outline="0" fieldPosition="0">
        <references count="5">
          <reference field="0" count="1" selected="0">
            <x v="189"/>
          </reference>
          <reference field="1" count="1" selected="0">
            <x v="33"/>
          </reference>
          <reference field="2" count="1" selected="0">
            <x v="3"/>
          </reference>
          <reference field="3" count="1" selected="0">
            <x v="102"/>
          </reference>
          <reference field="4" count="1">
            <x v="2"/>
          </reference>
        </references>
      </pivotArea>
    </format>
    <format dxfId="5217">
      <pivotArea dataOnly="0" labelOnly="1" outline="0" fieldPosition="0">
        <references count="5">
          <reference field="0" count="1" selected="0">
            <x v="191"/>
          </reference>
          <reference field="1" count="1" selected="0">
            <x v="42"/>
          </reference>
          <reference field="2" count="1" selected="0">
            <x v="1"/>
          </reference>
          <reference field="3" count="1" selected="0">
            <x v="330"/>
          </reference>
          <reference field="4" count="1">
            <x v="4"/>
          </reference>
        </references>
      </pivotArea>
    </format>
    <format dxfId="5216">
      <pivotArea dataOnly="0" labelOnly="1" outline="0" fieldPosition="0">
        <references count="5">
          <reference field="0" count="1" selected="0">
            <x v="197"/>
          </reference>
          <reference field="1" count="1" selected="0">
            <x v="56"/>
          </reference>
          <reference field="2" count="1" selected="0">
            <x v="3"/>
          </reference>
          <reference field="3" count="1" selected="0">
            <x v="88"/>
          </reference>
          <reference field="4" count="1">
            <x v="1"/>
          </reference>
        </references>
      </pivotArea>
    </format>
    <format dxfId="5215">
      <pivotArea dataOnly="0" labelOnly="1" outline="0" fieldPosition="0">
        <references count="5">
          <reference field="0" count="1" selected="0">
            <x v="208"/>
          </reference>
          <reference field="1" count="1" selected="0">
            <x v="104"/>
          </reference>
          <reference field="2" count="1" selected="0">
            <x v="2"/>
          </reference>
          <reference field="3" count="1" selected="0">
            <x v="110"/>
          </reference>
          <reference field="4" count="1">
            <x v="5"/>
          </reference>
        </references>
      </pivotArea>
    </format>
    <format dxfId="5214">
      <pivotArea dataOnly="0" labelOnly="1" outline="0" fieldPosition="0">
        <references count="5">
          <reference field="0" count="1" selected="0">
            <x v="212"/>
          </reference>
          <reference field="1" count="1" selected="0">
            <x v="111"/>
          </reference>
          <reference field="2" count="1" selected="0">
            <x v="2"/>
          </reference>
          <reference field="3" count="1" selected="0">
            <x v="36"/>
          </reference>
          <reference field="4" count="1">
            <x v="1"/>
          </reference>
        </references>
      </pivotArea>
    </format>
    <format dxfId="5213">
      <pivotArea dataOnly="0" labelOnly="1" outline="0" fieldPosition="0">
        <references count="5">
          <reference field="0" count="1" selected="0">
            <x v="213"/>
          </reference>
          <reference field="1" count="1" selected="0">
            <x v="115"/>
          </reference>
          <reference field="2" count="1" selected="0">
            <x v="3"/>
          </reference>
          <reference field="3" count="1" selected="0">
            <x v="226"/>
          </reference>
          <reference field="4" count="1">
            <x v="5"/>
          </reference>
        </references>
      </pivotArea>
    </format>
    <format dxfId="5212">
      <pivotArea dataOnly="0" labelOnly="1" outline="0" fieldPosition="0">
        <references count="5">
          <reference field="0" count="1" selected="0">
            <x v="218"/>
          </reference>
          <reference field="1" count="1" selected="0">
            <x v="123"/>
          </reference>
          <reference field="2" count="1" selected="0">
            <x v="0"/>
          </reference>
          <reference field="3" count="1" selected="0">
            <x v="179"/>
          </reference>
          <reference field="4" count="1">
            <x v="2"/>
          </reference>
        </references>
      </pivotArea>
    </format>
    <format dxfId="5211">
      <pivotArea dataOnly="0" labelOnly="1" outline="0" fieldPosition="0">
        <references count="5">
          <reference field="0" count="1" selected="0">
            <x v="222"/>
          </reference>
          <reference field="1" count="1" selected="0">
            <x v="130"/>
          </reference>
          <reference field="2" count="1" selected="0">
            <x v="0"/>
          </reference>
          <reference field="3" count="1" selected="0">
            <x v="11"/>
          </reference>
          <reference field="4" count="1">
            <x v="3"/>
          </reference>
        </references>
      </pivotArea>
    </format>
    <format dxfId="5210">
      <pivotArea dataOnly="0" labelOnly="1" outline="0" fieldPosition="0">
        <references count="5">
          <reference field="0" count="1" selected="0">
            <x v="223"/>
          </reference>
          <reference field="1" count="1" selected="0">
            <x v="131"/>
          </reference>
          <reference field="2" count="1" selected="0">
            <x v="1"/>
          </reference>
          <reference field="3" count="1" selected="0">
            <x v="57"/>
          </reference>
          <reference field="4" count="1">
            <x v="4"/>
          </reference>
        </references>
      </pivotArea>
    </format>
    <format dxfId="5209">
      <pivotArea dataOnly="0" labelOnly="1" outline="0" fieldPosition="0">
        <references count="5">
          <reference field="0" count="1" selected="0">
            <x v="224"/>
          </reference>
          <reference field="1" count="1" selected="0">
            <x v="132"/>
          </reference>
          <reference field="2" count="1" selected="0">
            <x v="2"/>
          </reference>
          <reference field="3" count="1" selected="0">
            <x v="74"/>
          </reference>
          <reference field="4" count="1">
            <x v="2"/>
          </reference>
        </references>
      </pivotArea>
    </format>
    <format dxfId="5208">
      <pivotArea dataOnly="0" labelOnly="1" outline="0" fieldPosition="0">
        <references count="5">
          <reference field="0" count="1" selected="0">
            <x v="226"/>
          </reference>
          <reference field="1" count="1" selected="0">
            <x v="135"/>
          </reference>
          <reference field="2" count="1" selected="0">
            <x v="0"/>
          </reference>
          <reference field="3" count="1" selected="0">
            <x v="223"/>
          </reference>
          <reference field="4" count="1">
            <x v="4"/>
          </reference>
        </references>
      </pivotArea>
    </format>
    <format dxfId="5207">
      <pivotArea dataOnly="0" labelOnly="1" outline="0" fieldPosition="0">
        <references count="5">
          <reference field="0" count="1" selected="0">
            <x v="227"/>
          </reference>
          <reference field="1" count="1" selected="0">
            <x v="136"/>
          </reference>
          <reference field="2" count="1" selected="0">
            <x v="1"/>
          </reference>
          <reference field="3" count="1" selected="0">
            <x v="145"/>
          </reference>
          <reference field="4" count="1">
            <x v="2"/>
          </reference>
        </references>
      </pivotArea>
    </format>
    <format dxfId="5206">
      <pivotArea dataOnly="0" labelOnly="1" outline="0" fieldPosition="0">
        <references count="5">
          <reference field="0" count="1" selected="0">
            <x v="229"/>
          </reference>
          <reference field="1" count="1" selected="0">
            <x v="140"/>
          </reference>
          <reference field="2" count="1" selected="0">
            <x v="3"/>
          </reference>
          <reference field="3" count="1" selected="0">
            <x v="139"/>
          </reference>
          <reference field="4" count="1">
            <x v="0"/>
          </reference>
        </references>
      </pivotArea>
    </format>
    <format dxfId="5205">
      <pivotArea dataOnly="0" labelOnly="1" outline="0" fieldPosition="0">
        <references count="5">
          <reference field="0" count="1" selected="0">
            <x v="232"/>
          </reference>
          <reference field="1" count="1" selected="0">
            <x v="372"/>
          </reference>
          <reference field="2" count="1" selected="0">
            <x v="2"/>
          </reference>
          <reference field="3" count="1" selected="0">
            <x v="31"/>
          </reference>
          <reference field="4" count="1">
            <x v="1"/>
          </reference>
        </references>
      </pivotArea>
    </format>
    <format dxfId="5204">
      <pivotArea dataOnly="0" labelOnly="1" outline="0" fieldPosition="0">
        <references count="5">
          <reference field="0" count="1" selected="0">
            <x v="234"/>
          </reference>
          <reference field="1" count="1" selected="0">
            <x v="376"/>
          </reference>
          <reference field="2" count="1" selected="0">
            <x v="0"/>
          </reference>
          <reference field="3" count="1" selected="0">
            <x v="146"/>
          </reference>
          <reference field="4" count="1">
            <x v="4"/>
          </reference>
        </references>
      </pivotArea>
    </format>
    <format dxfId="5203">
      <pivotArea dataOnly="0" labelOnly="1" outline="0" fieldPosition="0">
        <references count="5">
          <reference field="0" count="1" selected="0">
            <x v="235"/>
          </reference>
          <reference field="1" count="1" selected="0">
            <x v="34"/>
          </reference>
          <reference field="2" count="1" selected="0">
            <x v="1"/>
          </reference>
          <reference field="3" count="1" selected="0">
            <x v="58"/>
          </reference>
          <reference field="4" count="1">
            <x v="0"/>
          </reference>
        </references>
      </pivotArea>
    </format>
    <format dxfId="5202">
      <pivotArea dataOnly="0" labelOnly="1" outline="0" fieldPosition="0">
        <references count="5">
          <reference field="0" count="1" selected="0">
            <x v="236"/>
          </reference>
          <reference field="1" count="1" selected="0">
            <x v="73"/>
          </reference>
          <reference field="2" count="1" selected="0">
            <x v="2"/>
          </reference>
          <reference field="3" count="1" selected="0">
            <x v="261"/>
          </reference>
          <reference field="4" count="1">
            <x v="5"/>
          </reference>
        </references>
      </pivotArea>
    </format>
    <format dxfId="5201">
      <pivotArea dataOnly="0" labelOnly="1" outline="0" fieldPosition="0">
        <references count="5">
          <reference field="0" count="1" selected="0">
            <x v="237"/>
          </reference>
          <reference field="1" count="1" selected="0">
            <x v="80"/>
          </reference>
          <reference field="2" count="1" selected="0">
            <x v="3"/>
          </reference>
          <reference field="3" count="1" selected="0">
            <x v="266"/>
          </reference>
          <reference field="4" count="1">
            <x v="4"/>
          </reference>
        </references>
      </pivotArea>
    </format>
    <format dxfId="5200">
      <pivotArea dataOnly="0" labelOnly="1" outline="0" fieldPosition="0">
        <references count="5">
          <reference field="0" count="1" selected="0">
            <x v="238"/>
          </reference>
          <reference field="1" count="1" selected="0">
            <x v="84"/>
          </reference>
          <reference field="2" count="1" selected="0">
            <x v="0"/>
          </reference>
          <reference field="3" count="1" selected="0">
            <x v="182"/>
          </reference>
          <reference field="4" count="1">
            <x v="0"/>
          </reference>
        </references>
      </pivotArea>
    </format>
    <format dxfId="5199">
      <pivotArea dataOnly="0" labelOnly="1" outline="0" fieldPosition="0">
        <references count="5">
          <reference field="0" count="1" selected="0">
            <x v="239"/>
          </reference>
          <reference field="1" count="1" selected="0">
            <x v="90"/>
          </reference>
          <reference field="2" count="1" selected="0">
            <x v="1"/>
          </reference>
          <reference field="3" count="1" selected="0">
            <x v="136"/>
          </reference>
          <reference field="4" count="1">
            <x v="3"/>
          </reference>
        </references>
      </pivotArea>
    </format>
    <format dxfId="5198">
      <pivotArea dataOnly="0" labelOnly="1" outline="0" fieldPosition="0">
        <references count="5">
          <reference field="0" count="1" selected="0">
            <x v="241"/>
          </reference>
          <reference field="1" count="1" selected="0">
            <x v="218"/>
          </reference>
          <reference field="2" count="1" selected="0">
            <x v="3"/>
          </reference>
          <reference field="3" count="1" selected="0">
            <x v="321"/>
          </reference>
          <reference field="4" count="1">
            <x v="4"/>
          </reference>
        </references>
      </pivotArea>
    </format>
    <format dxfId="5197">
      <pivotArea dataOnly="0" labelOnly="1" outline="0" fieldPosition="0">
        <references count="5">
          <reference field="0" count="1" selected="0">
            <x v="242"/>
          </reference>
          <reference field="1" count="1" selected="0">
            <x v="219"/>
          </reference>
          <reference field="2" count="1" selected="0">
            <x v="0"/>
          </reference>
          <reference field="3" count="1" selected="0">
            <x v="337"/>
          </reference>
          <reference field="4" count="1">
            <x v="1"/>
          </reference>
        </references>
      </pivotArea>
    </format>
    <format dxfId="5196">
      <pivotArea dataOnly="0" labelOnly="1" outline="0" fieldPosition="0">
        <references count="5">
          <reference field="0" count="1" selected="0">
            <x v="243"/>
          </reference>
          <reference field="1" count="1" selected="0">
            <x v="231"/>
          </reference>
          <reference field="2" count="1" selected="0">
            <x v="1"/>
          </reference>
          <reference field="3" count="1" selected="0">
            <x v="263"/>
          </reference>
          <reference field="4" count="1">
            <x v="0"/>
          </reference>
        </references>
      </pivotArea>
    </format>
    <format dxfId="5195">
      <pivotArea dataOnly="0" labelOnly="1" outline="0" fieldPosition="0">
        <references count="5">
          <reference field="0" count="1" selected="0">
            <x v="244"/>
          </reference>
          <reference field="1" count="1" selected="0">
            <x v="235"/>
          </reference>
          <reference field="2" count="1" selected="0">
            <x v="2"/>
          </reference>
          <reference field="3" count="1" selected="0">
            <x v="274"/>
          </reference>
          <reference field="4" count="1">
            <x v="3"/>
          </reference>
        </references>
      </pivotArea>
    </format>
    <format dxfId="5194">
      <pivotArea dataOnly="0" labelOnly="1" outline="0" fieldPosition="0">
        <references count="5">
          <reference field="0" count="1" selected="0">
            <x v="245"/>
          </reference>
          <reference field="1" count="1" selected="0">
            <x v="250"/>
          </reference>
          <reference field="2" count="1" selected="0">
            <x v="3"/>
          </reference>
          <reference field="3" count="1" selected="0">
            <x v="19"/>
          </reference>
          <reference field="4" count="1">
            <x v="2"/>
          </reference>
        </references>
      </pivotArea>
    </format>
    <format dxfId="5193">
      <pivotArea dataOnly="0" labelOnly="1" outline="0" fieldPosition="0">
        <references count="5">
          <reference field="0" count="1" selected="0">
            <x v="246"/>
          </reference>
          <reference field="1" count="1" selected="0">
            <x v="270"/>
          </reference>
          <reference field="2" count="1" selected="0">
            <x v="0"/>
          </reference>
          <reference field="3" count="1" selected="0">
            <x v="89"/>
          </reference>
          <reference field="4" count="1">
            <x v="5"/>
          </reference>
        </references>
      </pivotArea>
    </format>
    <format dxfId="5192">
      <pivotArea dataOnly="0" labelOnly="1" outline="0" fieldPosition="0">
        <references count="5">
          <reference field="0" count="1" selected="0">
            <x v="250"/>
          </reference>
          <reference field="1" count="1" selected="0">
            <x v="109"/>
          </reference>
          <reference field="2" count="1" selected="0">
            <x v="0"/>
          </reference>
          <reference field="3" count="1" selected="0">
            <x v="323"/>
          </reference>
          <reference field="4" count="1">
            <x v="0"/>
          </reference>
        </references>
      </pivotArea>
    </format>
    <format dxfId="5191">
      <pivotArea dataOnly="0" labelOnly="1" outline="0" fieldPosition="0">
        <references count="5">
          <reference field="0" count="1" selected="0">
            <x v="251"/>
          </reference>
          <reference field="1" count="1" selected="0">
            <x v="230"/>
          </reference>
          <reference field="2" count="1" selected="0">
            <x v="1"/>
          </reference>
          <reference field="3" count="1" selected="0">
            <x v="8"/>
          </reference>
          <reference field="4" count="1">
            <x v="4"/>
          </reference>
        </references>
      </pivotArea>
    </format>
    <format dxfId="5190">
      <pivotArea dataOnly="0" labelOnly="1" outline="0" fieldPosition="0">
        <references count="5">
          <reference field="0" count="1" selected="0">
            <x v="252"/>
          </reference>
          <reference field="1" count="1" selected="0">
            <x v="236"/>
          </reference>
          <reference field="2" count="1" selected="0">
            <x v="2"/>
          </reference>
          <reference field="3" count="1" selected="0">
            <x v="166"/>
          </reference>
          <reference field="4" count="1">
            <x v="3"/>
          </reference>
        </references>
      </pivotArea>
    </format>
    <format dxfId="5189">
      <pivotArea dataOnly="0" labelOnly="1" outline="0" fieldPosition="0">
        <references count="5">
          <reference field="0" count="1" selected="0">
            <x v="253"/>
          </reference>
          <reference field="1" count="1" selected="0">
            <x v="261"/>
          </reference>
          <reference field="2" count="1" selected="0">
            <x v="3"/>
          </reference>
          <reference field="3" count="1" selected="0">
            <x v="250"/>
          </reference>
          <reference field="4" count="1">
            <x v="0"/>
          </reference>
        </references>
      </pivotArea>
    </format>
    <format dxfId="5188">
      <pivotArea dataOnly="0" labelOnly="1" outline="0" fieldPosition="0">
        <references count="5">
          <reference field="0" count="1" selected="0">
            <x v="254"/>
          </reference>
          <reference field="1" count="1" selected="0">
            <x v="278"/>
          </reference>
          <reference field="2" count="1" selected="0">
            <x v="0"/>
          </reference>
          <reference field="3" count="1" selected="0">
            <x v="325"/>
          </reference>
          <reference field="4" count="1">
            <x v="5"/>
          </reference>
        </references>
      </pivotArea>
    </format>
    <format dxfId="5187">
      <pivotArea dataOnly="0" labelOnly="1" outline="0" fieldPosition="0">
        <references count="5">
          <reference field="0" count="1" selected="0">
            <x v="256"/>
          </reference>
          <reference field="1" count="1" selected="0">
            <x v="299"/>
          </reference>
          <reference field="2" count="1" selected="0">
            <x v="2"/>
          </reference>
          <reference field="3" count="1" selected="0">
            <x v="234"/>
          </reference>
          <reference field="4" count="1">
            <x v="2"/>
          </reference>
        </references>
      </pivotArea>
    </format>
    <format dxfId="5186">
      <pivotArea dataOnly="0" labelOnly="1" outline="0" fieldPosition="0">
        <references count="5">
          <reference field="0" count="1" selected="0">
            <x v="257"/>
          </reference>
          <reference field="1" count="1" selected="0">
            <x v="305"/>
          </reference>
          <reference field="2" count="1" selected="0">
            <x v="3"/>
          </reference>
          <reference field="3" count="1" selected="0">
            <x v="91"/>
          </reference>
          <reference field="4" count="1">
            <x v="5"/>
          </reference>
        </references>
      </pivotArea>
    </format>
    <format dxfId="5185">
      <pivotArea dataOnly="0" labelOnly="1" outline="0" fieldPosition="0">
        <references count="5">
          <reference field="0" count="1" selected="0">
            <x v="258"/>
          </reference>
          <reference field="1" count="1" selected="0">
            <x v="333"/>
          </reference>
          <reference field="2" count="1" selected="0">
            <x v="8"/>
          </reference>
          <reference field="3" count="1" selected="0">
            <x v="34"/>
          </reference>
          <reference field="4" count="1">
            <x v="2"/>
          </reference>
        </references>
      </pivotArea>
    </format>
    <format dxfId="5184">
      <pivotArea dataOnly="0" labelOnly="1" outline="0" fieldPosition="0">
        <references count="5">
          <reference field="0" count="1" selected="0">
            <x v="261"/>
          </reference>
          <reference field="1" count="1" selected="0">
            <x v="64"/>
          </reference>
          <reference field="2" count="1" selected="0">
            <x v="8"/>
          </reference>
          <reference field="3" count="1" selected="0">
            <x v="408"/>
          </reference>
          <reference field="4" count="1">
            <x v="1"/>
          </reference>
        </references>
      </pivotArea>
    </format>
    <format dxfId="5183">
      <pivotArea dataOnly="0" labelOnly="1" outline="0" fieldPosition="0">
        <references count="5">
          <reference field="0" count="1" selected="0">
            <x v="262"/>
          </reference>
          <reference field="1" count="1" selected="0">
            <x v="102"/>
          </reference>
          <reference field="2" count="1" selected="0">
            <x v="0"/>
          </reference>
          <reference field="3" count="1" selected="0">
            <x v="128"/>
          </reference>
          <reference field="4" count="1">
            <x v="2"/>
          </reference>
        </references>
      </pivotArea>
    </format>
    <format dxfId="5182">
      <pivotArea dataOnly="0" labelOnly="1" outline="0" fieldPosition="0">
        <references count="5">
          <reference field="0" count="1" selected="0">
            <x v="267"/>
          </reference>
          <reference field="1" count="1" selected="0">
            <x v="161"/>
          </reference>
          <reference field="2" count="1" selected="0">
            <x v="1"/>
          </reference>
          <reference field="3" count="1" selected="0">
            <x v="201"/>
          </reference>
          <reference field="4" count="1">
            <x v="1"/>
          </reference>
        </references>
      </pivotArea>
    </format>
    <format dxfId="5181">
      <pivotArea dataOnly="0" labelOnly="1" outline="0" fieldPosition="0">
        <references count="5">
          <reference field="0" count="1" selected="0">
            <x v="268"/>
          </reference>
          <reference field="1" count="1" selected="0">
            <x v="167"/>
          </reference>
          <reference field="2" count="1" selected="0">
            <x v="2"/>
          </reference>
          <reference field="3" count="1" selected="0">
            <x v="418"/>
          </reference>
          <reference field="4" count="1">
            <x v="3"/>
          </reference>
        </references>
      </pivotArea>
    </format>
    <format dxfId="5180">
      <pivotArea dataOnly="0" labelOnly="1" outline="0" fieldPosition="0">
        <references count="5">
          <reference field="0" count="1" selected="0">
            <x v="269"/>
          </reference>
          <reference field="1" count="1" selected="0">
            <x v="178"/>
          </reference>
          <reference field="2" count="1" selected="0">
            <x v="3"/>
          </reference>
          <reference field="3" count="1" selected="0">
            <x v="37"/>
          </reference>
          <reference field="4" count="1">
            <x v="0"/>
          </reference>
        </references>
      </pivotArea>
    </format>
    <format dxfId="5179">
      <pivotArea dataOnly="0" labelOnly="1" outline="0" fieldPosition="0">
        <references count="5">
          <reference field="0" count="1" selected="0">
            <x v="271"/>
          </reference>
          <reference field="1" count="1" selected="0">
            <x v="190"/>
          </reference>
          <reference field="2" count="1" selected="0">
            <x v="1"/>
          </reference>
          <reference field="3" count="1" selected="0">
            <x v="242"/>
          </reference>
          <reference field="4" count="1">
            <x v="3"/>
          </reference>
        </references>
      </pivotArea>
    </format>
    <format dxfId="5178">
      <pivotArea dataOnly="0" labelOnly="1" outline="0" fieldPosition="0">
        <references count="5">
          <reference field="0" count="1" selected="0">
            <x v="272"/>
          </reference>
          <reference field="1" count="1" selected="0">
            <x v="195"/>
          </reference>
          <reference field="2" count="1" selected="0">
            <x v="2"/>
          </reference>
          <reference field="3" count="1" selected="0">
            <x v="205"/>
          </reference>
          <reference field="4" count="1">
            <x v="1"/>
          </reference>
        </references>
      </pivotArea>
    </format>
    <format dxfId="5177">
      <pivotArea dataOnly="0" labelOnly="1" outline="0" fieldPosition="0">
        <references count="5">
          <reference field="0" count="1" selected="0">
            <x v="273"/>
          </reference>
          <reference field="1" count="1" selected="0">
            <x v="213"/>
          </reference>
          <reference field="2" count="1" selected="0">
            <x v="3"/>
          </reference>
          <reference field="3" count="1" selected="0">
            <x v="184"/>
          </reference>
          <reference field="4" count="1">
            <x v="5"/>
          </reference>
        </references>
      </pivotArea>
    </format>
    <format dxfId="5176">
      <pivotArea dataOnly="0" labelOnly="1" outline="0" fieldPosition="0">
        <references count="5">
          <reference field="0" count="1" selected="0">
            <x v="274"/>
          </reference>
          <reference field="1" count="1" selected="0">
            <x v="217"/>
          </reference>
          <reference field="2" count="1" selected="0">
            <x v="0"/>
          </reference>
          <reference field="3" count="1" selected="0">
            <x v="239"/>
          </reference>
          <reference field="4" count="1">
            <x v="2"/>
          </reference>
        </references>
      </pivotArea>
    </format>
    <format dxfId="5175">
      <pivotArea dataOnly="0" labelOnly="1" outline="0" fieldPosition="0">
        <references count="5">
          <reference field="0" count="1" selected="0">
            <x v="275"/>
          </reference>
          <reference field="1" count="1" selected="0">
            <x v="262"/>
          </reference>
          <reference field="2" count="1" selected="0">
            <x v="1"/>
          </reference>
          <reference field="3" count="1" selected="0">
            <x v="104"/>
          </reference>
          <reference field="4" count="1">
            <x v="0"/>
          </reference>
        </references>
      </pivotArea>
    </format>
    <format dxfId="5174">
      <pivotArea dataOnly="0" labelOnly="1" outline="0" fieldPosition="0">
        <references count="5">
          <reference field="0" count="1" selected="0">
            <x v="277"/>
          </reference>
          <reference field="1" count="1" selected="0">
            <x v="285"/>
          </reference>
          <reference field="2" count="1" selected="0">
            <x v="3"/>
          </reference>
          <reference field="3" count="1" selected="0">
            <x v="158"/>
          </reference>
          <reference field="4" count="1">
            <x v="2"/>
          </reference>
        </references>
      </pivotArea>
    </format>
    <format dxfId="5173">
      <pivotArea dataOnly="0" labelOnly="1" outline="0" fieldPosition="0">
        <references count="5">
          <reference field="0" count="1" selected="0">
            <x v="278"/>
          </reference>
          <reference field="1" count="1" selected="0">
            <x v="286"/>
          </reference>
          <reference field="2" count="1" selected="0">
            <x v="0"/>
          </reference>
          <reference field="3" count="1" selected="0">
            <x v="60"/>
          </reference>
          <reference field="4" count="1">
            <x v="5"/>
          </reference>
        </references>
      </pivotArea>
    </format>
    <format dxfId="5172">
      <pivotArea dataOnly="0" labelOnly="1" outline="0" fieldPosition="0">
        <references count="5">
          <reference field="0" count="1" selected="0">
            <x v="279"/>
          </reference>
          <reference field="1" count="1" selected="0">
            <x v="291"/>
          </reference>
          <reference field="2" count="1" selected="0">
            <x v="1"/>
          </reference>
          <reference field="3" count="1" selected="0">
            <x v="369"/>
          </reference>
          <reference field="4" count="1">
            <x v="4"/>
          </reference>
        </references>
      </pivotArea>
    </format>
    <format dxfId="5171">
      <pivotArea dataOnly="0" labelOnly="1" outline="0" fieldPosition="0">
        <references count="5">
          <reference field="0" count="1" selected="0">
            <x v="281"/>
          </reference>
          <reference field="1" count="1" selected="0">
            <x v="314"/>
          </reference>
          <reference field="2" count="1" selected="0">
            <x v="3"/>
          </reference>
          <reference field="3" count="1" selected="0">
            <x v="393"/>
          </reference>
          <reference field="4" count="1">
            <x v="0"/>
          </reference>
        </references>
      </pivotArea>
    </format>
    <format dxfId="5170">
      <pivotArea dataOnly="0" labelOnly="1" outline="0" fieldPosition="0">
        <references count="5">
          <reference field="0" count="1" selected="0">
            <x v="286"/>
          </reference>
          <reference field="1" count="1" selected="0">
            <x v="395"/>
          </reference>
          <reference field="2" count="1" selected="0">
            <x v="10"/>
          </reference>
          <reference field="3" count="1" selected="0">
            <x v="161"/>
          </reference>
          <reference field="4" count="1">
            <x v="5"/>
          </reference>
        </references>
      </pivotArea>
    </format>
    <format dxfId="5169">
      <pivotArea dataOnly="0" labelOnly="1" outline="0" fieldPosition="0">
        <references count="5">
          <reference field="0" count="1" selected="0">
            <x v="290"/>
          </reference>
          <reference field="1" count="1" selected="0">
            <x v="8"/>
          </reference>
          <reference field="2" count="1" selected="0">
            <x v="0"/>
          </reference>
          <reference field="3" count="1" selected="0">
            <x v="240"/>
          </reference>
          <reference field="4" count="1">
            <x v="4"/>
          </reference>
        </references>
      </pivotArea>
    </format>
    <format dxfId="5168">
      <pivotArea dataOnly="0" labelOnly="1" outline="0" fieldPosition="0">
        <references count="5">
          <reference field="0" count="1" selected="0">
            <x v="291"/>
          </reference>
          <reference field="1" count="1" selected="0">
            <x v="21"/>
          </reference>
          <reference field="2" count="1" selected="0">
            <x v="1"/>
          </reference>
          <reference field="3" count="1" selected="0">
            <x v="412"/>
          </reference>
          <reference field="4" count="1">
            <x v="1"/>
          </reference>
        </references>
      </pivotArea>
    </format>
    <format dxfId="5167">
      <pivotArea dataOnly="0" labelOnly="1" outline="0" fieldPosition="0">
        <references count="5">
          <reference field="0" count="1" selected="0">
            <x v="292"/>
          </reference>
          <reference field="1" count="1" selected="0">
            <x v="23"/>
          </reference>
          <reference field="2" count="1" selected="0">
            <x v="2"/>
          </reference>
          <reference field="3" count="1" selected="0">
            <x v="232"/>
          </reference>
          <reference field="4" count="1">
            <x v="3"/>
          </reference>
        </references>
      </pivotArea>
    </format>
    <format dxfId="5166">
      <pivotArea dataOnly="0" labelOnly="1" outline="0" fieldPosition="0">
        <references count="5">
          <reference field="0" count="1" selected="0">
            <x v="293"/>
          </reference>
          <reference field="1" count="1" selected="0">
            <x v="24"/>
          </reference>
          <reference field="2" count="1" selected="0">
            <x v="3"/>
          </reference>
          <reference field="3" count="1" selected="0">
            <x v="172"/>
          </reference>
          <reference field="4" count="1">
            <x v="0"/>
          </reference>
        </references>
      </pivotArea>
    </format>
    <format dxfId="5165">
      <pivotArea dataOnly="0" labelOnly="1" outline="0" fieldPosition="0">
        <references count="5">
          <reference field="0" count="1" selected="0">
            <x v="296"/>
          </reference>
          <reference field="1" count="1" selected="0">
            <x v="54"/>
          </reference>
          <reference field="2" count="1" selected="0">
            <x v="2"/>
          </reference>
          <reference field="3" count="1" selected="0">
            <x v="284"/>
          </reference>
          <reference field="4" count="1">
            <x v="5"/>
          </reference>
        </references>
      </pivotArea>
    </format>
    <format dxfId="5164">
      <pivotArea dataOnly="0" labelOnly="1" outline="0" fieldPosition="0">
        <references count="5">
          <reference field="0" count="1" selected="0">
            <x v="299"/>
          </reference>
          <reference field="1" count="1" selected="0">
            <x v="143"/>
          </reference>
          <reference field="2" count="1" selected="0">
            <x v="1"/>
          </reference>
          <reference field="3" count="1" selected="0">
            <x v="62"/>
          </reference>
          <reference field="4" count="1">
            <x v="3"/>
          </reference>
        </references>
      </pivotArea>
    </format>
    <format dxfId="5163">
      <pivotArea dataOnly="0" labelOnly="1" outline="0" fieldPosition="0">
        <references count="5">
          <reference field="0" count="1" selected="0">
            <x v="305"/>
          </reference>
          <reference field="1" count="1" selected="0">
            <x v="216"/>
          </reference>
          <reference field="2" count="1" selected="0">
            <x v="3"/>
          </reference>
          <reference field="3" count="1" selected="0">
            <x v="173"/>
          </reference>
          <reference field="4" count="1">
            <x v="2"/>
          </reference>
        </references>
      </pivotArea>
    </format>
    <format dxfId="5162">
      <pivotArea dataOnly="0" labelOnly="1" outline="0" fieldPosition="0">
        <references count="5">
          <reference field="0" count="1" selected="0">
            <x v="319"/>
          </reference>
          <reference field="1" count="1" selected="0">
            <x v="399"/>
          </reference>
          <reference field="2" count="1" selected="0">
            <x v="1"/>
          </reference>
          <reference field="3" count="1" selected="0">
            <x v="263"/>
          </reference>
          <reference field="4" count="1">
            <x v="3"/>
          </reference>
        </references>
      </pivotArea>
    </format>
    <format dxfId="5161">
      <pivotArea dataOnly="0" labelOnly="1" outline="0" fieldPosition="0">
        <references count="5">
          <reference field="0" count="1" selected="0">
            <x v="321"/>
          </reference>
          <reference field="1" count="1" selected="0">
            <x v="404"/>
          </reference>
          <reference field="2" count="1" selected="0">
            <x v="3"/>
          </reference>
          <reference field="3" count="1" selected="0">
            <x v="308"/>
          </reference>
          <reference field="4" count="1">
            <x v="4"/>
          </reference>
        </references>
      </pivotArea>
    </format>
    <format dxfId="5160">
      <pivotArea dataOnly="0" labelOnly="1" outline="0" fieldPosition="0">
        <references count="6">
          <reference field="0" count="1" selected="0">
            <x v="4"/>
          </reference>
          <reference field="1" count="1" selected="0">
            <x v="26"/>
          </reference>
          <reference field="2" count="1" selected="0">
            <x v="2"/>
          </reference>
          <reference field="3" count="1" selected="0">
            <x v="4"/>
          </reference>
          <reference field="4" count="1" selected="0">
            <x v="0"/>
          </reference>
          <reference field="15" count="1">
            <x v="11"/>
          </reference>
        </references>
      </pivotArea>
    </format>
    <format dxfId="5159">
      <pivotArea dataOnly="0" labelOnly="1" outline="0" fieldPosition="0">
        <references count="6">
          <reference field="0" count="1" selected="0">
            <x v="5"/>
          </reference>
          <reference field="1" count="1" selected="0">
            <x v="27"/>
          </reference>
          <reference field="2" count="1" selected="0">
            <x v="3"/>
          </reference>
          <reference field="3" count="1" selected="0">
            <x v="410"/>
          </reference>
          <reference field="4" count="1" selected="0">
            <x v="5"/>
          </reference>
          <reference field="15" count="1">
            <x v="10"/>
          </reference>
        </references>
      </pivotArea>
    </format>
    <format dxfId="5158">
      <pivotArea dataOnly="0" labelOnly="1" outline="0" fieldPosition="0">
        <references count="6">
          <reference field="0" count="1" selected="0">
            <x v="6"/>
          </reference>
          <reference field="1" count="1" selected="0">
            <x v="32"/>
          </reference>
          <reference field="2" count="1" selected="0">
            <x v="0"/>
          </reference>
          <reference field="3" count="1" selected="0">
            <x v="258"/>
          </reference>
          <reference field="4" count="1" selected="0">
            <x v="5"/>
          </reference>
          <reference field="15" count="1">
            <x v="3"/>
          </reference>
        </references>
      </pivotArea>
    </format>
    <format dxfId="5157">
      <pivotArea dataOnly="0" labelOnly="1" outline="0" fieldPosition="0">
        <references count="6">
          <reference field="0" count="1" selected="0">
            <x v="7"/>
          </reference>
          <reference field="1" count="1" selected="0">
            <x v="35"/>
          </reference>
          <reference field="2" count="1" selected="0">
            <x v="1"/>
          </reference>
          <reference field="3" count="1" selected="0">
            <x v="348"/>
          </reference>
          <reference field="4" count="1" selected="0">
            <x v="1"/>
          </reference>
          <reference field="15" count="1">
            <x v="10"/>
          </reference>
        </references>
      </pivotArea>
    </format>
    <format dxfId="5156">
      <pivotArea dataOnly="0" labelOnly="1" outline="0" fieldPosition="0">
        <references count="6">
          <reference field="0" count="1" selected="0">
            <x v="8"/>
          </reference>
          <reference field="1" count="1" selected="0">
            <x v="43"/>
          </reference>
          <reference field="2" count="1" selected="0">
            <x v="2"/>
          </reference>
          <reference field="3" count="1" selected="0">
            <x v="322"/>
          </reference>
          <reference field="4" count="1" selected="0">
            <x v="2"/>
          </reference>
          <reference field="15" count="1">
            <x v="0"/>
          </reference>
        </references>
      </pivotArea>
    </format>
    <format dxfId="5155">
      <pivotArea dataOnly="0" labelOnly="1" outline="0" fieldPosition="0">
        <references count="6">
          <reference field="0" count="1" selected="0">
            <x v="10"/>
          </reference>
          <reference field="1" count="1" selected="0">
            <x v="58"/>
          </reference>
          <reference field="2" count="1" selected="0">
            <x v="0"/>
          </reference>
          <reference field="3" count="1" selected="0">
            <x v="386"/>
          </reference>
          <reference field="4" count="1" selected="0">
            <x v="5"/>
          </reference>
          <reference field="15" count="1">
            <x v="1"/>
          </reference>
        </references>
      </pivotArea>
    </format>
    <format dxfId="5154">
      <pivotArea dataOnly="0" labelOnly="1" outline="0" fieldPosition="0">
        <references count="6">
          <reference field="0" count="1" selected="0">
            <x v="12"/>
          </reference>
          <reference field="1" count="1" selected="0">
            <x v="69"/>
          </reference>
          <reference field="2" count="1" selected="0">
            <x v="2"/>
          </reference>
          <reference field="3" count="1" selected="0">
            <x v="210"/>
          </reference>
          <reference field="4" count="1" selected="0">
            <x v="5"/>
          </reference>
          <reference field="15" count="1">
            <x v="16"/>
          </reference>
        </references>
      </pivotArea>
    </format>
    <format dxfId="5153">
      <pivotArea dataOnly="0" labelOnly="1" outline="0" fieldPosition="0">
        <references count="6">
          <reference field="0" count="1" selected="0">
            <x v="13"/>
          </reference>
          <reference field="1" count="1" selected="0">
            <x v="71"/>
          </reference>
          <reference field="2" count="1" selected="0">
            <x v="3"/>
          </reference>
          <reference field="3" count="1" selected="0">
            <x v="317"/>
          </reference>
          <reference field="4" count="1" selected="0">
            <x v="4"/>
          </reference>
          <reference field="15" count="1">
            <x v="3"/>
          </reference>
        </references>
      </pivotArea>
    </format>
    <format dxfId="5152">
      <pivotArea dataOnly="0" labelOnly="1" outline="0" fieldPosition="0">
        <references count="6">
          <reference field="0" count="1" selected="0">
            <x v="16"/>
          </reference>
          <reference field="1" count="1" selected="0">
            <x v="78"/>
          </reference>
          <reference field="2" count="1" selected="0">
            <x v="2"/>
          </reference>
          <reference field="3" count="1" selected="0">
            <x v="167"/>
          </reference>
          <reference field="4" count="1" selected="0">
            <x v="1"/>
          </reference>
          <reference field="15" count="1">
            <x v="11"/>
          </reference>
        </references>
      </pivotArea>
    </format>
    <format dxfId="5151">
      <pivotArea dataOnly="0" labelOnly="1" outline="0" fieldPosition="0">
        <references count="6">
          <reference field="0" count="1" selected="0">
            <x v="19"/>
          </reference>
          <reference field="1" count="1" selected="0">
            <x v="106"/>
          </reference>
          <reference field="2" count="1" selected="0">
            <x v="1"/>
          </reference>
          <reference field="3" count="1" selected="0">
            <x v="174"/>
          </reference>
          <reference field="4" count="1" selected="0">
            <x v="4"/>
          </reference>
          <reference field="15" count="1">
            <x v="1"/>
          </reference>
        </references>
      </pivotArea>
    </format>
    <format dxfId="5150">
      <pivotArea dataOnly="0" labelOnly="1" outline="0" fieldPosition="0">
        <references count="6">
          <reference field="0" count="1" selected="0">
            <x v="20"/>
          </reference>
          <reference field="1" count="1" selected="0">
            <x v="110"/>
          </reference>
          <reference field="2" count="1" selected="0">
            <x v="2"/>
          </reference>
          <reference field="3" count="1" selected="0">
            <x v="181"/>
          </reference>
          <reference field="4" count="1" selected="0">
            <x v="1"/>
          </reference>
          <reference field="15" count="1">
            <x v="11"/>
          </reference>
        </references>
      </pivotArea>
    </format>
    <format dxfId="5149">
      <pivotArea dataOnly="0" labelOnly="1" outline="0" fieldPosition="0">
        <references count="6">
          <reference field="0" count="1" selected="0">
            <x v="21"/>
          </reference>
          <reference field="1" count="1" selected="0">
            <x v="113"/>
          </reference>
          <reference field="2" count="1" selected="0">
            <x v="3"/>
          </reference>
          <reference field="3" count="1" selected="0">
            <x v="150"/>
          </reference>
          <reference field="4" count="1" selected="0">
            <x v="4"/>
          </reference>
          <reference field="15" count="1">
            <x v="1"/>
          </reference>
        </references>
      </pivotArea>
    </format>
    <format dxfId="5148">
      <pivotArea dataOnly="0" labelOnly="1" outline="0" fieldPosition="0">
        <references count="6">
          <reference field="0" count="1" selected="0">
            <x v="22"/>
          </reference>
          <reference field="1" count="1" selected="0">
            <x v="117"/>
          </reference>
          <reference field="2" count="1" selected="0">
            <x v="0"/>
          </reference>
          <reference field="3" count="1" selected="0">
            <x v="224"/>
          </reference>
          <reference field="4" count="1" selected="0">
            <x v="2"/>
          </reference>
          <reference field="15" count="1">
            <x v="15"/>
          </reference>
        </references>
      </pivotArea>
    </format>
    <format dxfId="5147">
      <pivotArea dataOnly="0" labelOnly="1" outline="0" fieldPosition="0">
        <references count="6">
          <reference field="0" count="1" selected="0">
            <x v="23"/>
          </reference>
          <reference field="1" count="1" selected="0">
            <x v="128"/>
          </reference>
          <reference field="2" count="1" selected="0">
            <x v="1"/>
          </reference>
          <reference field="3" count="1" selected="0">
            <x v="403"/>
          </reference>
          <reference field="4" count="1" selected="0">
            <x v="2"/>
          </reference>
          <reference field="15" count="1">
            <x v="0"/>
          </reference>
        </references>
      </pivotArea>
    </format>
    <format dxfId="5146">
      <pivotArea dataOnly="0" labelOnly="1" outline="0" fieldPosition="0">
        <references count="6">
          <reference field="0" count="1" selected="0">
            <x v="28"/>
          </reference>
          <reference field="1" count="1" selected="0">
            <x v="153"/>
          </reference>
          <reference field="2" count="1" selected="0">
            <x v="2"/>
          </reference>
          <reference field="3" count="1" selected="0">
            <x v="405"/>
          </reference>
          <reference field="4" count="1" selected="0">
            <x v="5"/>
          </reference>
          <reference field="15" count="1">
            <x v="1"/>
          </reference>
        </references>
      </pivotArea>
    </format>
    <format dxfId="5145">
      <pivotArea dataOnly="0" labelOnly="1" outline="0" fieldPosition="0">
        <references count="6">
          <reference field="0" count="1" selected="0">
            <x v="32"/>
          </reference>
          <reference field="1" count="1" selected="0">
            <x v="164"/>
          </reference>
          <reference field="2" count="1" selected="0">
            <x v="2"/>
          </reference>
          <reference field="3" count="1" selected="0">
            <x v="229"/>
          </reference>
          <reference field="4" count="1" selected="0">
            <x v="3"/>
          </reference>
          <reference field="15" count="1">
            <x v="9"/>
          </reference>
        </references>
      </pivotArea>
    </format>
    <format dxfId="5144">
      <pivotArea dataOnly="0" labelOnly="1" outline="0" fieldPosition="0">
        <references count="6">
          <reference field="0" count="1" selected="0">
            <x v="33"/>
          </reference>
          <reference field="1" count="1" selected="0">
            <x v="169"/>
          </reference>
          <reference field="2" count="1" selected="0">
            <x v="3"/>
          </reference>
          <reference field="3" count="1" selected="0">
            <x v="130"/>
          </reference>
          <reference field="4" count="1" selected="0">
            <x v="1"/>
          </reference>
          <reference field="15" count="1">
            <x v="10"/>
          </reference>
        </references>
      </pivotArea>
    </format>
    <format dxfId="5143">
      <pivotArea dataOnly="0" labelOnly="1" outline="0" fieldPosition="0">
        <references count="6">
          <reference field="0" count="1" selected="0">
            <x v="34"/>
          </reference>
          <reference field="1" count="1" selected="0">
            <x v="170"/>
          </reference>
          <reference field="2" count="1" selected="0">
            <x v="0"/>
          </reference>
          <reference field="3" count="1" selected="0">
            <x v="281"/>
          </reference>
          <reference field="4" count="1" selected="0">
            <x v="4"/>
          </reference>
          <reference field="15" count="1">
            <x v="0"/>
          </reference>
        </references>
      </pivotArea>
    </format>
    <format dxfId="5142">
      <pivotArea dataOnly="0" labelOnly="1" outline="0" fieldPosition="0">
        <references count="6">
          <reference field="0" count="1" selected="0">
            <x v="35"/>
          </reference>
          <reference field="1" count="1" selected="0">
            <x v="173"/>
          </reference>
          <reference field="2" count="1" selected="0">
            <x v="1"/>
          </reference>
          <reference field="3" count="1" selected="0">
            <x v="350"/>
          </reference>
          <reference field="4" count="1" selected="0">
            <x v="3"/>
          </reference>
          <reference field="15" count="1">
            <x v="9"/>
          </reference>
        </references>
      </pivotArea>
    </format>
    <format dxfId="5141">
      <pivotArea dataOnly="0" labelOnly="1" outline="0" fieldPosition="0">
        <references count="6">
          <reference field="0" count="1" selected="0">
            <x v="36"/>
          </reference>
          <reference field="1" count="1" selected="0">
            <x v="175"/>
          </reference>
          <reference field="2" count="1" selected="0">
            <x v="2"/>
          </reference>
          <reference field="3" count="1" selected="0">
            <x v="313"/>
          </reference>
          <reference field="4" count="1" selected="0">
            <x v="4"/>
          </reference>
          <reference field="15" count="1">
            <x v="1"/>
          </reference>
        </references>
      </pivotArea>
    </format>
    <format dxfId="5140">
      <pivotArea dataOnly="0" labelOnly="1" outline="0" fieldPosition="0">
        <references count="6">
          <reference field="0" count="1" selected="0">
            <x v="37"/>
          </reference>
          <reference field="1" count="1" selected="0">
            <x v="177"/>
          </reference>
          <reference field="2" count="1" selected="0">
            <x v="3"/>
          </reference>
          <reference field="3" count="1" selected="0">
            <x v="133"/>
          </reference>
          <reference field="4" count="1" selected="0">
            <x v="1"/>
          </reference>
          <reference field="15" count="1">
            <x v="2"/>
          </reference>
        </references>
      </pivotArea>
    </format>
    <format dxfId="5139">
      <pivotArea dataOnly="0" labelOnly="1" outline="0" fieldPosition="0">
        <references count="6">
          <reference field="0" count="1" selected="0">
            <x v="38"/>
          </reference>
          <reference field="1" count="1" selected="0">
            <x v="189"/>
          </reference>
          <reference field="2" count="1" selected="0">
            <x v="0"/>
          </reference>
          <reference field="3" count="1" selected="0">
            <x v="61"/>
          </reference>
          <reference field="4" count="1" selected="0">
            <x v="2"/>
          </reference>
          <reference field="15" count="1">
            <x v="9"/>
          </reference>
        </references>
      </pivotArea>
    </format>
    <format dxfId="5138">
      <pivotArea dataOnly="0" labelOnly="1" outline="0" fieldPosition="0">
        <references count="6">
          <reference field="0" count="1" selected="0">
            <x v="42"/>
          </reference>
          <reference field="1" count="1" selected="0">
            <x v="201"/>
          </reference>
          <reference field="2" count="1" selected="0">
            <x v="0"/>
          </reference>
          <reference field="3" count="1" selected="0">
            <x v="413"/>
          </reference>
          <reference field="4" count="1" selected="0">
            <x v="2"/>
          </reference>
          <reference field="15" count="1">
            <x v="7"/>
          </reference>
        </references>
      </pivotArea>
    </format>
    <format dxfId="5137">
      <pivotArea dataOnly="0" labelOnly="1" outline="0" fieldPosition="0">
        <references count="6">
          <reference field="0" count="1" selected="0">
            <x v="43"/>
          </reference>
          <reference field="1" count="1" selected="0">
            <x v="210"/>
          </reference>
          <reference field="2" count="1" selected="0">
            <x v="1"/>
          </reference>
          <reference field="3" count="1" selected="0">
            <x v="195"/>
          </reference>
          <reference field="4" count="1" selected="0">
            <x v="4"/>
          </reference>
          <reference field="15" count="1">
            <x v="9"/>
          </reference>
        </references>
      </pivotArea>
    </format>
    <format dxfId="5136">
      <pivotArea dataOnly="0" labelOnly="1" outline="0" fieldPosition="0">
        <references count="6">
          <reference field="0" count="1" selected="0">
            <x v="45"/>
          </reference>
          <reference field="1" count="1" selected="0">
            <x v="223"/>
          </reference>
          <reference field="2" count="1" selected="0">
            <x v="3"/>
          </reference>
          <reference field="3" count="1" selected="0">
            <x v="220"/>
          </reference>
          <reference field="4" count="1" selected="0">
            <x v="0"/>
          </reference>
          <reference field="15" count="1">
            <x v="4"/>
          </reference>
        </references>
      </pivotArea>
    </format>
    <format dxfId="5135">
      <pivotArea dataOnly="0" labelOnly="1" outline="0" fieldPosition="0">
        <references count="6">
          <reference field="0" count="1" selected="0">
            <x v="46"/>
          </reference>
          <reference field="1" count="1" selected="0">
            <x v="224"/>
          </reference>
          <reference field="2" count="1" selected="0">
            <x v="0"/>
          </reference>
          <reference field="3" count="1" selected="0">
            <x v="92"/>
          </reference>
          <reference field="4" count="1" selected="0">
            <x v="3"/>
          </reference>
          <reference field="15" count="1">
            <x v="9"/>
          </reference>
        </references>
      </pivotArea>
    </format>
    <format dxfId="5134">
      <pivotArea dataOnly="0" labelOnly="1" outline="0" fieldPosition="0">
        <references count="6">
          <reference field="0" count="1" selected="0">
            <x v="47"/>
          </reference>
          <reference field="1" count="1" selected="0">
            <x v="225"/>
          </reference>
          <reference field="2" count="1" selected="0">
            <x v="1"/>
          </reference>
          <reference field="3" count="1" selected="0">
            <x v="107"/>
          </reference>
          <reference field="4" count="1" selected="0">
            <x v="4"/>
          </reference>
          <reference field="15" count="1">
            <x v="1"/>
          </reference>
        </references>
      </pivotArea>
    </format>
    <format dxfId="5133">
      <pivotArea dataOnly="0" labelOnly="1" outline="0" fieldPosition="0">
        <references count="6">
          <reference field="0" count="1" selected="0">
            <x v="48"/>
          </reference>
          <reference field="1" count="1" selected="0">
            <x v="226"/>
          </reference>
          <reference field="2" count="1" selected="0">
            <x v="2"/>
          </reference>
          <reference field="3" count="1" selected="0">
            <x v="103"/>
          </reference>
          <reference field="4" count="1" selected="0">
            <x v="5"/>
          </reference>
          <reference field="15" count="1">
            <x v="9"/>
          </reference>
        </references>
      </pivotArea>
    </format>
    <format dxfId="5132">
      <pivotArea dataOnly="0" labelOnly="1" outline="0" fieldPosition="0">
        <references count="6">
          <reference field="0" count="1" selected="0">
            <x v="51"/>
          </reference>
          <reference field="1" count="1" selected="0">
            <x v="233"/>
          </reference>
          <reference field="2" count="1" selected="0">
            <x v="4"/>
          </reference>
          <reference field="3" count="1" selected="0">
            <x v="90"/>
          </reference>
          <reference field="4" count="1" selected="0">
            <x v="3"/>
          </reference>
          <reference field="15" count="1">
            <x v="3"/>
          </reference>
        </references>
      </pivotArea>
    </format>
    <format dxfId="5131">
      <pivotArea dataOnly="0" labelOnly="1" outline="0" fieldPosition="0">
        <references count="6">
          <reference field="0" count="1" selected="0">
            <x v="52"/>
          </reference>
          <reference field="1" count="1" selected="0">
            <x v="234"/>
          </reference>
          <reference field="2" count="1" selected="0">
            <x v="4"/>
          </reference>
          <reference field="3" count="1" selected="0">
            <x v="327"/>
          </reference>
          <reference field="4" count="1" selected="0">
            <x v="1"/>
          </reference>
          <reference field="15" count="1">
            <x v="11"/>
          </reference>
        </references>
      </pivotArea>
    </format>
    <format dxfId="5130">
      <pivotArea dataOnly="0" labelOnly="1" outline="0" fieldPosition="0">
        <references count="6">
          <reference field="0" count="1" selected="0">
            <x v="55"/>
          </reference>
          <reference field="1" count="1" selected="0">
            <x v="239"/>
          </reference>
          <reference field="2" count="1" selected="0">
            <x v="4"/>
          </reference>
          <reference field="3" count="1" selected="0">
            <x v="52"/>
          </reference>
          <reference field="4" count="1" selected="0">
            <x v="4"/>
          </reference>
          <reference field="15" count="1">
            <x v="1"/>
          </reference>
        </references>
      </pivotArea>
    </format>
    <format dxfId="5129">
      <pivotArea dataOnly="0" labelOnly="1" outline="0" fieldPosition="0">
        <references count="6">
          <reference field="0" count="1" selected="0">
            <x v="57"/>
          </reference>
          <reference field="1" count="1" selected="0">
            <x v="241"/>
          </reference>
          <reference field="2" count="1" selected="0">
            <x v="3"/>
          </reference>
          <reference field="3" count="1" selected="0">
            <x v="151"/>
          </reference>
          <reference field="4" count="1" selected="0">
            <x v="5"/>
          </reference>
          <reference field="15" count="1">
            <x v="9"/>
          </reference>
        </references>
      </pivotArea>
    </format>
    <format dxfId="5128">
      <pivotArea dataOnly="0" labelOnly="1" outline="0" fieldPosition="0">
        <references count="6">
          <reference field="0" count="1" selected="0">
            <x v="59"/>
          </reference>
          <reference field="1" count="1" selected="0">
            <x v="243"/>
          </reference>
          <reference field="2" count="1" selected="0">
            <x v="1"/>
          </reference>
          <reference field="3" count="1" selected="0">
            <x v="227"/>
          </reference>
          <reference field="4" count="1" selected="0">
            <x v="0"/>
          </reference>
          <reference field="15" count="1">
            <x v="4"/>
          </reference>
        </references>
      </pivotArea>
    </format>
    <format dxfId="5127">
      <pivotArea dataOnly="0" labelOnly="1" outline="0" fieldPosition="0">
        <references count="6">
          <reference field="0" count="1" selected="0">
            <x v="60"/>
          </reference>
          <reference field="1" count="1" selected="0">
            <x v="244"/>
          </reference>
          <reference field="2" count="1" selected="0">
            <x v="2"/>
          </reference>
          <reference field="3" count="1" selected="0">
            <x v="295"/>
          </reference>
          <reference field="4" count="1" selected="0">
            <x v="3"/>
          </reference>
          <reference field="15" count="1">
            <x v="3"/>
          </reference>
        </references>
      </pivotArea>
    </format>
    <format dxfId="5126">
      <pivotArea dataOnly="0" labelOnly="1" outline="0" fieldPosition="0">
        <references count="6">
          <reference field="0" count="1" selected="0">
            <x v="61"/>
          </reference>
          <reference field="1" count="1" selected="0">
            <x v="245"/>
          </reference>
          <reference field="2" count="1" selected="0">
            <x v="3"/>
          </reference>
          <reference field="3" count="1" selected="0">
            <x v="119"/>
          </reference>
          <reference field="4" count="1" selected="0">
            <x v="4"/>
          </reference>
          <reference field="15" count="1">
            <x v="7"/>
          </reference>
        </references>
      </pivotArea>
    </format>
    <format dxfId="5125">
      <pivotArea dataOnly="0" labelOnly="1" outline="0" fieldPosition="0">
        <references count="6">
          <reference field="0" count="1" selected="0">
            <x v="64"/>
          </reference>
          <reference field="1" count="1" selected="0">
            <x v="248"/>
          </reference>
          <reference field="2" count="1" selected="0">
            <x v="2"/>
          </reference>
          <reference field="3" count="1" selected="0">
            <x v="55"/>
          </reference>
          <reference field="4" count="1" selected="0">
            <x v="0"/>
          </reference>
          <reference field="15" count="1">
            <x v="4"/>
          </reference>
        </references>
      </pivotArea>
    </format>
    <format dxfId="5124">
      <pivotArea dataOnly="0" labelOnly="1" outline="0" fieldPosition="0">
        <references count="6">
          <reference field="0" count="1" selected="0">
            <x v="65"/>
          </reference>
          <reference field="1" count="1" selected="0">
            <x v="249"/>
          </reference>
          <reference field="2" count="1" selected="0">
            <x v="3"/>
          </reference>
          <reference field="3" count="1" selected="0">
            <x v="399"/>
          </reference>
          <reference field="4" count="1" selected="0">
            <x v="0"/>
          </reference>
          <reference field="15" count="1">
            <x v="0"/>
          </reference>
        </references>
      </pivotArea>
    </format>
    <format dxfId="5123">
      <pivotArea dataOnly="0" labelOnly="1" outline="0" fieldPosition="0">
        <references count="6">
          <reference field="0" count="1" selected="0">
            <x v="66"/>
          </reference>
          <reference field="1" count="1" selected="0">
            <x v="251"/>
          </reference>
          <reference field="2" count="1" selected="0">
            <x v="0"/>
          </reference>
          <reference field="3" count="1" selected="0">
            <x v="379"/>
          </reference>
          <reference field="4" count="1" selected="0">
            <x v="5"/>
          </reference>
          <reference field="15" count="1">
            <x v="9"/>
          </reference>
        </references>
      </pivotArea>
    </format>
    <format dxfId="5122">
      <pivotArea dataOnly="0" labelOnly="1" outline="0" fieldPosition="0">
        <references count="6">
          <reference field="0" count="1" selected="0">
            <x v="69"/>
          </reference>
          <reference field="1" count="1" selected="0">
            <x v="254"/>
          </reference>
          <reference field="2" count="1" selected="0">
            <x v="3"/>
          </reference>
          <reference field="3" count="1" selected="0">
            <x v="86"/>
          </reference>
          <reference field="4" count="1" selected="0">
            <x v="5"/>
          </reference>
          <reference field="15" count="1">
            <x v="7"/>
          </reference>
        </references>
      </pivotArea>
    </format>
    <format dxfId="5121">
      <pivotArea dataOnly="0" labelOnly="1" outline="0" fieldPosition="0">
        <references count="6">
          <reference field="0" count="1" selected="0">
            <x v="71"/>
          </reference>
          <reference field="1" count="1" selected="0">
            <x v="257"/>
          </reference>
          <reference field="2" count="1" selected="0">
            <x v="1"/>
          </reference>
          <reference field="3" count="1" selected="0">
            <x v="204"/>
          </reference>
          <reference field="4" count="1" selected="0">
            <x v="0"/>
          </reference>
          <reference field="15" count="1">
            <x v="3"/>
          </reference>
        </references>
      </pivotArea>
    </format>
    <format dxfId="5120">
      <pivotArea dataOnly="0" labelOnly="1" outline="0" fieldPosition="0">
        <references count="6">
          <reference field="0" count="1" selected="0">
            <x v="72"/>
          </reference>
          <reference field="1" count="1" selected="0">
            <x v="259"/>
          </reference>
          <reference field="2" count="1" selected="0">
            <x v="2"/>
          </reference>
          <reference field="3" count="1" selected="0">
            <x v="338"/>
          </reference>
          <reference field="4" count="1" selected="0">
            <x v="2"/>
          </reference>
          <reference field="15" count="1">
            <x v="7"/>
          </reference>
        </references>
      </pivotArea>
    </format>
    <format dxfId="5119">
      <pivotArea dataOnly="0" labelOnly="1" outline="0" fieldPosition="0">
        <references count="6">
          <reference field="0" count="1" selected="0">
            <x v="73"/>
          </reference>
          <reference field="1" count="1" selected="0">
            <x v="260"/>
          </reference>
          <reference field="2" count="1" selected="0">
            <x v="3"/>
          </reference>
          <reference field="3" count="1" selected="0">
            <x v="5"/>
          </reference>
          <reference field="4" count="1" selected="0">
            <x v="1"/>
          </reference>
          <reference field="15" count="1">
            <x v="5"/>
          </reference>
        </references>
      </pivotArea>
    </format>
    <format dxfId="5118">
      <pivotArea dataOnly="0" labelOnly="1" outline="0" fieldPosition="0">
        <references count="6">
          <reference field="0" count="1" selected="0">
            <x v="74"/>
          </reference>
          <reference field="1" count="1" selected="0">
            <x v="263"/>
          </reference>
          <reference field="2" count="1" selected="0">
            <x v="0"/>
          </reference>
          <reference field="3" count="1" selected="0">
            <x v="262"/>
          </reference>
          <reference field="4" count="1" selected="0">
            <x v="5"/>
          </reference>
          <reference field="15" count="1">
            <x v="7"/>
          </reference>
        </references>
      </pivotArea>
    </format>
    <format dxfId="5117">
      <pivotArea dataOnly="0" labelOnly="1" outline="0" fieldPosition="0">
        <references count="6">
          <reference field="0" count="1" selected="0">
            <x v="75"/>
          </reference>
          <reference field="1" count="1" selected="0">
            <x v="266"/>
          </reference>
          <reference field="2" count="1" selected="0">
            <x v="1"/>
          </reference>
          <reference field="3" count="1" selected="0">
            <x v="254"/>
          </reference>
          <reference field="4" count="1" selected="0">
            <x v="3"/>
          </reference>
          <reference field="15" count="1">
            <x v="3"/>
          </reference>
        </references>
      </pivotArea>
    </format>
    <format dxfId="5116">
      <pivotArea dataOnly="0" labelOnly="1" outline="0" fieldPosition="0">
        <references count="6">
          <reference field="0" count="1" selected="0">
            <x v="76"/>
          </reference>
          <reference field="1" count="1" selected="0">
            <x v="267"/>
          </reference>
          <reference field="2" count="1" selected="0">
            <x v="2"/>
          </reference>
          <reference field="3" count="1" selected="0">
            <x v="358"/>
          </reference>
          <reference field="4" count="1" selected="0">
            <x v="4"/>
          </reference>
          <reference field="15" count="1">
            <x v="0"/>
          </reference>
        </references>
      </pivotArea>
    </format>
    <format dxfId="5115">
      <pivotArea dataOnly="0" labelOnly="1" outline="0" fieldPosition="0">
        <references count="6">
          <reference field="0" count="1" selected="0">
            <x v="78"/>
          </reference>
          <reference field="1" count="1" selected="0">
            <x v="271"/>
          </reference>
          <reference field="2" count="1" selected="0">
            <x v="0"/>
          </reference>
          <reference field="3" count="1" selected="0">
            <x v="226"/>
          </reference>
          <reference field="4" count="1" selected="0">
            <x v="4"/>
          </reference>
          <reference field="15" count="1">
            <x v="5"/>
          </reference>
        </references>
      </pivotArea>
    </format>
    <format dxfId="5114">
      <pivotArea dataOnly="0" labelOnly="1" outline="0" fieldPosition="0">
        <references count="6">
          <reference field="0" count="1" selected="0">
            <x v="80"/>
          </reference>
          <reference field="1" count="1" selected="0">
            <x v="273"/>
          </reference>
          <reference field="2" count="1" selected="0">
            <x v="2"/>
          </reference>
          <reference field="3" count="1" selected="0">
            <x v="191"/>
          </reference>
          <reference field="4" count="1" selected="0">
            <x v="5"/>
          </reference>
          <reference field="15" count="1">
            <x v="7"/>
          </reference>
        </references>
      </pivotArea>
    </format>
    <format dxfId="5113">
      <pivotArea dataOnly="0" labelOnly="1" outline="0" fieldPosition="0">
        <references count="6">
          <reference field="0" count="1" selected="0">
            <x v="81"/>
          </reference>
          <reference field="1" count="1" selected="0">
            <x v="274"/>
          </reference>
          <reference field="2" count="1" selected="0">
            <x v="3"/>
          </reference>
          <reference field="3" count="1" selected="0">
            <x v="51"/>
          </reference>
          <reference field="4" count="1" selected="0">
            <x v="4"/>
          </reference>
          <reference field="15" count="1">
            <x v="5"/>
          </reference>
        </references>
      </pivotArea>
    </format>
    <format dxfId="5112">
      <pivotArea dataOnly="0" labelOnly="1" outline="0" fieldPosition="0">
        <references count="6">
          <reference field="0" count="1" selected="0">
            <x v="85"/>
          </reference>
          <reference field="1" count="1" selected="0">
            <x v="279"/>
          </reference>
          <reference field="2" count="1" selected="0">
            <x v="3"/>
          </reference>
          <reference field="3" count="1" selected="0">
            <x v="221"/>
          </reference>
          <reference field="4" count="1" selected="0">
            <x v="4"/>
          </reference>
          <reference field="15" count="1">
            <x v="2"/>
          </reference>
        </references>
      </pivotArea>
    </format>
    <format dxfId="5111">
      <pivotArea dataOnly="0" labelOnly="1" outline="0" fieldPosition="0">
        <references count="6">
          <reference field="0" count="1" selected="0">
            <x v="86"/>
          </reference>
          <reference field="1" count="1" selected="0">
            <x v="280"/>
          </reference>
          <reference field="2" count="1" selected="0">
            <x v="0"/>
          </reference>
          <reference field="3" count="1" selected="0">
            <x v="409"/>
          </reference>
          <reference field="4" count="1" selected="0">
            <x v="4"/>
          </reference>
          <reference field="15" count="1">
            <x v="6"/>
          </reference>
        </references>
      </pivotArea>
    </format>
    <format dxfId="5110">
      <pivotArea dataOnly="0" labelOnly="1" outline="0" fieldPosition="0">
        <references count="6">
          <reference field="0" count="1" selected="0">
            <x v="87"/>
          </reference>
          <reference field="1" count="1" selected="0">
            <x v="281"/>
          </reference>
          <reference field="2" count="1" selected="0">
            <x v="1"/>
          </reference>
          <reference field="3" count="1" selected="0">
            <x v="417"/>
          </reference>
          <reference field="4" count="1" selected="0">
            <x v="5"/>
          </reference>
          <reference field="15" count="1">
            <x v="7"/>
          </reference>
        </references>
      </pivotArea>
    </format>
    <format dxfId="5109">
      <pivotArea dataOnly="0" labelOnly="1" outline="0" fieldPosition="0">
        <references count="6">
          <reference field="0" count="1" selected="0">
            <x v="88"/>
          </reference>
          <reference field="1" count="1" selected="0">
            <x v="282"/>
          </reference>
          <reference field="2" count="1" selected="0">
            <x v="2"/>
          </reference>
          <reference field="3" count="1" selected="0">
            <x v="206"/>
          </reference>
          <reference field="4" count="1" selected="0">
            <x v="4"/>
          </reference>
          <reference field="15" count="1">
            <x v="6"/>
          </reference>
        </references>
      </pivotArea>
    </format>
    <format dxfId="5108">
      <pivotArea dataOnly="0" labelOnly="1" outline="0" fieldPosition="0">
        <references count="6">
          <reference field="0" count="1" selected="0">
            <x v="89"/>
          </reference>
          <reference field="1" count="1" selected="0">
            <x v="283"/>
          </reference>
          <reference field="2" count="1" selected="0">
            <x v="3"/>
          </reference>
          <reference field="3" count="1" selected="0">
            <x v="329"/>
          </reference>
          <reference field="4" count="1" selected="0">
            <x v="2"/>
          </reference>
          <reference field="15" count="1">
            <x v="9"/>
          </reference>
        </references>
      </pivotArea>
    </format>
    <format dxfId="5107">
      <pivotArea dataOnly="0" labelOnly="1" outline="0" fieldPosition="0">
        <references count="6">
          <reference field="0" count="1" selected="0">
            <x v="90"/>
          </reference>
          <reference field="1" count="1" selected="0">
            <x v="284"/>
          </reference>
          <reference field="2" count="1" selected="0">
            <x v="0"/>
          </reference>
          <reference field="3" count="1" selected="0">
            <x v="164"/>
          </reference>
          <reference field="4" count="1" selected="0">
            <x v="5"/>
          </reference>
          <reference field="15" count="1">
            <x v="7"/>
          </reference>
        </references>
      </pivotArea>
    </format>
    <format dxfId="5106">
      <pivotArea dataOnly="0" labelOnly="1" outline="0" fieldPosition="0">
        <references count="6">
          <reference field="0" count="1" selected="0">
            <x v="91"/>
          </reference>
          <reference field="1" count="1" selected="0">
            <x v="287"/>
          </reference>
          <reference field="2" count="1" selected="0">
            <x v="1"/>
          </reference>
          <reference field="3" count="1" selected="0">
            <x v="163"/>
          </reference>
          <reference field="4" count="1" selected="0">
            <x v="3"/>
          </reference>
          <reference field="15" count="1">
            <x v="1"/>
          </reference>
        </references>
      </pivotArea>
    </format>
    <format dxfId="5105">
      <pivotArea dataOnly="0" labelOnly="1" outline="0" fieldPosition="0">
        <references count="6">
          <reference field="0" count="1" selected="0">
            <x v="92"/>
          </reference>
          <reference field="1" count="1" selected="0">
            <x v="288"/>
          </reference>
          <reference field="2" count="1" selected="0">
            <x v="2"/>
          </reference>
          <reference field="3" count="1" selected="0">
            <x v="388"/>
          </reference>
          <reference field="4" count="1" selected="0">
            <x v="5"/>
          </reference>
          <reference field="15" count="1">
            <x v="5"/>
          </reference>
        </references>
      </pivotArea>
    </format>
    <format dxfId="5104">
      <pivotArea dataOnly="0" labelOnly="1" outline="0" fieldPosition="0">
        <references count="6">
          <reference field="0" count="1" selected="0">
            <x v="93"/>
          </reference>
          <reference field="1" count="1" selected="0">
            <x v="289"/>
          </reference>
          <reference field="2" count="1" selected="0">
            <x v="3"/>
          </reference>
          <reference field="3" count="1" selected="0">
            <x v="237"/>
          </reference>
          <reference field="4" count="1" selected="0">
            <x v="5"/>
          </reference>
          <reference field="15" count="1">
            <x v="2"/>
          </reference>
        </references>
      </pivotArea>
    </format>
    <format dxfId="5103">
      <pivotArea dataOnly="0" labelOnly="1" outline="0" fieldPosition="0">
        <references count="6">
          <reference field="0" count="1" selected="0">
            <x v="94"/>
          </reference>
          <reference field="1" count="1" selected="0">
            <x v="290"/>
          </reference>
          <reference field="2" count="1" selected="0">
            <x v="0"/>
          </reference>
          <reference field="3" count="1" selected="0">
            <x v="101"/>
          </reference>
          <reference field="4" count="1" selected="0">
            <x v="2"/>
          </reference>
          <reference field="15" count="1">
            <x v="9"/>
          </reference>
        </references>
      </pivotArea>
    </format>
    <format dxfId="5102">
      <pivotArea dataOnly="0" labelOnly="1" outline="0" fieldPosition="0">
        <references count="6">
          <reference field="0" count="1" selected="0">
            <x v="96"/>
          </reference>
          <reference field="1" count="1" selected="0">
            <x v="293"/>
          </reference>
          <reference field="2" count="1" selected="0">
            <x v="2"/>
          </reference>
          <reference field="3" count="1" selected="0">
            <x v="222"/>
          </reference>
          <reference field="4" count="1" selected="0">
            <x v="5"/>
          </reference>
          <reference field="15" count="1">
            <x v="5"/>
          </reference>
        </references>
      </pivotArea>
    </format>
    <format dxfId="5101">
      <pivotArea dataOnly="0" labelOnly="1" outline="0" fieldPosition="0">
        <references count="6">
          <reference field="0" count="1" selected="0">
            <x v="98"/>
          </reference>
          <reference field="1" count="1" selected="0">
            <x v="295"/>
          </reference>
          <reference field="2" count="1" selected="0">
            <x v="0"/>
          </reference>
          <reference field="3" count="1" selected="0">
            <x v="285"/>
          </reference>
          <reference field="4" count="1" selected="0">
            <x v="4"/>
          </reference>
          <reference field="15" count="1">
            <x v="6"/>
          </reference>
        </references>
      </pivotArea>
    </format>
    <format dxfId="5100">
      <pivotArea dataOnly="0" labelOnly="1" outline="0" fieldPosition="0">
        <references count="6">
          <reference field="0" count="1" selected="0">
            <x v="99"/>
          </reference>
          <reference field="1" count="1" selected="0">
            <x v="297"/>
          </reference>
          <reference field="2" count="1" selected="0">
            <x v="1"/>
          </reference>
          <reference field="3" count="1" selected="0">
            <x v="378"/>
          </reference>
          <reference field="4" count="1" selected="0">
            <x v="5"/>
          </reference>
          <reference field="15" count="1">
            <x v="2"/>
          </reference>
        </references>
      </pivotArea>
    </format>
    <format dxfId="5099">
      <pivotArea dataOnly="0" labelOnly="1" outline="0" fieldPosition="0">
        <references count="6">
          <reference field="0" count="1" selected="0">
            <x v="101"/>
          </reference>
          <reference field="1" count="1" selected="0">
            <x v="301"/>
          </reference>
          <reference field="2" count="1" selected="0">
            <x v="3"/>
          </reference>
          <reference field="3" count="1" selected="0">
            <x v="115"/>
          </reference>
          <reference field="4" count="1" selected="0">
            <x v="4"/>
          </reference>
          <reference field="15" count="1">
            <x v="6"/>
          </reference>
        </references>
      </pivotArea>
    </format>
    <format dxfId="5098">
      <pivotArea dataOnly="0" labelOnly="1" outline="0" fieldPosition="0">
        <references count="6">
          <reference field="0" count="1" selected="0">
            <x v="102"/>
          </reference>
          <reference field="1" count="1" selected="0">
            <x v="302"/>
          </reference>
          <reference field="2" count="1" selected="0">
            <x v="0"/>
          </reference>
          <reference field="3" count="1" selected="0">
            <x v="192"/>
          </reference>
          <reference field="4" count="1" selected="0">
            <x v="2"/>
          </reference>
          <reference field="15" count="1">
            <x v="9"/>
          </reference>
        </references>
      </pivotArea>
    </format>
    <format dxfId="5097">
      <pivotArea dataOnly="0" labelOnly="1" outline="0" fieldPosition="0">
        <references count="6">
          <reference field="0" count="1" selected="0">
            <x v="103"/>
          </reference>
          <reference field="1" count="1" selected="0">
            <x v="303"/>
          </reference>
          <reference field="2" count="1" selected="0">
            <x v="1"/>
          </reference>
          <reference field="3" count="1" selected="0">
            <x v="18"/>
          </reference>
          <reference field="4" count="1" selected="0">
            <x v="5"/>
          </reference>
          <reference field="15" count="1">
            <x v="5"/>
          </reference>
        </references>
      </pivotArea>
    </format>
    <format dxfId="5096">
      <pivotArea dataOnly="0" labelOnly="1" outline="0" fieldPosition="0">
        <references count="6">
          <reference field="0" count="1" selected="0">
            <x v="104"/>
          </reference>
          <reference field="1" count="1" selected="0">
            <x v="304"/>
          </reference>
          <reference field="2" count="1" selected="0">
            <x v="2"/>
          </reference>
          <reference field="3" count="1" selected="0">
            <x v="75"/>
          </reference>
          <reference field="4" count="1" selected="0">
            <x v="3"/>
          </reference>
          <reference field="15" count="1">
            <x v="1"/>
          </reference>
        </references>
      </pivotArea>
    </format>
    <format dxfId="5095">
      <pivotArea dataOnly="0" labelOnly="1" outline="0" fieldPosition="0">
        <references count="6">
          <reference field="0" count="1" selected="0">
            <x v="105"/>
          </reference>
          <reference field="1" count="1" selected="0">
            <x v="306"/>
          </reference>
          <reference field="2" count="1" selected="0">
            <x v="3"/>
          </reference>
          <reference field="3" count="1" selected="0">
            <x v="342"/>
          </reference>
          <reference field="4" count="1" selected="0">
            <x v="2"/>
          </reference>
          <reference field="15" count="1">
            <x v="9"/>
          </reference>
        </references>
      </pivotArea>
    </format>
    <format dxfId="5094">
      <pivotArea dataOnly="0" labelOnly="1" outline="0" fieldPosition="0">
        <references count="6">
          <reference field="0" count="1" selected="0">
            <x v="106"/>
          </reference>
          <reference field="1" count="1" selected="0">
            <x v="307"/>
          </reference>
          <reference field="2" count="1" selected="0">
            <x v="0"/>
          </reference>
          <reference field="3" count="1" selected="0">
            <x v="277"/>
          </reference>
          <reference field="4" count="1" selected="0">
            <x v="3"/>
          </reference>
          <reference field="15" count="1">
            <x v="1"/>
          </reference>
        </references>
      </pivotArea>
    </format>
    <format dxfId="5093">
      <pivotArea dataOnly="0" labelOnly="1" outline="0" fieldPosition="0">
        <references count="6">
          <reference field="0" count="1" selected="0">
            <x v="110"/>
          </reference>
          <reference field="1" count="1" selected="0">
            <x v="312"/>
          </reference>
          <reference field="2" count="1" selected="0">
            <x v="0"/>
          </reference>
          <reference field="3" count="1" selected="0">
            <x v="270"/>
          </reference>
          <reference field="4" count="1" selected="0">
            <x v="4"/>
          </reference>
          <reference field="15" count="1">
            <x v="6"/>
          </reference>
        </references>
      </pivotArea>
    </format>
    <format dxfId="5092">
      <pivotArea dataOnly="0" labelOnly="1" outline="0" fieldPosition="0">
        <references count="6">
          <reference field="0" count="1" selected="0">
            <x v="111"/>
          </reference>
          <reference field="1" count="1" selected="0">
            <x v="313"/>
          </reference>
          <reference field="2" count="1" selected="0">
            <x v="1"/>
          </reference>
          <reference field="3" count="1" selected="0">
            <x v="297"/>
          </reference>
          <reference field="4" count="1" selected="0">
            <x v="0"/>
          </reference>
          <reference field="15" count="1">
            <x v="0"/>
          </reference>
        </references>
      </pivotArea>
    </format>
    <format dxfId="5091">
      <pivotArea dataOnly="0" labelOnly="1" outline="0" fieldPosition="0">
        <references count="6">
          <reference field="0" count="1" selected="0">
            <x v="112"/>
          </reference>
          <reference field="1" count="1" selected="0">
            <x v="315"/>
          </reference>
          <reference field="2" count="1" selected="0">
            <x v="2"/>
          </reference>
          <reference field="3" count="1" selected="0">
            <x v="141"/>
          </reference>
          <reference field="4" count="1" selected="0">
            <x v="4"/>
          </reference>
          <reference field="15" count="1">
            <x v="6"/>
          </reference>
        </references>
      </pivotArea>
    </format>
    <format dxfId="5090">
      <pivotArea dataOnly="0" labelOnly="1" outline="0" fieldPosition="0">
        <references count="6">
          <reference field="0" count="1" selected="0">
            <x v="113"/>
          </reference>
          <reference field="1" count="1" selected="0">
            <x v="316"/>
          </reference>
          <reference field="2" count="1" selected="0">
            <x v="3"/>
          </reference>
          <reference field="3" count="1" selected="0">
            <x v="3"/>
          </reference>
          <reference field="4" count="1" selected="0">
            <x v="2"/>
          </reference>
          <reference field="15" count="1">
            <x v="2"/>
          </reference>
        </references>
      </pivotArea>
    </format>
    <format dxfId="5089">
      <pivotArea dataOnly="0" labelOnly="1" outline="0" fieldPosition="0">
        <references count="6">
          <reference field="0" count="1" selected="0">
            <x v="114"/>
          </reference>
          <reference field="1" count="1" selected="0">
            <x v="317"/>
          </reference>
          <reference field="2" count="1" selected="0">
            <x v="0"/>
          </reference>
          <reference field="3" count="1" selected="0">
            <x v="39"/>
          </reference>
          <reference field="4" count="1" selected="0">
            <x v="1"/>
          </reference>
          <reference field="15" count="1">
            <x v="5"/>
          </reference>
        </references>
      </pivotArea>
    </format>
    <format dxfId="5088">
      <pivotArea dataOnly="0" labelOnly="1" outline="0" fieldPosition="0">
        <references count="6">
          <reference field="0" count="1" selected="0">
            <x v="115"/>
          </reference>
          <reference field="1" count="1" selected="0">
            <x v="318"/>
          </reference>
          <reference field="2" count="1" selected="0">
            <x v="1"/>
          </reference>
          <reference field="3" count="1" selected="0">
            <x v="113"/>
          </reference>
          <reference field="4" count="1" selected="0">
            <x v="0"/>
          </reference>
          <reference field="15" count="1">
            <x v="3"/>
          </reference>
        </references>
      </pivotArea>
    </format>
    <format dxfId="5087">
      <pivotArea dataOnly="0" labelOnly="1" outline="0" fieldPosition="0">
        <references count="6">
          <reference field="0" count="1" selected="0">
            <x v="116"/>
          </reference>
          <reference field="1" count="1" selected="0">
            <x v="319"/>
          </reference>
          <reference field="2" count="1" selected="0">
            <x v="2"/>
          </reference>
          <reference field="3" count="1" selected="0">
            <x v="271"/>
          </reference>
          <reference field="4" count="1" selected="0">
            <x v="0"/>
          </reference>
          <reference field="15" count="1">
            <x v="7"/>
          </reference>
        </references>
      </pivotArea>
    </format>
    <format dxfId="5086">
      <pivotArea dataOnly="0" labelOnly="1" outline="0" fieldPosition="0">
        <references count="6">
          <reference field="0" count="1" selected="0">
            <x v="118"/>
          </reference>
          <reference field="1" count="1" selected="0">
            <x v="321"/>
          </reference>
          <reference field="2" count="1" selected="0">
            <x v="0"/>
          </reference>
          <reference field="3" count="1" selected="0">
            <x v="396"/>
          </reference>
          <reference field="4" count="1" selected="0">
            <x v="5"/>
          </reference>
          <reference field="15" count="1">
            <x v="8"/>
          </reference>
        </references>
      </pivotArea>
    </format>
    <format dxfId="5085">
      <pivotArea dataOnly="0" labelOnly="1" outline="0" fieldPosition="0">
        <references count="6">
          <reference field="0" count="1" selected="0">
            <x v="119"/>
          </reference>
          <reference field="1" count="1" selected="0">
            <x v="322"/>
          </reference>
          <reference field="2" count="1" selected="0">
            <x v="1"/>
          </reference>
          <reference field="3" count="1" selected="0">
            <x v="20"/>
          </reference>
          <reference field="4" count="1" selected="0">
            <x v="0"/>
          </reference>
          <reference field="15" count="1">
            <x v="3"/>
          </reference>
        </references>
      </pivotArea>
    </format>
    <format dxfId="5084">
      <pivotArea dataOnly="0" labelOnly="1" outline="0" fieldPosition="0">
        <references count="6">
          <reference field="0" count="1" selected="0">
            <x v="120"/>
          </reference>
          <reference field="1" count="1" selected="0">
            <x v="323"/>
          </reference>
          <reference field="2" count="1" selected="0">
            <x v="2"/>
          </reference>
          <reference field="3" count="1" selected="0">
            <x v="344"/>
          </reference>
          <reference field="4" count="1" selected="0">
            <x v="0"/>
          </reference>
          <reference field="15" count="1">
            <x v="11"/>
          </reference>
        </references>
      </pivotArea>
    </format>
    <format dxfId="5083">
      <pivotArea dataOnly="0" labelOnly="1" outline="0" fieldPosition="0">
        <references count="6">
          <reference field="0" count="1" selected="0">
            <x v="121"/>
          </reference>
          <reference field="1" count="1" selected="0">
            <x v="324"/>
          </reference>
          <reference field="2" count="1" selected="0">
            <x v="3"/>
          </reference>
          <reference field="3" count="1" selected="0">
            <x v="275"/>
          </reference>
          <reference field="4" count="1" selected="0">
            <x v="3"/>
          </reference>
          <reference field="15" count="1">
            <x v="7"/>
          </reference>
        </references>
      </pivotArea>
    </format>
    <format dxfId="5082">
      <pivotArea dataOnly="0" labelOnly="1" outline="0" fieldPosition="0">
        <references count="6">
          <reference field="0" count="1" selected="0">
            <x v="122"/>
          </reference>
          <reference field="1" count="1" selected="0">
            <x v="325"/>
          </reference>
          <reference field="2" count="1" selected="0">
            <x v="0"/>
          </reference>
          <reference field="3" count="1" selected="0">
            <x v="314"/>
          </reference>
          <reference field="4" count="1" selected="0">
            <x v="5"/>
          </reference>
          <reference field="15" count="1">
            <x v="8"/>
          </reference>
        </references>
      </pivotArea>
    </format>
    <format dxfId="5081">
      <pivotArea dataOnly="0" labelOnly="1" outline="0" fieldPosition="0">
        <references count="6">
          <reference field="0" count="1" selected="0">
            <x v="123"/>
          </reference>
          <reference field="1" count="1" selected="0">
            <x v="326"/>
          </reference>
          <reference field="2" count="1" selected="0">
            <x v="1"/>
          </reference>
          <reference field="3" count="1" selected="0">
            <x v="118"/>
          </reference>
          <reference field="4" count="1" selected="0">
            <x v="2"/>
          </reference>
          <reference field="15" count="1">
            <x v="1"/>
          </reference>
        </references>
      </pivotArea>
    </format>
    <format dxfId="5080">
      <pivotArea dataOnly="0" labelOnly="1" outline="0" fieldPosition="0">
        <references count="6">
          <reference field="0" count="1" selected="0">
            <x v="124"/>
          </reference>
          <reference field="1" count="1" selected="0">
            <x v="327"/>
          </reference>
          <reference field="2" count="1" selected="0">
            <x v="2"/>
          </reference>
          <reference field="3" count="1" selected="0">
            <x v="230"/>
          </reference>
          <reference field="4" count="1" selected="0">
            <x v="0"/>
          </reference>
          <reference field="15" count="1">
            <x v="11"/>
          </reference>
        </references>
      </pivotArea>
    </format>
    <format dxfId="5079">
      <pivotArea dataOnly="0" labelOnly="1" outline="0" fieldPosition="0">
        <references count="6">
          <reference field="0" count="1" selected="0">
            <x v="125"/>
          </reference>
          <reference field="1" count="1" selected="0">
            <x v="330"/>
          </reference>
          <reference field="2" count="1" selected="0">
            <x v="3"/>
          </reference>
          <reference field="3" count="1" selected="0">
            <x v="178"/>
          </reference>
          <reference field="4" count="1" selected="0">
            <x v="3"/>
          </reference>
          <reference field="15" count="1">
            <x v="7"/>
          </reference>
        </references>
      </pivotArea>
    </format>
    <format dxfId="5078">
      <pivotArea dataOnly="0" labelOnly="1" outline="0" fieldPosition="0">
        <references count="6">
          <reference field="0" count="1" selected="0">
            <x v="126"/>
          </reference>
          <reference field="1" count="1" selected="0">
            <x v="331"/>
          </reference>
          <reference field="2" count="1" selected="0">
            <x v="0"/>
          </reference>
          <reference field="3" count="1" selected="0">
            <x v="290"/>
          </reference>
          <reference field="4" count="1" selected="0">
            <x v="4"/>
          </reference>
          <reference field="15" count="1">
            <x v="6"/>
          </reference>
        </references>
      </pivotArea>
    </format>
    <format dxfId="5077">
      <pivotArea dataOnly="0" labelOnly="1" outline="0" fieldPosition="0">
        <references count="6">
          <reference field="0" count="1" selected="0">
            <x v="128"/>
          </reference>
          <reference field="1" count="1" selected="0">
            <x v="335"/>
          </reference>
          <reference field="2" count="1" selected="0">
            <x v="2"/>
          </reference>
          <reference field="3" count="1" selected="0">
            <x v="328"/>
          </reference>
          <reference field="4" count="1" selected="0">
            <x v="1"/>
          </reference>
          <reference field="15" count="1">
            <x v="7"/>
          </reference>
        </references>
      </pivotArea>
    </format>
    <format dxfId="5076">
      <pivotArea dataOnly="0" labelOnly="1" outline="0" fieldPosition="0">
        <references count="6">
          <reference field="0" count="1" selected="0">
            <x v="129"/>
          </reference>
          <reference field="1" count="1" selected="0">
            <x v="336"/>
          </reference>
          <reference field="2" count="1" selected="0">
            <x v="3"/>
          </reference>
          <reference field="3" count="1" selected="0">
            <x v="149"/>
          </reference>
          <reference field="4" count="1" selected="0">
            <x v="5"/>
          </reference>
          <reference field="15" count="1">
            <x v="8"/>
          </reference>
        </references>
      </pivotArea>
    </format>
    <format dxfId="5075">
      <pivotArea dataOnly="0" labelOnly="1" outline="0" fieldPosition="0">
        <references count="6">
          <reference field="0" count="1" selected="0">
            <x v="130"/>
          </reference>
          <reference field="1" count="1" selected="0">
            <x v="337"/>
          </reference>
          <reference field="2" count="1" selected="0">
            <x v="0"/>
          </reference>
          <reference field="3" count="1" selected="0">
            <x v="111"/>
          </reference>
          <reference field="4" count="1" selected="0">
            <x v="2"/>
          </reference>
          <reference field="15" count="1">
            <x v="1"/>
          </reference>
        </references>
      </pivotArea>
    </format>
    <format dxfId="5074">
      <pivotArea dataOnly="0" labelOnly="1" outline="0" fieldPosition="0">
        <references count="6">
          <reference field="0" count="1" selected="0">
            <x v="131"/>
          </reference>
          <reference field="1" count="1" selected="0">
            <x v="338"/>
          </reference>
          <reference field="2" count="1" selected="0">
            <x v="1"/>
          </reference>
          <reference field="3" count="1" selected="0">
            <x v="40"/>
          </reference>
          <reference field="4" count="1" selected="0">
            <x v="1"/>
          </reference>
          <reference field="15" count="1">
            <x v="7"/>
          </reference>
        </references>
      </pivotArea>
    </format>
    <format dxfId="5073">
      <pivotArea dataOnly="0" labelOnly="1" outline="0" fieldPosition="0">
        <references count="6">
          <reference field="0" count="1" selected="0">
            <x v="132"/>
          </reference>
          <reference field="1" count="1" selected="0">
            <x v="339"/>
          </reference>
          <reference field="2" count="1" selected="0">
            <x v="2"/>
          </reference>
          <reference field="3" count="1" selected="0">
            <x v="142"/>
          </reference>
          <reference field="4" count="1" selected="0">
            <x v="2"/>
          </reference>
          <reference field="15" count="1">
            <x v="1"/>
          </reference>
        </references>
      </pivotArea>
    </format>
    <format dxfId="5072">
      <pivotArea dataOnly="0" labelOnly="1" outline="0" fieldPosition="0">
        <references count="6">
          <reference field="0" count="1" selected="0">
            <x v="133"/>
          </reference>
          <reference field="1" count="1" selected="0">
            <x v="340"/>
          </reference>
          <reference field="2" count="1" selected="0">
            <x v="3"/>
          </reference>
          <reference field="3" count="1" selected="0">
            <x v="35"/>
          </reference>
          <reference field="4" count="1" selected="0">
            <x v="4"/>
          </reference>
          <reference field="15" count="1">
            <x v="6"/>
          </reference>
        </references>
      </pivotArea>
    </format>
    <format dxfId="5071">
      <pivotArea dataOnly="0" labelOnly="1" outline="0" fieldPosition="0">
        <references count="6">
          <reference field="0" count="1" selected="0">
            <x v="134"/>
          </reference>
          <reference field="1" count="1" selected="0">
            <x v="341"/>
          </reference>
          <reference field="2" count="1" selected="0">
            <x v="0"/>
          </reference>
          <reference field="3" count="1" selected="0">
            <x v="135"/>
          </reference>
          <reference field="4" count="1" selected="0">
            <x v="5"/>
          </reference>
          <reference field="15" count="1">
            <x v="2"/>
          </reference>
        </references>
      </pivotArea>
    </format>
    <format dxfId="5070">
      <pivotArea dataOnly="0" labelOnly="1" outline="0" fieldPosition="0">
        <references count="6">
          <reference field="0" count="1" selected="0">
            <x v="135"/>
          </reference>
          <reference field="1" count="1" selected="0">
            <x v="342"/>
          </reference>
          <reference field="2" count="1" selected="0">
            <x v="1"/>
          </reference>
          <reference field="3" count="1" selected="0">
            <x v="137"/>
          </reference>
          <reference field="4" count="1" selected="0">
            <x v="4"/>
          </reference>
          <reference field="15" count="1">
            <x v="6"/>
          </reference>
        </references>
      </pivotArea>
    </format>
    <format dxfId="5069">
      <pivotArea dataOnly="0" labelOnly="1" outline="0" fieldPosition="0">
        <references count="6">
          <reference field="0" count="1" selected="0">
            <x v="137"/>
          </reference>
          <reference field="1" count="1" selected="0">
            <x v="344"/>
          </reference>
          <reference field="2" count="1" selected="0">
            <x v="3"/>
          </reference>
          <reference field="3" count="1" selected="0">
            <x v="387"/>
          </reference>
          <reference field="4" count="1" selected="0">
            <x v="1"/>
          </reference>
          <reference field="15" count="1">
            <x v="7"/>
          </reference>
        </references>
      </pivotArea>
    </format>
    <format dxfId="5068">
      <pivotArea dataOnly="0" labelOnly="1" outline="0" fieldPosition="0">
        <references count="6">
          <reference field="0" count="1" selected="0">
            <x v="138"/>
          </reference>
          <reference field="1" count="1" selected="0">
            <x v="345"/>
          </reference>
          <reference field="2" count="1" selected="0">
            <x v="0"/>
          </reference>
          <reference field="3" count="1" selected="0">
            <x v="291"/>
          </reference>
          <reference field="4" count="1" selected="0">
            <x v="5"/>
          </reference>
          <reference field="15" count="1">
            <x v="6"/>
          </reference>
        </references>
      </pivotArea>
    </format>
    <format dxfId="5067">
      <pivotArea dataOnly="0" labelOnly="1" outline="0" fieldPosition="0">
        <references count="6">
          <reference field="0" count="1" selected="0">
            <x v="139"/>
          </reference>
          <reference field="1" count="1" selected="0">
            <x v="346"/>
          </reference>
          <reference field="2" count="1" selected="0">
            <x v="1"/>
          </reference>
          <reference field="3" count="1" selected="0">
            <x v="312"/>
          </reference>
          <reference field="4" count="1" selected="0">
            <x v="0"/>
          </reference>
          <reference field="15" count="1">
            <x v="11"/>
          </reference>
        </references>
      </pivotArea>
    </format>
    <format dxfId="5066">
      <pivotArea dataOnly="0" labelOnly="1" outline="0" fieldPosition="0">
        <references count="6">
          <reference field="0" count="1" selected="0">
            <x v="141"/>
          </reference>
          <reference field="1" count="1" selected="0">
            <x v="348"/>
          </reference>
          <reference field="2" count="1" selected="0">
            <x v="3"/>
          </reference>
          <reference field="3" count="1" selected="0">
            <x v="65"/>
          </reference>
          <reference field="4" count="1" selected="0">
            <x v="1"/>
          </reference>
          <reference field="15" count="1">
            <x v="9"/>
          </reference>
        </references>
      </pivotArea>
    </format>
    <format dxfId="5065">
      <pivotArea dataOnly="0" labelOnly="1" outline="0" fieldPosition="0">
        <references count="6">
          <reference field="0" count="1" selected="0">
            <x v="143"/>
          </reference>
          <reference field="1" count="1" selected="0">
            <x v="350"/>
          </reference>
          <reference field="2" count="1" selected="0">
            <x v="1"/>
          </reference>
          <reference field="3" count="1" selected="0">
            <x v="311"/>
          </reference>
          <reference field="4" count="1" selected="0">
            <x v="2"/>
          </reference>
          <reference field="15" count="1">
            <x v="1"/>
          </reference>
        </references>
      </pivotArea>
    </format>
    <format dxfId="5064">
      <pivotArea dataOnly="0" labelOnly="1" outline="0" fieldPosition="0">
        <references count="6">
          <reference field="0" count="1" selected="0">
            <x v="144"/>
          </reference>
          <reference field="1" count="1" selected="0">
            <x v="351"/>
          </reference>
          <reference field="2" count="1" selected="0">
            <x v="2"/>
          </reference>
          <reference field="3" count="1" selected="0">
            <x v="228"/>
          </reference>
          <reference field="4" count="1" selected="0">
            <x v="3"/>
          </reference>
          <reference field="15" count="1">
            <x v="7"/>
          </reference>
        </references>
      </pivotArea>
    </format>
    <format dxfId="5063">
      <pivotArea dataOnly="0" labelOnly="1" outline="0" fieldPosition="0">
        <references count="6">
          <reference field="0" count="1" selected="0">
            <x v="145"/>
          </reference>
          <reference field="1" count="1" selected="0">
            <x v="352"/>
          </reference>
          <reference field="2" count="1" selected="0">
            <x v="3"/>
          </reference>
          <reference field="3" count="1" selected="0">
            <x v="324"/>
          </reference>
          <reference field="4" count="1" selected="0">
            <x v="0"/>
          </reference>
          <reference field="15" count="1">
            <x v="11"/>
          </reference>
        </references>
      </pivotArea>
    </format>
    <format dxfId="5062">
      <pivotArea dataOnly="0" labelOnly="1" outline="0" fieldPosition="0">
        <references count="6">
          <reference field="0" count="1" selected="0">
            <x v="151"/>
          </reference>
          <reference field="1" count="1" selected="0">
            <x v="383"/>
          </reference>
          <reference field="2" count="1" selected="0">
            <x v="1"/>
          </reference>
          <reference field="3" count="1" selected="0">
            <x v="180"/>
          </reference>
          <reference field="4" count="1" selected="0">
            <x v="5"/>
          </reference>
          <reference field="15" count="1">
            <x v="6"/>
          </reference>
        </references>
      </pivotArea>
    </format>
    <format dxfId="5061">
      <pivotArea dataOnly="0" labelOnly="1" outline="0" fieldPosition="0">
        <references count="6">
          <reference field="0" count="1" selected="0">
            <x v="152"/>
          </reference>
          <reference field="1" count="1" selected="0">
            <x v="409"/>
          </reference>
          <reference field="2" count="1" selected="0">
            <x v="2"/>
          </reference>
          <reference field="3" count="1" selected="0">
            <x v="44"/>
          </reference>
          <reference field="4" count="1" selected="0">
            <x v="3"/>
          </reference>
          <reference field="15" count="1">
            <x v="5"/>
          </reference>
        </references>
      </pivotArea>
    </format>
    <format dxfId="5060">
      <pivotArea dataOnly="0" labelOnly="1" outline="0" fieldPosition="0">
        <references count="6">
          <reference field="0" count="1" selected="0">
            <x v="153"/>
          </reference>
          <reference field="1" count="1" selected="0">
            <x v="412"/>
          </reference>
          <reference field="2" count="1" selected="0">
            <x v="3"/>
          </reference>
          <reference field="3" count="1" selected="0">
            <x v="16"/>
          </reference>
          <reference field="4" count="1" selected="0">
            <x v="4"/>
          </reference>
          <reference field="15" count="1">
            <x v="6"/>
          </reference>
        </references>
      </pivotArea>
    </format>
    <format dxfId="5059">
      <pivotArea dataOnly="0" labelOnly="1" outline="0" fieldPosition="0">
        <references count="6">
          <reference field="0" count="1" selected="0">
            <x v="170"/>
          </reference>
          <reference field="1" count="1" selected="0">
            <x v="256"/>
          </reference>
          <reference field="2" count="1" selected="0">
            <x v="0"/>
          </reference>
          <reference field="3" count="1" selected="0">
            <x v="85"/>
          </reference>
          <reference field="4" count="1" selected="0">
            <x v="3"/>
          </reference>
          <reference field="15" count="1">
            <x v="5"/>
          </reference>
        </references>
      </pivotArea>
    </format>
    <format dxfId="5058">
      <pivotArea dataOnly="0" labelOnly="1" outline="0" fieldPosition="0">
        <references count="6">
          <reference field="0" count="1" selected="0">
            <x v="172"/>
          </reference>
          <reference field="1" count="1" selected="0">
            <x v="300"/>
          </reference>
          <reference field="2" count="1" selected="0">
            <x v="2"/>
          </reference>
          <reference field="3" count="1" selected="0">
            <x v="380"/>
          </reference>
          <reference field="4" count="1" selected="0">
            <x v="5"/>
          </reference>
          <reference field="15" count="1">
            <x v="6"/>
          </reference>
        </references>
      </pivotArea>
    </format>
    <format dxfId="5057">
      <pivotArea dataOnly="0" labelOnly="1" outline="0" fieldPosition="0">
        <references count="6">
          <reference field="0" count="1" selected="0">
            <x v="178"/>
          </reference>
          <reference field="1" count="1" selected="0">
            <x v="9"/>
          </reference>
          <reference field="2" count="1" selected="0">
            <x v="0"/>
          </reference>
          <reference field="3" count="1" selected="0">
            <x v="105"/>
          </reference>
          <reference field="4" count="1" selected="0">
            <x v="0"/>
          </reference>
          <reference field="15" count="1">
            <x v="5"/>
          </reference>
        </references>
      </pivotArea>
    </format>
    <format dxfId="5056">
      <pivotArea dataOnly="0" labelOnly="1" outline="0" fieldPosition="0">
        <references count="6">
          <reference field="0" count="1" selected="0">
            <x v="179"/>
          </reference>
          <reference field="1" count="1" selected="0">
            <x v="10"/>
          </reference>
          <reference field="2" count="1" selected="0">
            <x v="1"/>
          </reference>
          <reference field="3" count="1" selected="0">
            <x v="264"/>
          </reference>
          <reference field="4" count="1" selected="0">
            <x v="0"/>
          </reference>
          <reference field="15" count="1">
            <x v="7"/>
          </reference>
        </references>
      </pivotArea>
    </format>
    <format dxfId="5055">
      <pivotArea dataOnly="0" labelOnly="1" outline="0" fieldPosition="0">
        <references count="6">
          <reference field="0" count="1" selected="0">
            <x v="182"/>
          </reference>
          <reference field="1" count="1" selected="0">
            <x v="13"/>
          </reference>
          <reference field="2" count="1" selected="0">
            <x v="0"/>
          </reference>
          <reference field="3" count="1" selected="0">
            <x v="257"/>
          </reference>
          <reference field="4" count="1" selected="0">
            <x v="2"/>
          </reference>
          <reference field="15" count="1">
            <x v="3"/>
          </reference>
        </references>
      </pivotArea>
    </format>
    <format dxfId="5054">
      <pivotArea dataOnly="0" labelOnly="1" outline="0" fieldPosition="0">
        <references count="6">
          <reference field="0" count="1" selected="0">
            <x v="184"/>
          </reference>
          <reference field="1" count="1" selected="0">
            <x v="15"/>
          </reference>
          <reference field="2" count="1" selected="0">
            <x v="2"/>
          </reference>
          <reference field="3" count="1" selected="0">
            <x v="361"/>
          </reference>
          <reference field="4" count="1" selected="0">
            <x v="1"/>
          </reference>
          <reference field="15" count="1">
            <x v="4"/>
          </reference>
        </references>
      </pivotArea>
    </format>
    <format dxfId="5053">
      <pivotArea dataOnly="0" labelOnly="1" outline="0" fieldPosition="0">
        <references count="6">
          <reference field="0" count="1" selected="0">
            <x v="186"/>
          </reference>
          <reference field="1" count="1" selected="0">
            <x v="18"/>
          </reference>
          <reference field="2" count="1" selected="0">
            <x v="0"/>
          </reference>
          <reference field="3" count="1" selected="0">
            <x v="157"/>
          </reference>
          <reference field="4" count="1" selected="0">
            <x v="4"/>
          </reference>
          <reference field="15" count="1">
            <x v="6"/>
          </reference>
        </references>
      </pivotArea>
    </format>
    <format dxfId="5052">
      <pivotArea dataOnly="0" labelOnly="1" outline="0" fieldPosition="0">
        <references count="6">
          <reference field="0" count="1" selected="0">
            <x v="188"/>
          </reference>
          <reference field="1" count="1" selected="0">
            <x v="22"/>
          </reference>
          <reference field="2" count="1" selected="0">
            <x v="2"/>
          </reference>
          <reference field="3" count="1" selected="0">
            <x v="38"/>
          </reference>
          <reference field="4" count="1" selected="0">
            <x v="0"/>
          </reference>
          <reference field="15" count="1">
            <x v="7"/>
          </reference>
        </references>
      </pivotArea>
    </format>
    <format dxfId="5051">
      <pivotArea dataOnly="0" labelOnly="1" outline="0" fieldPosition="0">
        <references count="6">
          <reference field="0" count="1" selected="0">
            <x v="189"/>
          </reference>
          <reference field="1" count="1" selected="0">
            <x v="33"/>
          </reference>
          <reference field="2" count="1" selected="0">
            <x v="3"/>
          </reference>
          <reference field="3" count="1" selected="0">
            <x v="102"/>
          </reference>
          <reference field="4" count="1" selected="0">
            <x v="2"/>
          </reference>
          <reference field="15" count="1">
            <x v="3"/>
          </reference>
        </references>
      </pivotArea>
    </format>
    <format dxfId="5050">
      <pivotArea dataOnly="0" labelOnly="1" outline="0" fieldPosition="0">
        <references count="6">
          <reference field="0" count="1" selected="0">
            <x v="191"/>
          </reference>
          <reference field="1" count="1" selected="0">
            <x v="42"/>
          </reference>
          <reference field="2" count="1" selected="0">
            <x v="1"/>
          </reference>
          <reference field="3" count="1" selected="0">
            <x v="330"/>
          </reference>
          <reference field="4" count="1" selected="0">
            <x v="4"/>
          </reference>
          <reference field="15" count="1">
            <x v="6"/>
          </reference>
        </references>
      </pivotArea>
    </format>
    <format dxfId="5049">
      <pivotArea dataOnly="0" labelOnly="1" outline="0" fieldPosition="0">
        <references count="6">
          <reference field="0" count="1" selected="0">
            <x v="192"/>
          </reference>
          <reference field="1" count="1" selected="0">
            <x v="44"/>
          </reference>
          <reference field="2" count="1" selected="0">
            <x v="2"/>
          </reference>
          <reference field="3" count="1" selected="0">
            <x v="159"/>
          </reference>
          <reference field="4" count="1" selected="0">
            <x v="4"/>
          </reference>
          <reference field="15" count="1">
            <x v="15"/>
          </reference>
        </references>
      </pivotArea>
    </format>
    <format dxfId="5048">
      <pivotArea dataOnly="0" labelOnly="1" outline="0" fieldPosition="0">
        <references count="6">
          <reference field="0" count="1" selected="0">
            <x v="197"/>
          </reference>
          <reference field="1" count="1" selected="0">
            <x v="56"/>
          </reference>
          <reference field="2" count="1" selected="0">
            <x v="3"/>
          </reference>
          <reference field="3" count="1" selected="0">
            <x v="88"/>
          </reference>
          <reference field="4" count="1" selected="0">
            <x v="1"/>
          </reference>
          <reference field="15" count="1">
            <x v="4"/>
          </reference>
        </references>
      </pivotArea>
    </format>
    <format dxfId="5047">
      <pivotArea dataOnly="0" labelOnly="1" outline="0" fieldPosition="0">
        <references count="6">
          <reference field="0" count="1" selected="0">
            <x v="208"/>
          </reference>
          <reference field="1" count="1" selected="0">
            <x v="104"/>
          </reference>
          <reference field="2" count="1" selected="0">
            <x v="2"/>
          </reference>
          <reference field="3" count="1" selected="0">
            <x v="110"/>
          </reference>
          <reference field="4" count="1" selected="0">
            <x v="5"/>
          </reference>
          <reference field="15" count="1">
            <x v="6"/>
          </reference>
        </references>
      </pivotArea>
    </format>
    <format dxfId="5046">
      <pivotArea dataOnly="0" labelOnly="1" outline="0" fieldPosition="0">
        <references count="6">
          <reference field="0" count="1" selected="0">
            <x v="212"/>
          </reference>
          <reference field="1" count="1" selected="0">
            <x v="111"/>
          </reference>
          <reference field="2" count="1" selected="0">
            <x v="2"/>
          </reference>
          <reference field="3" count="1" selected="0">
            <x v="36"/>
          </reference>
          <reference field="4" count="1" selected="0">
            <x v="1"/>
          </reference>
          <reference field="15" count="1">
            <x v="3"/>
          </reference>
        </references>
      </pivotArea>
    </format>
    <format dxfId="5045">
      <pivotArea dataOnly="0" labelOnly="1" outline="0" fieldPosition="0">
        <references count="6">
          <reference field="0" count="1" selected="0">
            <x v="213"/>
          </reference>
          <reference field="1" count="1" selected="0">
            <x v="115"/>
          </reference>
          <reference field="2" count="1" selected="0">
            <x v="3"/>
          </reference>
          <reference field="3" count="1" selected="0">
            <x v="226"/>
          </reference>
          <reference field="4" count="1" selected="0">
            <x v="5"/>
          </reference>
          <reference field="15" count="1">
            <x v="6"/>
          </reference>
        </references>
      </pivotArea>
    </format>
    <format dxfId="5044">
      <pivotArea dataOnly="0" labelOnly="1" outline="0" fieldPosition="0">
        <references count="6">
          <reference field="0" count="1" selected="0">
            <x v="232"/>
          </reference>
          <reference field="1" count="1" selected="0">
            <x v="372"/>
          </reference>
          <reference field="2" count="1" selected="0">
            <x v="2"/>
          </reference>
          <reference field="3" count="1" selected="0">
            <x v="31"/>
          </reference>
          <reference field="4" count="1" selected="0">
            <x v="1"/>
          </reference>
          <reference field="15" count="1">
            <x v="3"/>
          </reference>
        </references>
      </pivotArea>
    </format>
    <format dxfId="5043">
      <pivotArea dataOnly="0" labelOnly="1" outline="0" fieldPosition="0">
        <references count="6">
          <reference field="0" count="1" selected="0">
            <x v="234"/>
          </reference>
          <reference field="1" count="1" selected="0">
            <x v="376"/>
          </reference>
          <reference field="2" count="1" selected="0">
            <x v="0"/>
          </reference>
          <reference field="3" count="1" selected="0">
            <x v="146"/>
          </reference>
          <reference field="4" count="1" selected="0">
            <x v="4"/>
          </reference>
          <reference field="15" count="1">
            <x v="6"/>
          </reference>
        </references>
      </pivotArea>
    </format>
    <format dxfId="5042">
      <pivotArea dataOnly="0" labelOnly="1" outline="0" fieldPosition="0">
        <references count="6">
          <reference field="0" count="1" selected="0">
            <x v="245"/>
          </reference>
          <reference field="1" count="1" selected="0">
            <x v="250"/>
          </reference>
          <reference field="2" count="1" selected="0">
            <x v="3"/>
          </reference>
          <reference field="3" count="1" selected="0">
            <x v="19"/>
          </reference>
          <reference field="4" count="1" selected="0">
            <x v="2"/>
          </reference>
          <reference field="15" count="1">
            <x v="4"/>
          </reference>
        </references>
      </pivotArea>
    </format>
    <format dxfId="5041">
      <pivotArea dataOnly="0" labelOnly="1" outline="0" fieldPosition="0">
        <references count="6">
          <reference field="0" count="1" selected="0">
            <x v="246"/>
          </reference>
          <reference field="1" count="1" selected="0">
            <x v="270"/>
          </reference>
          <reference field="2" count="1" selected="0">
            <x v="0"/>
          </reference>
          <reference field="3" count="1" selected="0">
            <x v="89"/>
          </reference>
          <reference field="4" count="1" selected="0">
            <x v="5"/>
          </reference>
          <reference field="15" count="1">
            <x v="6"/>
          </reference>
        </references>
      </pivotArea>
    </format>
    <format dxfId="5040">
      <pivotArea dataOnly="0" labelOnly="1" outline="0" fieldPosition="0">
        <references count="6">
          <reference field="0" count="1" selected="0">
            <x v="256"/>
          </reference>
          <reference field="1" count="1" selected="0">
            <x v="299"/>
          </reference>
          <reference field="2" count="1" selected="0">
            <x v="2"/>
          </reference>
          <reference field="3" count="1" selected="0">
            <x v="234"/>
          </reference>
          <reference field="4" count="1" selected="0">
            <x v="2"/>
          </reference>
          <reference field="15" count="1">
            <x v="5"/>
          </reference>
        </references>
      </pivotArea>
    </format>
    <format dxfId="5039">
      <pivotArea dataOnly="0" labelOnly="1" outline="0" fieldPosition="0">
        <references count="6">
          <reference field="0" count="1" selected="0">
            <x v="257"/>
          </reference>
          <reference field="1" count="1" selected="0">
            <x v="305"/>
          </reference>
          <reference field="2" count="1" selected="0">
            <x v="3"/>
          </reference>
          <reference field="3" count="1" selected="0">
            <x v="91"/>
          </reference>
          <reference field="4" count="1" selected="0">
            <x v="5"/>
          </reference>
          <reference field="15" count="1">
            <x v="6"/>
          </reference>
        </references>
      </pivotArea>
    </format>
    <format dxfId="5038">
      <pivotArea dataOnly="0" labelOnly="1" outline="0" fieldPosition="0">
        <references count="6">
          <reference field="0" count="1" selected="0">
            <x v="258"/>
          </reference>
          <reference field="1" count="1" selected="0">
            <x v="333"/>
          </reference>
          <reference field="2" count="1" selected="0">
            <x v="8"/>
          </reference>
          <reference field="3" count="1" selected="0">
            <x v="34"/>
          </reference>
          <reference field="4" count="1" selected="0">
            <x v="2"/>
          </reference>
          <reference field="15" count="1">
            <x v="5"/>
          </reference>
        </references>
      </pivotArea>
    </format>
    <format dxfId="5037">
      <pivotArea dataOnly="0" labelOnly="1" outline="0" fieldPosition="0">
        <references count="6">
          <reference field="0" count="1" selected="0">
            <x v="261"/>
          </reference>
          <reference field="1" count="1" selected="0">
            <x v="64"/>
          </reference>
          <reference field="2" count="1" selected="0">
            <x v="8"/>
          </reference>
          <reference field="3" count="1" selected="0">
            <x v="408"/>
          </reference>
          <reference field="4" count="1" selected="0">
            <x v="1"/>
          </reference>
          <reference field="15" count="1">
            <x v="15"/>
          </reference>
        </references>
      </pivotArea>
    </format>
    <format dxfId="5036">
      <pivotArea dataOnly="0" labelOnly="1" outline="0" fieldPosition="0">
        <references count="6">
          <reference field="0" count="1" selected="0">
            <x v="262"/>
          </reference>
          <reference field="1" count="1" selected="0">
            <x v="102"/>
          </reference>
          <reference field="2" count="1" selected="0">
            <x v="0"/>
          </reference>
          <reference field="3" count="1" selected="0">
            <x v="128"/>
          </reference>
          <reference field="4" count="1" selected="0">
            <x v="2"/>
          </reference>
          <reference field="15" count="1">
            <x v="7"/>
          </reference>
        </references>
      </pivotArea>
    </format>
    <format dxfId="5035">
      <pivotArea dataOnly="0" labelOnly="1" outline="0" fieldPosition="0">
        <references count="6">
          <reference field="0" count="1" selected="0">
            <x v="267"/>
          </reference>
          <reference field="1" count="1" selected="0">
            <x v="161"/>
          </reference>
          <reference field="2" count="1" selected="0">
            <x v="1"/>
          </reference>
          <reference field="3" count="1" selected="0">
            <x v="201"/>
          </reference>
          <reference field="4" count="1" selected="0">
            <x v="1"/>
          </reference>
          <reference field="15" count="1">
            <x v="6"/>
          </reference>
        </references>
      </pivotArea>
    </format>
    <format dxfId="5034">
      <pivotArea dataOnly="0" labelOnly="1" outline="0" fieldPosition="0">
        <references count="6">
          <reference field="0" count="1" selected="0">
            <x v="274"/>
          </reference>
          <reference field="1" count="1" selected="0">
            <x v="217"/>
          </reference>
          <reference field="2" count="1" selected="0">
            <x v="0"/>
          </reference>
          <reference field="3" count="1" selected="0">
            <x v="239"/>
          </reference>
          <reference field="4" count="1" selected="0">
            <x v="2"/>
          </reference>
          <reference field="15" count="1">
            <x v="7"/>
          </reference>
        </references>
      </pivotArea>
    </format>
    <format dxfId="5033">
      <pivotArea dataOnly="0" labelOnly="1" outline="0" fieldPosition="0">
        <references count="6">
          <reference field="0" count="1" selected="0">
            <x v="275"/>
          </reference>
          <reference field="1" count="1" selected="0">
            <x v="262"/>
          </reference>
          <reference field="2" count="1" selected="0">
            <x v="1"/>
          </reference>
          <reference field="3" count="1" selected="0">
            <x v="104"/>
          </reference>
          <reference field="4" count="1" selected="0">
            <x v="0"/>
          </reference>
          <reference field="15" count="1">
            <x v="6"/>
          </reference>
        </references>
      </pivotArea>
    </format>
    <format dxfId="5032">
      <pivotArea dataOnly="0" labelOnly="1" outline="0" fieldPosition="0">
        <references count="6">
          <reference field="0" count="1" selected="0">
            <x v="277"/>
          </reference>
          <reference field="1" count="1" selected="0">
            <x v="285"/>
          </reference>
          <reference field="2" count="1" selected="0">
            <x v="3"/>
          </reference>
          <reference field="3" count="1" selected="0">
            <x v="158"/>
          </reference>
          <reference field="4" count="1" selected="0">
            <x v="2"/>
          </reference>
          <reference field="15" count="1">
            <x v="7"/>
          </reference>
        </references>
      </pivotArea>
    </format>
    <format dxfId="5031">
      <pivotArea dataOnly="0" labelOnly="1" outline="0" fieldPosition="0">
        <references count="6">
          <reference field="0" count="1" selected="0">
            <x v="278"/>
          </reference>
          <reference field="1" count="1" selected="0">
            <x v="286"/>
          </reference>
          <reference field="2" count="1" selected="0">
            <x v="0"/>
          </reference>
          <reference field="3" count="1" selected="0">
            <x v="60"/>
          </reference>
          <reference field="4" count="1" selected="0">
            <x v="5"/>
          </reference>
          <reference field="15" count="1">
            <x v="6"/>
          </reference>
        </references>
      </pivotArea>
    </format>
    <format dxfId="5030">
      <pivotArea dataOnly="0" labelOnly="1" outline="0" fieldPosition="0">
        <references count="6">
          <reference field="0" count="1" selected="0">
            <x v="287"/>
          </reference>
          <reference field="1" count="1" selected="0">
            <x v="407"/>
          </reference>
          <reference field="2" count="1" selected="0">
            <x v="10"/>
          </reference>
          <reference field="3" count="1" selected="0">
            <x v="347"/>
          </reference>
          <reference field="4" count="1" selected="0">
            <x v="5"/>
          </reference>
          <reference field="15" count="1">
            <x v="15"/>
          </reference>
        </references>
      </pivotArea>
    </format>
    <format dxfId="5029">
      <pivotArea dataOnly="0" labelOnly="1" outline="0" fieldPosition="0">
        <references count="6">
          <reference field="0" count="1" selected="0">
            <x v="289"/>
          </reference>
          <reference field="1" count="1" selected="0">
            <x v="387"/>
          </reference>
          <reference field="2" count="1" selected="0">
            <x v="10"/>
          </reference>
          <reference field="3" count="1" selected="0">
            <x v="109"/>
          </reference>
          <reference field="4" count="1" selected="0">
            <x v="5"/>
          </reference>
          <reference field="15" count="1">
            <x v="6"/>
          </reference>
        </references>
      </pivotArea>
    </format>
    <format dxfId="5028">
      <pivotArea dataOnly="0" labelOnly="1" outline="0" fieldPosition="0">
        <references count="6">
          <reference field="0" count="1" selected="0">
            <x v="305"/>
          </reference>
          <reference field="1" count="1" selected="0">
            <x v="216"/>
          </reference>
          <reference field="2" count="1" selected="0">
            <x v="3"/>
          </reference>
          <reference field="3" count="1" selected="0">
            <x v="173"/>
          </reference>
          <reference field="4" count="1" selected="0">
            <x v="2"/>
          </reference>
          <reference field="15" count="1">
            <x v="9"/>
          </reference>
        </references>
      </pivotArea>
    </format>
    <format dxfId="5027">
      <pivotArea dataOnly="0" labelOnly="1" outline="0" fieldPosition="0">
        <references count="6">
          <reference field="0" count="1" selected="0">
            <x v="319"/>
          </reference>
          <reference field="1" count="1" selected="0">
            <x v="399"/>
          </reference>
          <reference field="2" count="1" selected="0">
            <x v="1"/>
          </reference>
          <reference field="3" count="1" selected="0">
            <x v="263"/>
          </reference>
          <reference field="4" count="1" selected="0">
            <x v="3"/>
          </reference>
          <reference field="15" count="1">
            <x v="6"/>
          </reference>
        </references>
      </pivotArea>
    </format>
    <format dxfId="5026">
      <pivotArea dataOnly="0" labelOnly="1" outline="0" fieldPosition="0">
        <references count="7">
          <reference field="0" count="1" selected="0">
            <x v="4"/>
          </reference>
          <reference field="1" count="1" selected="0">
            <x v="26"/>
          </reference>
          <reference field="2" count="1" selected="0">
            <x v="2"/>
          </reference>
          <reference field="3" count="1" selected="0">
            <x v="4"/>
          </reference>
          <reference field="4" count="1" selected="0">
            <x v="0"/>
          </reference>
          <reference field="10" count="0"/>
          <reference field="15" count="1" selected="0">
            <x v="11"/>
          </reference>
        </references>
      </pivotArea>
    </format>
    <format dxfId="5025">
      <pivotArea dataOnly="0" labelOnly="1" outline="0" fieldPosition="0">
        <references count="7">
          <reference field="0" count="1" selected="0">
            <x v="5"/>
          </reference>
          <reference field="1" count="1" selected="0">
            <x v="27"/>
          </reference>
          <reference field="2" count="1" selected="0">
            <x v="3"/>
          </reference>
          <reference field="3" count="1" selected="0">
            <x v="410"/>
          </reference>
          <reference field="4" count="1" selected="0">
            <x v="5"/>
          </reference>
          <reference field="10" count="0"/>
          <reference field="15" count="1" selected="0">
            <x v="10"/>
          </reference>
        </references>
      </pivotArea>
    </format>
    <format dxfId="5024">
      <pivotArea dataOnly="0" labelOnly="1" outline="0" fieldPosition="0">
        <references count="7">
          <reference field="0" count="1" selected="0">
            <x v="6"/>
          </reference>
          <reference field="1" count="1" selected="0">
            <x v="32"/>
          </reference>
          <reference field="2" count="1" selected="0">
            <x v="0"/>
          </reference>
          <reference field="3" count="1" selected="0">
            <x v="258"/>
          </reference>
          <reference field="4" count="1" selected="0">
            <x v="5"/>
          </reference>
          <reference field="10" count="0"/>
          <reference field="15" count="1" selected="0">
            <x v="3"/>
          </reference>
        </references>
      </pivotArea>
    </format>
    <format dxfId="5023">
      <pivotArea dataOnly="0" labelOnly="1" outline="0" fieldPosition="0">
        <references count="7">
          <reference field="0" count="1" selected="0">
            <x v="7"/>
          </reference>
          <reference field="1" count="1" selected="0">
            <x v="35"/>
          </reference>
          <reference field="2" count="1" selected="0">
            <x v="1"/>
          </reference>
          <reference field="3" count="1" selected="0">
            <x v="348"/>
          </reference>
          <reference field="4" count="1" selected="0">
            <x v="1"/>
          </reference>
          <reference field="10" count="0"/>
          <reference field="15" count="1" selected="0">
            <x v="10"/>
          </reference>
        </references>
      </pivotArea>
    </format>
    <format dxfId="5022">
      <pivotArea dataOnly="0" labelOnly="1" outline="0" fieldPosition="0">
        <references count="7">
          <reference field="0" count="1" selected="0">
            <x v="8"/>
          </reference>
          <reference field="1" count="1" selected="0">
            <x v="43"/>
          </reference>
          <reference field="2" count="1" selected="0">
            <x v="2"/>
          </reference>
          <reference field="3" count="1" selected="0">
            <x v="322"/>
          </reference>
          <reference field="4" count="1" selected="0">
            <x v="2"/>
          </reference>
          <reference field="10" count="0"/>
          <reference field="15" count="1" selected="0">
            <x v="0"/>
          </reference>
        </references>
      </pivotArea>
    </format>
    <format dxfId="5021">
      <pivotArea dataOnly="0" labelOnly="1" outline="0" fieldPosition="0">
        <references count="7">
          <reference field="0" count="1" selected="0">
            <x v="10"/>
          </reference>
          <reference field="1" count="1" selected="0">
            <x v="58"/>
          </reference>
          <reference field="2" count="1" selected="0">
            <x v="0"/>
          </reference>
          <reference field="3" count="1" selected="0">
            <x v="386"/>
          </reference>
          <reference field="4" count="1" selected="0">
            <x v="5"/>
          </reference>
          <reference field="10" count="0"/>
          <reference field="15" count="1" selected="0">
            <x v="1"/>
          </reference>
        </references>
      </pivotArea>
    </format>
    <format dxfId="5020">
      <pivotArea dataOnly="0" labelOnly="1" outline="0" fieldPosition="0">
        <references count="7">
          <reference field="0" count="1" selected="0">
            <x v="11"/>
          </reference>
          <reference field="1" count="1" selected="0">
            <x v="63"/>
          </reference>
          <reference field="2" count="1" selected="0">
            <x v="1"/>
          </reference>
          <reference field="3" count="1" selected="0">
            <x v="363"/>
          </reference>
          <reference field="4" count="1" selected="0">
            <x v="5"/>
          </reference>
          <reference field="10" count="0"/>
          <reference field="15" count="1" selected="0">
            <x v="1"/>
          </reference>
        </references>
      </pivotArea>
    </format>
    <format dxfId="5019">
      <pivotArea dataOnly="0" labelOnly="1" outline="0" fieldPosition="0">
        <references count="7">
          <reference field="0" count="1" selected="0">
            <x v="12"/>
          </reference>
          <reference field="1" count="1" selected="0">
            <x v="69"/>
          </reference>
          <reference field="2" count="1" selected="0">
            <x v="2"/>
          </reference>
          <reference field="3" count="1" selected="0">
            <x v="210"/>
          </reference>
          <reference field="4" count="1" selected="0">
            <x v="5"/>
          </reference>
          <reference field="10" count="0"/>
          <reference field="15" count="1" selected="0">
            <x v="16"/>
          </reference>
        </references>
      </pivotArea>
    </format>
    <format dxfId="5018">
      <pivotArea dataOnly="0" labelOnly="1" outline="0" fieldPosition="0">
        <references count="7">
          <reference field="0" count="1" selected="0">
            <x v="13"/>
          </reference>
          <reference field="1" count="1" selected="0">
            <x v="71"/>
          </reference>
          <reference field="2" count="1" selected="0">
            <x v="3"/>
          </reference>
          <reference field="3" count="1" selected="0">
            <x v="317"/>
          </reference>
          <reference field="4" count="1" selected="0">
            <x v="4"/>
          </reference>
          <reference field="10" count="0"/>
          <reference field="15" count="1" selected="0">
            <x v="3"/>
          </reference>
        </references>
      </pivotArea>
    </format>
    <format dxfId="5017">
      <pivotArea dataOnly="0" labelOnly="1" outline="0" fieldPosition="0">
        <references count="7">
          <reference field="0" count="1" selected="0">
            <x v="16"/>
          </reference>
          <reference field="1" count="1" selected="0">
            <x v="78"/>
          </reference>
          <reference field="2" count="1" selected="0">
            <x v="2"/>
          </reference>
          <reference field="3" count="1" selected="0">
            <x v="167"/>
          </reference>
          <reference field="4" count="1" selected="0">
            <x v="1"/>
          </reference>
          <reference field="10" count="0"/>
          <reference field="15" count="1" selected="0">
            <x v="11"/>
          </reference>
        </references>
      </pivotArea>
    </format>
    <format dxfId="5016">
      <pivotArea dataOnly="0" labelOnly="1" outline="0" fieldPosition="0">
        <references count="7">
          <reference field="0" count="1" selected="0">
            <x v="17"/>
          </reference>
          <reference field="1" count="1" selected="0">
            <x v="82"/>
          </reference>
          <reference field="2" count="1" selected="0">
            <x v="3"/>
          </reference>
          <reference field="3" count="1" selected="0">
            <x v="336"/>
          </reference>
          <reference field="4" count="1" selected="0">
            <x v="1"/>
          </reference>
          <reference field="10" count="0"/>
          <reference field="15" count="1" selected="0">
            <x v="11"/>
          </reference>
        </references>
      </pivotArea>
    </format>
    <format dxfId="5015">
      <pivotArea dataOnly="0" labelOnly="1" outline="0" fieldPosition="0">
        <references count="7">
          <reference field="0" count="1" selected="0">
            <x v="19"/>
          </reference>
          <reference field="1" count="1" selected="0">
            <x v="106"/>
          </reference>
          <reference field="2" count="1" selected="0">
            <x v="1"/>
          </reference>
          <reference field="3" count="1" selected="0">
            <x v="174"/>
          </reference>
          <reference field="4" count="1" selected="0">
            <x v="4"/>
          </reference>
          <reference field="10" count="0"/>
          <reference field="15" count="1" selected="0">
            <x v="1"/>
          </reference>
        </references>
      </pivotArea>
    </format>
    <format dxfId="5014">
      <pivotArea dataOnly="0" labelOnly="1" outline="0" fieldPosition="0">
        <references count="7">
          <reference field="0" count="1" selected="0">
            <x v="20"/>
          </reference>
          <reference field="1" count="1" selected="0">
            <x v="110"/>
          </reference>
          <reference field="2" count="1" selected="0">
            <x v="2"/>
          </reference>
          <reference field="3" count="1" selected="0">
            <x v="181"/>
          </reference>
          <reference field="4" count="1" selected="0">
            <x v="1"/>
          </reference>
          <reference field="10" count="0"/>
          <reference field="15" count="1" selected="0">
            <x v="11"/>
          </reference>
        </references>
      </pivotArea>
    </format>
    <format dxfId="5013">
      <pivotArea dataOnly="0" labelOnly="1" outline="0" fieldPosition="0">
        <references count="7">
          <reference field="0" count="1" selected="0">
            <x v="21"/>
          </reference>
          <reference field="1" count="1" selected="0">
            <x v="113"/>
          </reference>
          <reference field="2" count="1" selected="0">
            <x v="3"/>
          </reference>
          <reference field="3" count="1" selected="0">
            <x v="150"/>
          </reference>
          <reference field="4" count="1" selected="0">
            <x v="4"/>
          </reference>
          <reference field="10" count="0"/>
          <reference field="15" count="1" selected="0">
            <x v="1"/>
          </reference>
        </references>
      </pivotArea>
    </format>
    <format dxfId="5012">
      <pivotArea dataOnly="0" labelOnly="1" outline="0" fieldPosition="0">
        <references count="7">
          <reference field="0" count="1" selected="0">
            <x v="22"/>
          </reference>
          <reference field="1" count="1" selected="0">
            <x v="117"/>
          </reference>
          <reference field="2" count="1" selected="0">
            <x v="0"/>
          </reference>
          <reference field="3" count="1" selected="0">
            <x v="224"/>
          </reference>
          <reference field="4" count="1" selected="0">
            <x v="2"/>
          </reference>
          <reference field="10" count="0"/>
          <reference field="15" count="1" selected="0">
            <x v="15"/>
          </reference>
        </references>
      </pivotArea>
    </format>
    <format dxfId="5011">
      <pivotArea dataOnly="0" labelOnly="1" outline="0" fieldPosition="0">
        <references count="7">
          <reference field="0" count="1" selected="0">
            <x v="23"/>
          </reference>
          <reference field="1" count="1" selected="0">
            <x v="128"/>
          </reference>
          <reference field="2" count="1" selected="0">
            <x v="1"/>
          </reference>
          <reference field="3" count="1" selected="0">
            <x v="403"/>
          </reference>
          <reference field="4" count="1" selected="0">
            <x v="2"/>
          </reference>
          <reference field="10" count="0"/>
          <reference field="15" count="1" selected="0">
            <x v="0"/>
          </reference>
        </references>
      </pivotArea>
    </format>
    <format dxfId="5010">
      <pivotArea dataOnly="0" labelOnly="1" outline="0" fieldPosition="0">
        <references count="7">
          <reference field="0" count="1" selected="0">
            <x v="24"/>
          </reference>
          <reference field="1" count="1" selected="0">
            <x v="146"/>
          </reference>
          <reference field="2" count="1" selected="0">
            <x v="2"/>
          </reference>
          <reference field="3" count="1" selected="0">
            <x v="219"/>
          </reference>
          <reference field="4" count="1" selected="0">
            <x v="0"/>
          </reference>
          <reference field="10" count="0"/>
          <reference field="15" count="1" selected="0">
            <x v="0"/>
          </reference>
        </references>
      </pivotArea>
    </format>
    <format dxfId="5009">
      <pivotArea dataOnly="0" labelOnly="1" outline="0" fieldPosition="0">
        <references count="7">
          <reference field="0" count="1" selected="0">
            <x v="25"/>
          </reference>
          <reference field="1" count="1" selected="0">
            <x v="148"/>
          </reference>
          <reference field="2" count="1" selected="0">
            <x v="3"/>
          </reference>
          <reference field="3" count="1" selected="0">
            <x v="168"/>
          </reference>
          <reference field="4" count="1" selected="0">
            <x v="3"/>
          </reference>
          <reference field="10" count="0"/>
          <reference field="15" count="1" selected="0">
            <x v="0"/>
          </reference>
        </references>
      </pivotArea>
    </format>
    <format dxfId="5008">
      <pivotArea dataOnly="0" labelOnly="1" outline="0" fieldPosition="0">
        <references count="7">
          <reference field="0" count="1" selected="0">
            <x v="26"/>
          </reference>
          <reference field="1" count="1" selected="0">
            <x v="149"/>
          </reference>
          <reference field="2" count="1" selected="0">
            <x v="0"/>
          </reference>
          <reference field="3" count="1" selected="0">
            <x v="246"/>
          </reference>
          <reference field="4" count="1" selected="0">
            <x v="0"/>
          </reference>
          <reference field="10" count="0"/>
          <reference field="15" count="1" selected="0">
            <x v="0"/>
          </reference>
        </references>
      </pivotArea>
    </format>
    <format dxfId="5007">
      <pivotArea dataOnly="0" labelOnly="1" outline="0" fieldPosition="0">
        <references count="7">
          <reference field="0" count="1" selected="0">
            <x v="28"/>
          </reference>
          <reference field="1" count="1" selected="0">
            <x v="153"/>
          </reference>
          <reference field="2" count="1" selected="0">
            <x v="2"/>
          </reference>
          <reference field="3" count="1" selected="0">
            <x v="405"/>
          </reference>
          <reference field="4" count="1" selected="0">
            <x v="5"/>
          </reference>
          <reference field="10" count="0"/>
          <reference field="15" count="1" selected="0">
            <x v="1"/>
          </reference>
        </references>
      </pivotArea>
    </format>
    <format dxfId="5006">
      <pivotArea dataOnly="0" labelOnly="1" outline="0" fieldPosition="0">
        <references count="7">
          <reference field="0" count="1" selected="0">
            <x v="32"/>
          </reference>
          <reference field="1" count="1" selected="0">
            <x v="164"/>
          </reference>
          <reference field="2" count="1" selected="0">
            <x v="2"/>
          </reference>
          <reference field="3" count="1" selected="0">
            <x v="229"/>
          </reference>
          <reference field="4" count="1" selected="0">
            <x v="3"/>
          </reference>
          <reference field="10" count="0"/>
          <reference field="15" count="1" selected="0">
            <x v="9"/>
          </reference>
        </references>
      </pivotArea>
    </format>
    <format dxfId="5005">
      <pivotArea dataOnly="0" labelOnly="1" outline="0" fieldPosition="0">
        <references count="7">
          <reference field="0" count="1" selected="0">
            <x v="33"/>
          </reference>
          <reference field="1" count="1" selected="0">
            <x v="169"/>
          </reference>
          <reference field="2" count="1" selected="0">
            <x v="3"/>
          </reference>
          <reference field="3" count="1" selected="0">
            <x v="130"/>
          </reference>
          <reference field="4" count="1" selected="0">
            <x v="1"/>
          </reference>
          <reference field="10" count="0"/>
          <reference field="15" count="1" selected="0">
            <x v="10"/>
          </reference>
        </references>
      </pivotArea>
    </format>
    <format dxfId="5004">
      <pivotArea dataOnly="0" labelOnly="1" outline="0" fieldPosition="0">
        <references count="7">
          <reference field="0" count="1" selected="0">
            <x v="34"/>
          </reference>
          <reference field="1" count="1" selected="0">
            <x v="170"/>
          </reference>
          <reference field="2" count="1" selected="0">
            <x v="0"/>
          </reference>
          <reference field="3" count="1" selected="0">
            <x v="281"/>
          </reference>
          <reference field="4" count="1" selected="0">
            <x v="4"/>
          </reference>
          <reference field="10" count="0"/>
          <reference field="15" count="1" selected="0">
            <x v="0"/>
          </reference>
        </references>
      </pivotArea>
    </format>
    <format dxfId="5003">
      <pivotArea dataOnly="0" labelOnly="1" outline="0" fieldPosition="0">
        <references count="7">
          <reference field="0" count="1" selected="0">
            <x v="35"/>
          </reference>
          <reference field="1" count="1" selected="0">
            <x v="173"/>
          </reference>
          <reference field="2" count="1" selected="0">
            <x v="1"/>
          </reference>
          <reference field="3" count="1" selected="0">
            <x v="350"/>
          </reference>
          <reference field="4" count="1" selected="0">
            <x v="3"/>
          </reference>
          <reference field="10" count="0"/>
          <reference field="15" count="1" selected="0">
            <x v="9"/>
          </reference>
        </references>
      </pivotArea>
    </format>
    <format dxfId="5002">
      <pivotArea dataOnly="0" labelOnly="1" outline="0" fieldPosition="0">
        <references count="7">
          <reference field="0" count="1" selected="0">
            <x v="36"/>
          </reference>
          <reference field="1" count="1" selected="0">
            <x v="175"/>
          </reference>
          <reference field="2" count="1" selected="0">
            <x v="2"/>
          </reference>
          <reference field="3" count="1" selected="0">
            <x v="313"/>
          </reference>
          <reference field="4" count="1" selected="0">
            <x v="4"/>
          </reference>
          <reference field="10" count="0"/>
          <reference field="15" count="1" selected="0">
            <x v="1"/>
          </reference>
        </references>
      </pivotArea>
    </format>
    <format dxfId="5001">
      <pivotArea dataOnly="0" labelOnly="1" outline="0" fieldPosition="0">
        <references count="7">
          <reference field="0" count="1" selected="0">
            <x v="37"/>
          </reference>
          <reference field="1" count="1" selected="0">
            <x v="177"/>
          </reference>
          <reference field="2" count="1" selected="0">
            <x v="3"/>
          </reference>
          <reference field="3" count="1" selected="0">
            <x v="133"/>
          </reference>
          <reference field="4" count="1" selected="0">
            <x v="1"/>
          </reference>
          <reference field="10" count="0"/>
          <reference field="15" count="1" selected="0">
            <x v="2"/>
          </reference>
        </references>
      </pivotArea>
    </format>
    <format dxfId="5000">
      <pivotArea dataOnly="0" labelOnly="1" outline="0" fieldPosition="0">
        <references count="7">
          <reference field="0" count="1" selected="0">
            <x v="38"/>
          </reference>
          <reference field="1" count="1" selected="0">
            <x v="189"/>
          </reference>
          <reference field="2" count="1" selected="0">
            <x v="0"/>
          </reference>
          <reference field="3" count="1" selected="0">
            <x v="61"/>
          </reference>
          <reference field="4" count="1" selected="0">
            <x v="2"/>
          </reference>
          <reference field="10" count="0"/>
          <reference field="15" count="1" selected="0">
            <x v="9"/>
          </reference>
        </references>
      </pivotArea>
    </format>
    <format dxfId="4999">
      <pivotArea dataOnly="0" labelOnly="1" outline="0" fieldPosition="0">
        <references count="7">
          <reference field="0" count="1" selected="0">
            <x v="40"/>
          </reference>
          <reference field="1" count="1" selected="0">
            <x v="198"/>
          </reference>
          <reference field="2" count="1" selected="0">
            <x v="2"/>
          </reference>
          <reference field="3" count="1" selected="0">
            <x v="170"/>
          </reference>
          <reference field="4" count="1" selected="0">
            <x v="5"/>
          </reference>
          <reference field="10" count="0"/>
          <reference field="15" count="1" selected="0">
            <x v="9"/>
          </reference>
        </references>
      </pivotArea>
    </format>
    <format dxfId="4998">
      <pivotArea dataOnly="0" labelOnly="1" outline="0" fieldPosition="0">
        <references count="7">
          <reference field="0" count="1" selected="0">
            <x v="42"/>
          </reference>
          <reference field="1" count="1" selected="0">
            <x v="201"/>
          </reference>
          <reference field="2" count="1" selected="0">
            <x v="0"/>
          </reference>
          <reference field="3" count="1" selected="0">
            <x v="413"/>
          </reference>
          <reference field="4" count="1" selected="0">
            <x v="2"/>
          </reference>
          <reference field="10" count="0"/>
          <reference field="15" count="1" selected="0">
            <x v="7"/>
          </reference>
        </references>
      </pivotArea>
    </format>
    <format dxfId="4997">
      <pivotArea dataOnly="0" labelOnly="1" outline="0" fieldPosition="0">
        <references count="7">
          <reference field="0" count="1" selected="0">
            <x v="43"/>
          </reference>
          <reference field="1" count="1" selected="0">
            <x v="210"/>
          </reference>
          <reference field="2" count="1" selected="0">
            <x v="1"/>
          </reference>
          <reference field="3" count="1" selected="0">
            <x v="195"/>
          </reference>
          <reference field="4" count="1" selected="0">
            <x v="4"/>
          </reference>
          <reference field="10" count="0"/>
          <reference field="15" count="1" selected="0">
            <x v="9"/>
          </reference>
        </references>
      </pivotArea>
    </format>
    <format dxfId="4996">
      <pivotArea dataOnly="0" labelOnly="1" outline="0" fieldPosition="0">
        <references count="7">
          <reference field="0" count="1" selected="0">
            <x v="44"/>
          </reference>
          <reference field="1" count="1" selected="0">
            <x v="221"/>
          </reference>
          <reference field="2" count="1" selected="0">
            <x v="2"/>
          </reference>
          <reference field="3" count="1" selected="0">
            <x v="98"/>
          </reference>
          <reference field="4" count="1" selected="0">
            <x v="4"/>
          </reference>
          <reference field="10" count="0"/>
          <reference field="15" count="1" selected="0">
            <x v="9"/>
          </reference>
        </references>
      </pivotArea>
    </format>
    <format dxfId="4995">
      <pivotArea dataOnly="0" labelOnly="1" outline="0" fieldPosition="0">
        <references count="7">
          <reference field="0" count="1" selected="0">
            <x v="45"/>
          </reference>
          <reference field="1" count="1" selected="0">
            <x v="223"/>
          </reference>
          <reference field="2" count="1" selected="0">
            <x v="3"/>
          </reference>
          <reference field="3" count="1" selected="0">
            <x v="220"/>
          </reference>
          <reference field="4" count="1" selected="0">
            <x v="0"/>
          </reference>
          <reference field="10" count="0"/>
          <reference field="15" count="1" selected="0">
            <x v="4"/>
          </reference>
        </references>
      </pivotArea>
    </format>
    <format dxfId="4994">
      <pivotArea dataOnly="0" labelOnly="1" outline="0" fieldPosition="0">
        <references count="7">
          <reference field="0" count="1" selected="0">
            <x v="46"/>
          </reference>
          <reference field="1" count="1" selected="0">
            <x v="224"/>
          </reference>
          <reference field="2" count="1" selected="0">
            <x v="0"/>
          </reference>
          <reference field="3" count="1" selected="0">
            <x v="92"/>
          </reference>
          <reference field="4" count="1" selected="0">
            <x v="3"/>
          </reference>
          <reference field="10" count="0"/>
          <reference field="15" count="1" selected="0">
            <x v="9"/>
          </reference>
        </references>
      </pivotArea>
    </format>
    <format dxfId="4993">
      <pivotArea dataOnly="0" labelOnly="1" outline="0" fieldPosition="0">
        <references count="7">
          <reference field="0" count="1" selected="0">
            <x v="47"/>
          </reference>
          <reference field="1" count="1" selected="0">
            <x v="225"/>
          </reference>
          <reference field="2" count="1" selected="0">
            <x v="1"/>
          </reference>
          <reference field="3" count="1" selected="0">
            <x v="107"/>
          </reference>
          <reference field="4" count="1" selected="0">
            <x v="4"/>
          </reference>
          <reference field="10" count="0"/>
          <reference field="15" count="1" selected="0">
            <x v="1"/>
          </reference>
        </references>
      </pivotArea>
    </format>
    <format dxfId="4992">
      <pivotArea dataOnly="0" labelOnly="1" outline="0" fieldPosition="0">
        <references count="7">
          <reference field="0" count="1" selected="0">
            <x v="48"/>
          </reference>
          <reference field="1" count="1" selected="0">
            <x v="226"/>
          </reference>
          <reference field="2" count="1" selected="0">
            <x v="2"/>
          </reference>
          <reference field="3" count="1" selected="0">
            <x v="103"/>
          </reference>
          <reference field="4" count="1" selected="0">
            <x v="5"/>
          </reference>
          <reference field="10" count="0"/>
          <reference field="15" count="1" selected="0">
            <x v="9"/>
          </reference>
        </references>
      </pivotArea>
    </format>
    <format dxfId="4991">
      <pivotArea dataOnly="0" labelOnly="1" outline="0" fieldPosition="0">
        <references count="7">
          <reference field="0" count="1" selected="0">
            <x v="49"/>
          </reference>
          <reference field="1" count="1" selected="0">
            <x v="229"/>
          </reference>
          <reference field="2" count="1" selected="0">
            <x v="3"/>
          </reference>
          <reference field="3" count="1" selected="0">
            <x v="185"/>
          </reference>
          <reference field="4" count="1" selected="0">
            <x v="3"/>
          </reference>
          <reference field="10" count="0"/>
          <reference field="15" count="1" selected="0">
            <x v="9"/>
          </reference>
        </references>
      </pivotArea>
    </format>
    <format dxfId="4990">
      <pivotArea dataOnly="0" labelOnly="1" outline="0" fieldPosition="0">
        <references count="7">
          <reference field="0" count="1" selected="0">
            <x v="50"/>
          </reference>
          <reference field="1" count="1" selected="0">
            <x v="232"/>
          </reference>
          <reference field="2" count="1" selected="0">
            <x v="0"/>
          </reference>
          <reference field="3" count="1" selected="0">
            <x v="360"/>
          </reference>
          <reference field="4" count="1" selected="0">
            <x v="3"/>
          </reference>
          <reference field="10" count="0"/>
          <reference field="15" count="1" selected="0">
            <x v="9"/>
          </reference>
        </references>
      </pivotArea>
    </format>
    <format dxfId="4989">
      <pivotArea dataOnly="0" labelOnly="1" outline="0" fieldPosition="0">
        <references count="7">
          <reference field="0" count="1" selected="0">
            <x v="51"/>
          </reference>
          <reference field="1" count="1" selected="0">
            <x v="233"/>
          </reference>
          <reference field="2" count="1" selected="0">
            <x v="4"/>
          </reference>
          <reference field="3" count="1" selected="0">
            <x v="90"/>
          </reference>
          <reference field="4" count="1" selected="0">
            <x v="3"/>
          </reference>
          <reference field="10" count="0"/>
          <reference field="15" count="1" selected="0">
            <x v="3"/>
          </reference>
        </references>
      </pivotArea>
    </format>
    <format dxfId="4988">
      <pivotArea dataOnly="0" labelOnly="1" outline="0" fieldPosition="0">
        <references count="7">
          <reference field="0" count="1" selected="0">
            <x v="52"/>
          </reference>
          <reference field="1" count="1" selected="0">
            <x v="234"/>
          </reference>
          <reference field="2" count="1" selected="0">
            <x v="4"/>
          </reference>
          <reference field="3" count="1" selected="0">
            <x v="327"/>
          </reference>
          <reference field="4" count="1" selected="0">
            <x v="1"/>
          </reference>
          <reference field="10" count="0"/>
          <reference field="15" count="1" selected="0">
            <x v="11"/>
          </reference>
        </references>
      </pivotArea>
    </format>
    <format dxfId="4987">
      <pivotArea dataOnly="0" labelOnly="1" outline="0" fieldPosition="0">
        <references count="7">
          <reference field="0" count="1" selected="0">
            <x v="55"/>
          </reference>
          <reference field="1" count="1" selected="0">
            <x v="239"/>
          </reference>
          <reference field="2" count="1" selected="0">
            <x v="4"/>
          </reference>
          <reference field="3" count="1" selected="0">
            <x v="52"/>
          </reference>
          <reference field="4" count="1" selected="0">
            <x v="4"/>
          </reference>
          <reference field="10" count="0"/>
          <reference field="15" count="1" selected="0">
            <x v="1"/>
          </reference>
        </references>
      </pivotArea>
    </format>
    <format dxfId="4986">
      <pivotArea dataOnly="0" labelOnly="1" outline="0" fieldPosition="0">
        <references count="7">
          <reference field="0" count="1" selected="0">
            <x v="57"/>
          </reference>
          <reference field="1" count="1" selected="0">
            <x v="241"/>
          </reference>
          <reference field="2" count="1" selected="0">
            <x v="3"/>
          </reference>
          <reference field="3" count="1" selected="0">
            <x v="151"/>
          </reference>
          <reference field="4" count="1" selected="0">
            <x v="5"/>
          </reference>
          <reference field="10" count="0"/>
          <reference field="15" count="1" selected="0">
            <x v="9"/>
          </reference>
        </references>
      </pivotArea>
    </format>
    <format dxfId="4985">
      <pivotArea dataOnly="0" labelOnly="1" outline="0" fieldPosition="0">
        <references count="7">
          <reference field="0" count="1" selected="0">
            <x v="59"/>
          </reference>
          <reference field="1" count="1" selected="0">
            <x v="243"/>
          </reference>
          <reference field="2" count="1" selected="0">
            <x v="1"/>
          </reference>
          <reference field="3" count="1" selected="0">
            <x v="227"/>
          </reference>
          <reference field="4" count="1" selected="0">
            <x v="0"/>
          </reference>
          <reference field="10" count="0"/>
          <reference field="15" count="1" selected="0">
            <x v="4"/>
          </reference>
        </references>
      </pivotArea>
    </format>
    <format dxfId="4984">
      <pivotArea dataOnly="0" labelOnly="1" outline="0" fieldPosition="0">
        <references count="7">
          <reference field="0" count="1" selected="0">
            <x v="60"/>
          </reference>
          <reference field="1" count="1" selected="0">
            <x v="244"/>
          </reference>
          <reference field="2" count="1" selected="0">
            <x v="2"/>
          </reference>
          <reference field="3" count="1" selected="0">
            <x v="295"/>
          </reference>
          <reference field="4" count="1" selected="0">
            <x v="3"/>
          </reference>
          <reference field="10" count="0"/>
          <reference field="15" count="1" selected="0">
            <x v="3"/>
          </reference>
        </references>
      </pivotArea>
    </format>
    <format dxfId="4983">
      <pivotArea dataOnly="0" labelOnly="1" outline="0" fieldPosition="0">
        <references count="7">
          <reference field="0" count="1" selected="0">
            <x v="61"/>
          </reference>
          <reference field="1" count="1" selected="0">
            <x v="245"/>
          </reference>
          <reference field="2" count="1" selected="0">
            <x v="3"/>
          </reference>
          <reference field="3" count="1" selected="0">
            <x v="119"/>
          </reference>
          <reference field="4" count="1" selected="0">
            <x v="4"/>
          </reference>
          <reference field="10" count="0"/>
          <reference field="15" count="1" selected="0">
            <x v="7"/>
          </reference>
        </references>
      </pivotArea>
    </format>
    <format dxfId="4982">
      <pivotArea dataOnly="0" labelOnly="1" outline="0" fieldPosition="0">
        <references count="7">
          <reference field="0" count="1" selected="0">
            <x v="63"/>
          </reference>
          <reference field="1" count="1" selected="0">
            <x v="247"/>
          </reference>
          <reference field="2" count="1" selected="0">
            <x v="1"/>
          </reference>
          <reference field="3" count="1" selected="0">
            <x v="138"/>
          </reference>
          <reference field="4" count="1" selected="0">
            <x v="4"/>
          </reference>
          <reference field="10" count="0"/>
          <reference field="15" count="1" selected="0">
            <x v="7"/>
          </reference>
        </references>
      </pivotArea>
    </format>
    <format dxfId="4981">
      <pivotArea dataOnly="0" labelOnly="1" outline="0" fieldPosition="0">
        <references count="7">
          <reference field="0" count="1" selected="0">
            <x v="64"/>
          </reference>
          <reference field="1" count="1" selected="0">
            <x v="248"/>
          </reference>
          <reference field="2" count="1" selected="0">
            <x v="2"/>
          </reference>
          <reference field="3" count="1" selected="0">
            <x v="55"/>
          </reference>
          <reference field="4" count="1" selected="0">
            <x v="0"/>
          </reference>
          <reference field="10" count="0"/>
          <reference field="15" count="1" selected="0">
            <x v="4"/>
          </reference>
        </references>
      </pivotArea>
    </format>
    <format dxfId="4980">
      <pivotArea dataOnly="0" labelOnly="1" outline="0" fieldPosition="0">
        <references count="7">
          <reference field="0" count="1" selected="0">
            <x v="65"/>
          </reference>
          <reference field="1" count="1" selected="0">
            <x v="249"/>
          </reference>
          <reference field="2" count="1" selected="0">
            <x v="3"/>
          </reference>
          <reference field="3" count="1" selected="0">
            <x v="399"/>
          </reference>
          <reference field="4" count="1" selected="0">
            <x v="0"/>
          </reference>
          <reference field="10" count="0"/>
          <reference field="15" count="1" selected="0">
            <x v="0"/>
          </reference>
        </references>
      </pivotArea>
    </format>
    <format dxfId="4979">
      <pivotArea dataOnly="0" labelOnly="1" outline="0" fieldPosition="0">
        <references count="7">
          <reference field="0" count="1" selected="0">
            <x v="66"/>
          </reference>
          <reference field="1" count="1" selected="0">
            <x v="251"/>
          </reference>
          <reference field="2" count="1" selected="0">
            <x v="0"/>
          </reference>
          <reference field="3" count="1" selected="0">
            <x v="379"/>
          </reference>
          <reference field="4" count="1" selected="0">
            <x v="5"/>
          </reference>
          <reference field="10" count="0"/>
          <reference field="15" count="1" selected="0">
            <x v="9"/>
          </reference>
        </references>
      </pivotArea>
    </format>
    <format dxfId="4978">
      <pivotArea dataOnly="0" labelOnly="1" outline="0" fieldPosition="0">
        <references count="7">
          <reference field="0" count="1" selected="0">
            <x v="69"/>
          </reference>
          <reference field="1" count="1" selected="0">
            <x v="254"/>
          </reference>
          <reference field="2" count="1" selected="0">
            <x v="3"/>
          </reference>
          <reference field="3" count="1" selected="0">
            <x v="86"/>
          </reference>
          <reference field="4" count="1" selected="0">
            <x v="5"/>
          </reference>
          <reference field="10" count="0"/>
          <reference field="15" count="1" selected="0">
            <x v="7"/>
          </reference>
        </references>
      </pivotArea>
    </format>
    <format dxfId="4977">
      <pivotArea dataOnly="0" labelOnly="1" outline="0" fieldPosition="0">
        <references count="7">
          <reference field="0" count="1" selected="0">
            <x v="70"/>
          </reference>
          <reference field="1" count="1" selected="0">
            <x v="255"/>
          </reference>
          <reference field="2" count="1" selected="0">
            <x v="0"/>
          </reference>
          <reference field="3" count="1" selected="0">
            <x v="126"/>
          </reference>
          <reference field="4" count="1" selected="0">
            <x v="2"/>
          </reference>
          <reference field="10" count="0"/>
          <reference field="15" count="1" selected="0">
            <x v="7"/>
          </reference>
        </references>
      </pivotArea>
    </format>
    <format dxfId="4976">
      <pivotArea dataOnly="0" labelOnly="1" outline="0" fieldPosition="0">
        <references count="7">
          <reference field="0" count="1" selected="0">
            <x v="71"/>
          </reference>
          <reference field="1" count="1" selected="0">
            <x v="257"/>
          </reference>
          <reference field="2" count="1" selected="0">
            <x v="1"/>
          </reference>
          <reference field="3" count="1" selected="0">
            <x v="204"/>
          </reference>
          <reference field="4" count="1" selected="0">
            <x v="0"/>
          </reference>
          <reference field="10" count="0"/>
          <reference field="15" count="1" selected="0">
            <x v="3"/>
          </reference>
        </references>
      </pivotArea>
    </format>
    <format dxfId="4975">
      <pivotArea dataOnly="0" labelOnly="1" outline="0" fieldPosition="0">
        <references count="7">
          <reference field="0" count="1" selected="0">
            <x v="72"/>
          </reference>
          <reference field="1" count="1" selected="0">
            <x v="259"/>
          </reference>
          <reference field="2" count="1" selected="0">
            <x v="2"/>
          </reference>
          <reference field="3" count="1" selected="0">
            <x v="338"/>
          </reference>
          <reference field="4" count="1" selected="0">
            <x v="2"/>
          </reference>
          <reference field="10" count="0"/>
          <reference field="15" count="1" selected="0">
            <x v="7"/>
          </reference>
        </references>
      </pivotArea>
    </format>
    <format dxfId="4974">
      <pivotArea dataOnly="0" labelOnly="1" outline="0" fieldPosition="0">
        <references count="7">
          <reference field="0" count="1" selected="0">
            <x v="73"/>
          </reference>
          <reference field="1" count="1" selected="0">
            <x v="260"/>
          </reference>
          <reference field="2" count="1" selected="0">
            <x v="3"/>
          </reference>
          <reference field="3" count="1" selected="0">
            <x v="5"/>
          </reference>
          <reference field="4" count="1" selected="0">
            <x v="1"/>
          </reference>
          <reference field="10" count="0"/>
          <reference field="15" count="1" selected="0">
            <x v="5"/>
          </reference>
        </references>
      </pivotArea>
    </format>
    <format dxfId="4973">
      <pivotArea dataOnly="0" labelOnly="1" outline="0" fieldPosition="0">
        <references count="7">
          <reference field="0" count="1" selected="0">
            <x v="74"/>
          </reference>
          <reference field="1" count="1" selected="0">
            <x v="263"/>
          </reference>
          <reference field="2" count="1" selected="0">
            <x v="0"/>
          </reference>
          <reference field="3" count="1" selected="0">
            <x v="262"/>
          </reference>
          <reference field="4" count="1" selected="0">
            <x v="5"/>
          </reference>
          <reference field="10" count="0"/>
          <reference field="15" count="1" selected="0">
            <x v="7"/>
          </reference>
        </references>
      </pivotArea>
    </format>
    <format dxfId="4972">
      <pivotArea dataOnly="0" labelOnly="1" outline="0" fieldPosition="0">
        <references count="7">
          <reference field="0" count="1" selected="0">
            <x v="75"/>
          </reference>
          <reference field="1" count="1" selected="0">
            <x v="266"/>
          </reference>
          <reference field="2" count="1" selected="0">
            <x v="1"/>
          </reference>
          <reference field="3" count="1" selected="0">
            <x v="254"/>
          </reference>
          <reference field="4" count="1" selected="0">
            <x v="3"/>
          </reference>
          <reference field="10" count="0"/>
          <reference field="15" count="1" selected="0">
            <x v="3"/>
          </reference>
        </references>
      </pivotArea>
    </format>
    <format dxfId="4971">
      <pivotArea dataOnly="0" labelOnly="1" outline="0" fieldPosition="0">
        <references count="7">
          <reference field="0" count="1" selected="0">
            <x v="76"/>
          </reference>
          <reference field="1" count="1" selected="0">
            <x v="267"/>
          </reference>
          <reference field="2" count="1" selected="0">
            <x v="2"/>
          </reference>
          <reference field="3" count="1" selected="0">
            <x v="358"/>
          </reference>
          <reference field="4" count="1" selected="0">
            <x v="4"/>
          </reference>
          <reference field="10" count="0"/>
          <reference field="15" count="1" selected="0">
            <x v="0"/>
          </reference>
        </references>
      </pivotArea>
    </format>
    <format dxfId="4970">
      <pivotArea dataOnly="0" labelOnly="1" outline="0" fieldPosition="0">
        <references count="7">
          <reference field="0" count="1" selected="0">
            <x v="77"/>
          </reference>
          <reference field="1" count="1" selected="0">
            <x v="269"/>
          </reference>
          <reference field="2" count="1" selected="0">
            <x v="3"/>
          </reference>
          <reference field="3" count="1" selected="0">
            <x v="131"/>
          </reference>
          <reference field="4" count="1" selected="0">
            <x v="4"/>
          </reference>
          <reference field="10" count="0"/>
          <reference field="15" count="1" selected="0">
            <x v="0"/>
          </reference>
        </references>
      </pivotArea>
    </format>
    <format dxfId="4969">
      <pivotArea dataOnly="0" labelOnly="1" outline="0" fieldPosition="0">
        <references count="7">
          <reference field="0" count="1" selected="0">
            <x v="78"/>
          </reference>
          <reference field="1" count="1" selected="0">
            <x v="271"/>
          </reference>
          <reference field="2" count="1" selected="0">
            <x v="0"/>
          </reference>
          <reference field="3" count="1" selected="0">
            <x v="226"/>
          </reference>
          <reference field="4" count="1" selected="0">
            <x v="4"/>
          </reference>
          <reference field="10" count="0"/>
          <reference field="15" count="1" selected="0">
            <x v="5"/>
          </reference>
        </references>
      </pivotArea>
    </format>
    <format dxfId="4968">
      <pivotArea dataOnly="0" labelOnly="1" outline="0" fieldPosition="0">
        <references count="7">
          <reference field="0" count="1" selected="0">
            <x v="79"/>
          </reference>
          <reference field="1" count="1" selected="0">
            <x v="272"/>
          </reference>
          <reference field="2" count="1" selected="0">
            <x v="1"/>
          </reference>
          <reference field="3" count="1" selected="0">
            <x v="389"/>
          </reference>
          <reference field="4" count="1" selected="0">
            <x v="1"/>
          </reference>
          <reference field="10" count="0"/>
          <reference field="15" count="1" selected="0">
            <x v="5"/>
          </reference>
        </references>
      </pivotArea>
    </format>
    <format dxfId="4967">
      <pivotArea dataOnly="0" labelOnly="1" outline="0" fieldPosition="0">
        <references count="7">
          <reference field="0" count="1" selected="0">
            <x v="80"/>
          </reference>
          <reference field="1" count="1" selected="0">
            <x v="273"/>
          </reference>
          <reference field="2" count="1" selected="0">
            <x v="2"/>
          </reference>
          <reference field="3" count="1" selected="0">
            <x v="191"/>
          </reference>
          <reference field="4" count="1" selected="0">
            <x v="5"/>
          </reference>
          <reference field="10" count="0"/>
          <reference field="15" count="1" selected="0">
            <x v="7"/>
          </reference>
        </references>
      </pivotArea>
    </format>
    <format dxfId="4966">
      <pivotArea dataOnly="0" labelOnly="1" outline="0" fieldPosition="0">
        <references count="7">
          <reference field="0" count="1" selected="0">
            <x v="81"/>
          </reference>
          <reference field="1" count="1" selected="0">
            <x v="274"/>
          </reference>
          <reference field="2" count="1" selected="0">
            <x v="3"/>
          </reference>
          <reference field="3" count="1" selected="0">
            <x v="51"/>
          </reference>
          <reference field="4" count="1" selected="0">
            <x v="4"/>
          </reference>
          <reference field="10" count="0"/>
          <reference field="15" count="1" selected="0">
            <x v="5"/>
          </reference>
        </references>
      </pivotArea>
    </format>
    <format dxfId="4965">
      <pivotArea dataOnly="0" labelOnly="1" outline="0" fieldPosition="0">
        <references count="7">
          <reference field="0" count="1" selected="0">
            <x v="82"/>
          </reference>
          <reference field="1" count="1" selected="0">
            <x v="275"/>
          </reference>
          <reference field="2" count="1" selected="0">
            <x v="0"/>
          </reference>
          <reference field="3" count="1" selected="0">
            <x v="241"/>
          </reference>
          <reference field="4" count="1" selected="0">
            <x v="1"/>
          </reference>
          <reference field="10" count="0"/>
          <reference field="15" count="1" selected="0">
            <x v="5"/>
          </reference>
        </references>
      </pivotArea>
    </format>
    <format dxfId="4964">
      <pivotArea dataOnly="0" labelOnly="1" outline="0" fieldPosition="0">
        <references count="7">
          <reference field="0" count="1" selected="0">
            <x v="85"/>
          </reference>
          <reference field="1" count="1" selected="0">
            <x v="279"/>
          </reference>
          <reference field="2" count="1" selected="0">
            <x v="3"/>
          </reference>
          <reference field="3" count="1" selected="0">
            <x v="221"/>
          </reference>
          <reference field="4" count="1" selected="0">
            <x v="4"/>
          </reference>
          <reference field="10" count="0"/>
          <reference field="15" count="1" selected="0">
            <x v="2"/>
          </reference>
        </references>
      </pivotArea>
    </format>
    <format dxfId="4963">
      <pivotArea dataOnly="0" labelOnly="1" outline="0" fieldPosition="0">
        <references count="7">
          <reference field="0" count="1" selected="0">
            <x v="86"/>
          </reference>
          <reference field="1" count="1" selected="0">
            <x v="280"/>
          </reference>
          <reference field="2" count="1" selected="0">
            <x v="0"/>
          </reference>
          <reference field="3" count="1" selected="0">
            <x v="409"/>
          </reference>
          <reference field="4" count="1" selected="0">
            <x v="4"/>
          </reference>
          <reference field="10" count="0"/>
          <reference field="15" count="1" selected="0">
            <x v="6"/>
          </reference>
        </references>
      </pivotArea>
    </format>
    <format dxfId="4962">
      <pivotArea dataOnly="0" labelOnly="1" outline="0" fieldPosition="0">
        <references count="7">
          <reference field="0" count="1" selected="0">
            <x v="87"/>
          </reference>
          <reference field="1" count="1" selected="0">
            <x v="281"/>
          </reference>
          <reference field="2" count="1" selected="0">
            <x v="1"/>
          </reference>
          <reference field="3" count="1" selected="0">
            <x v="417"/>
          </reference>
          <reference field="4" count="1" selected="0">
            <x v="5"/>
          </reference>
          <reference field="10" count="0"/>
          <reference field="15" count="1" selected="0">
            <x v="7"/>
          </reference>
        </references>
      </pivotArea>
    </format>
    <format dxfId="4961">
      <pivotArea dataOnly="0" labelOnly="1" outline="0" fieldPosition="0">
        <references count="7">
          <reference field="0" count="1" selected="0">
            <x v="88"/>
          </reference>
          <reference field="1" count="1" selected="0">
            <x v="282"/>
          </reference>
          <reference field="2" count="1" selected="0">
            <x v="2"/>
          </reference>
          <reference field="3" count="1" selected="0">
            <x v="206"/>
          </reference>
          <reference field="4" count="1" selected="0">
            <x v="4"/>
          </reference>
          <reference field="10" count="0"/>
          <reference field="15" count="1" selected="0">
            <x v="6"/>
          </reference>
        </references>
      </pivotArea>
    </format>
    <format dxfId="4960">
      <pivotArea dataOnly="0" labelOnly="1" outline="0" fieldPosition="0">
        <references count="7">
          <reference field="0" count="1" selected="0">
            <x v="89"/>
          </reference>
          <reference field="1" count="1" selected="0">
            <x v="283"/>
          </reference>
          <reference field="2" count="1" selected="0">
            <x v="3"/>
          </reference>
          <reference field="3" count="1" selected="0">
            <x v="329"/>
          </reference>
          <reference field="4" count="1" selected="0">
            <x v="2"/>
          </reference>
          <reference field="10" count="0"/>
          <reference field="15" count="1" selected="0">
            <x v="9"/>
          </reference>
        </references>
      </pivotArea>
    </format>
    <format dxfId="4959">
      <pivotArea dataOnly="0" labelOnly="1" outline="0" fieldPosition="0">
        <references count="7">
          <reference field="0" count="1" selected="0">
            <x v="90"/>
          </reference>
          <reference field="1" count="1" selected="0">
            <x v="284"/>
          </reference>
          <reference field="2" count="1" selected="0">
            <x v="0"/>
          </reference>
          <reference field="3" count="1" selected="0">
            <x v="164"/>
          </reference>
          <reference field="4" count="1" selected="0">
            <x v="5"/>
          </reference>
          <reference field="10" count="0"/>
          <reference field="15" count="1" selected="0">
            <x v="7"/>
          </reference>
        </references>
      </pivotArea>
    </format>
    <format dxfId="4958">
      <pivotArea dataOnly="0" labelOnly="1" outline="0" fieldPosition="0">
        <references count="7">
          <reference field="0" count="1" selected="0">
            <x v="91"/>
          </reference>
          <reference field="1" count="1" selected="0">
            <x v="287"/>
          </reference>
          <reference field="2" count="1" selected="0">
            <x v="1"/>
          </reference>
          <reference field="3" count="1" selected="0">
            <x v="163"/>
          </reference>
          <reference field="4" count="1" selected="0">
            <x v="3"/>
          </reference>
          <reference field="10" count="0"/>
          <reference field="15" count="1" selected="0">
            <x v="1"/>
          </reference>
        </references>
      </pivotArea>
    </format>
    <format dxfId="4957">
      <pivotArea dataOnly="0" labelOnly="1" outline="0" fieldPosition="0">
        <references count="7">
          <reference field="0" count="1" selected="0">
            <x v="92"/>
          </reference>
          <reference field="1" count="1" selected="0">
            <x v="288"/>
          </reference>
          <reference field="2" count="1" selected="0">
            <x v="2"/>
          </reference>
          <reference field="3" count="1" selected="0">
            <x v="388"/>
          </reference>
          <reference field="4" count="1" selected="0">
            <x v="5"/>
          </reference>
          <reference field="10" count="0"/>
          <reference field="15" count="1" selected="0">
            <x v="5"/>
          </reference>
        </references>
      </pivotArea>
    </format>
    <format dxfId="4956">
      <pivotArea dataOnly="0" labelOnly="1" outline="0" fieldPosition="0">
        <references count="7">
          <reference field="0" count="1" selected="0">
            <x v="93"/>
          </reference>
          <reference field="1" count="1" selected="0">
            <x v="289"/>
          </reference>
          <reference field="2" count="1" selected="0">
            <x v="3"/>
          </reference>
          <reference field="3" count="1" selected="0">
            <x v="237"/>
          </reference>
          <reference field="4" count="1" selected="0">
            <x v="5"/>
          </reference>
          <reference field="10" count="0"/>
          <reference field="15" count="1" selected="0">
            <x v="2"/>
          </reference>
        </references>
      </pivotArea>
    </format>
    <format dxfId="4955">
      <pivotArea dataOnly="0" labelOnly="1" outline="0" fieldPosition="0">
        <references count="7">
          <reference field="0" count="1" selected="0">
            <x v="94"/>
          </reference>
          <reference field="1" count="1" selected="0">
            <x v="290"/>
          </reference>
          <reference field="2" count="1" selected="0">
            <x v="0"/>
          </reference>
          <reference field="3" count="1" selected="0">
            <x v="101"/>
          </reference>
          <reference field="4" count="1" selected="0">
            <x v="2"/>
          </reference>
          <reference field="10" count="0"/>
          <reference field="15" count="1" selected="0">
            <x v="9"/>
          </reference>
        </references>
      </pivotArea>
    </format>
    <format dxfId="4954">
      <pivotArea dataOnly="0" labelOnly="1" outline="0" fieldPosition="0">
        <references count="7">
          <reference field="0" count="1" selected="0">
            <x v="96"/>
          </reference>
          <reference field="1" count="1" selected="0">
            <x v="293"/>
          </reference>
          <reference field="2" count="1" selected="0">
            <x v="2"/>
          </reference>
          <reference field="3" count="1" selected="0">
            <x v="222"/>
          </reference>
          <reference field="4" count="1" selected="0">
            <x v="5"/>
          </reference>
          <reference field="10" count="0"/>
          <reference field="15" count="1" selected="0">
            <x v="5"/>
          </reference>
        </references>
      </pivotArea>
    </format>
    <format dxfId="4953">
      <pivotArea dataOnly="0" labelOnly="1" outline="0" fieldPosition="0">
        <references count="7">
          <reference field="0" count="1" selected="0">
            <x v="98"/>
          </reference>
          <reference field="1" count="1" selected="0">
            <x v="295"/>
          </reference>
          <reference field="2" count="1" selected="0">
            <x v="0"/>
          </reference>
          <reference field="3" count="1" selected="0">
            <x v="285"/>
          </reference>
          <reference field="4" count="1" selected="0">
            <x v="4"/>
          </reference>
          <reference field="10" count="0"/>
          <reference field="15" count="1" selected="0">
            <x v="6"/>
          </reference>
        </references>
      </pivotArea>
    </format>
    <format dxfId="4952">
      <pivotArea dataOnly="0" labelOnly="1" outline="0" fieldPosition="0">
        <references count="7">
          <reference field="0" count="1" selected="0">
            <x v="99"/>
          </reference>
          <reference field="1" count="1" selected="0">
            <x v="297"/>
          </reference>
          <reference field="2" count="1" selected="0">
            <x v="1"/>
          </reference>
          <reference field="3" count="1" selected="0">
            <x v="378"/>
          </reference>
          <reference field="4" count="1" selected="0">
            <x v="5"/>
          </reference>
          <reference field="10" count="0"/>
          <reference field="15" count="1" selected="0">
            <x v="2"/>
          </reference>
        </references>
      </pivotArea>
    </format>
    <format dxfId="4951">
      <pivotArea dataOnly="0" labelOnly="1" outline="0" fieldPosition="0">
        <references count="7">
          <reference field="0" count="1" selected="0">
            <x v="101"/>
          </reference>
          <reference field="1" count="1" selected="0">
            <x v="301"/>
          </reference>
          <reference field="2" count="1" selected="0">
            <x v="3"/>
          </reference>
          <reference field="3" count="1" selected="0">
            <x v="115"/>
          </reference>
          <reference field="4" count="1" selected="0">
            <x v="4"/>
          </reference>
          <reference field="10" count="0"/>
          <reference field="15" count="1" selected="0">
            <x v="6"/>
          </reference>
        </references>
      </pivotArea>
    </format>
    <format dxfId="4950">
      <pivotArea dataOnly="0" labelOnly="1" outline="0" fieldPosition="0">
        <references count="7">
          <reference field="0" count="1" selected="0">
            <x v="102"/>
          </reference>
          <reference field="1" count="1" selected="0">
            <x v="302"/>
          </reference>
          <reference field="2" count="1" selected="0">
            <x v="0"/>
          </reference>
          <reference field="3" count="1" selected="0">
            <x v="192"/>
          </reference>
          <reference field="4" count="1" selected="0">
            <x v="2"/>
          </reference>
          <reference field="10" count="0"/>
          <reference field="15" count="1" selected="0">
            <x v="9"/>
          </reference>
        </references>
      </pivotArea>
    </format>
    <format dxfId="4949">
      <pivotArea dataOnly="0" labelOnly="1" outline="0" fieldPosition="0">
        <references count="7">
          <reference field="0" count="1" selected="0">
            <x v="103"/>
          </reference>
          <reference field="1" count="1" selected="0">
            <x v="303"/>
          </reference>
          <reference field="2" count="1" selected="0">
            <x v="1"/>
          </reference>
          <reference field="3" count="1" selected="0">
            <x v="18"/>
          </reference>
          <reference field="4" count="1" selected="0">
            <x v="5"/>
          </reference>
          <reference field="10" count="0"/>
          <reference field="15" count="1" selected="0">
            <x v="5"/>
          </reference>
        </references>
      </pivotArea>
    </format>
    <format dxfId="4948">
      <pivotArea dataOnly="0" labelOnly="1" outline="0" fieldPosition="0">
        <references count="7">
          <reference field="0" count="1" selected="0">
            <x v="104"/>
          </reference>
          <reference field="1" count="1" selected="0">
            <x v="304"/>
          </reference>
          <reference field="2" count="1" selected="0">
            <x v="2"/>
          </reference>
          <reference field="3" count="1" selected="0">
            <x v="75"/>
          </reference>
          <reference field="4" count="1" selected="0">
            <x v="3"/>
          </reference>
          <reference field="10" count="0"/>
          <reference field="15" count="1" selected="0">
            <x v="1"/>
          </reference>
        </references>
      </pivotArea>
    </format>
    <format dxfId="4947">
      <pivotArea dataOnly="0" labelOnly="1" outline="0" fieldPosition="0">
        <references count="7">
          <reference field="0" count="1" selected="0">
            <x v="105"/>
          </reference>
          <reference field="1" count="1" selected="0">
            <x v="306"/>
          </reference>
          <reference field="2" count="1" selected="0">
            <x v="3"/>
          </reference>
          <reference field="3" count="1" selected="0">
            <x v="342"/>
          </reference>
          <reference field="4" count="1" selected="0">
            <x v="2"/>
          </reference>
          <reference field="10" count="0"/>
          <reference field="15" count="1" selected="0">
            <x v="9"/>
          </reference>
        </references>
      </pivotArea>
    </format>
    <format dxfId="4946">
      <pivotArea dataOnly="0" labelOnly="1" outline="0" fieldPosition="0">
        <references count="7">
          <reference field="0" count="1" selected="0">
            <x v="106"/>
          </reference>
          <reference field="1" count="1" selected="0">
            <x v="307"/>
          </reference>
          <reference field="2" count="1" selected="0">
            <x v="0"/>
          </reference>
          <reference field="3" count="1" selected="0">
            <x v="277"/>
          </reference>
          <reference field="4" count="1" selected="0">
            <x v="3"/>
          </reference>
          <reference field="10" count="0"/>
          <reference field="15" count="1" selected="0">
            <x v="1"/>
          </reference>
        </references>
      </pivotArea>
    </format>
    <format dxfId="4945">
      <pivotArea dataOnly="0" labelOnly="1" outline="0" fieldPosition="0">
        <references count="7">
          <reference field="0" count="1" selected="0">
            <x v="107"/>
          </reference>
          <reference field="1" count="1" selected="0">
            <x v="308"/>
          </reference>
          <reference field="2" count="1" selected="0">
            <x v="1"/>
          </reference>
          <reference field="3" count="1" selected="0">
            <x v="84"/>
          </reference>
          <reference field="4" count="1" selected="0">
            <x v="3"/>
          </reference>
          <reference field="10" count="0"/>
          <reference field="15" count="1" selected="0">
            <x v="1"/>
          </reference>
        </references>
      </pivotArea>
    </format>
    <format dxfId="4944">
      <pivotArea dataOnly="0" labelOnly="1" outline="0" fieldPosition="0">
        <references count="7">
          <reference field="0" count="1" selected="0">
            <x v="108"/>
          </reference>
          <reference field="1" count="1" selected="0">
            <x v="309"/>
          </reference>
          <reference field="2" count="1" selected="0">
            <x v="2"/>
          </reference>
          <reference field="3" count="1" selected="0">
            <x v="45"/>
          </reference>
          <reference field="4" count="1" selected="0">
            <x v="2"/>
          </reference>
          <reference field="10" count="0"/>
          <reference field="15" count="1" selected="0">
            <x v="1"/>
          </reference>
        </references>
      </pivotArea>
    </format>
    <format dxfId="4943">
      <pivotArea dataOnly="0" labelOnly="1" outline="0" fieldPosition="0">
        <references count="7">
          <reference field="0" count="1" selected="0">
            <x v="109"/>
          </reference>
          <reference field="1" count="1" selected="0">
            <x v="310"/>
          </reference>
          <reference field="2" count="1" selected="0">
            <x v="3"/>
          </reference>
          <reference field="3" count="1" selected="0">
            <x v="280"/>
          </reference>
          <reference field="4" count="1" selected="0">
            <x v="2"/>
          </reference>
          <reference field="10" count="0"/>
          <reference field="15" count="1" selected="0">
            <x v="1"/>
          </reference>
        </references>
      </pivotArea>
    </format>
    <format dxfId="4942">
      <pivotArea dataOnly="0" labelOnly="1" outline="0" fieldPosition="0">
        <references count="7">
          <reference field="0" count="1" selected="0">
            <x v="110"/>
          </reference>
          <reference field="1" count="1" selected="0">
            <x v="312"/>
          </reference>
          <reference field="2" count="1" selected="0">
            <x v="0"/>
          </reference>
          <reference field="3" count="1" selected="0">
            <x v="270"/>
          </reference>
          <reference field="4" count="1" selected="0">
            <x v="4"/>
          </reference>
          <reference field="10" count="0"/>
          <reference field="15" count="1" selected="0">
            <x v="6"/>
          </reference>
        </references>
      </pivotArea>
    </format>
    <format dxfId="4941">
      <pivotArea dataOnly="0" labelOnly="1" outline="0" fieldPosition="0">
        <references count="7">
          <reference field="0" count="1" selected="0">
            <x v="111"/>
          </reference>
          <reference field="1" count="1" selected="0">
            <x v="313"/>
          </reference>
          <reference field="2" count="1" selected="0">
            <x v="1"/>
          </reference>
          <reference field="3" count="1" selected="0">
            <x v="297"/>
          </reference>
          <reference field="4" count="1" selected="0">
            <x v="0"/>
          </reference>
          <reference field="10" count="0"/>
          <reference field="15" count="1" selected="0">
            <x v="0"/>
          </reference>
        </references>
      </pivotArea>
    </format>
    <format dxfId="4940">
      <pivotArea dataOnly="0" labelOnly="1" outline="0" fieldPosition="0">
        <references count="7">
          <reference field="0" count="1" selected="0">
            <x v="112"/>
          </reference>
          <reference field="1" count="1" selected="0">
            <x v="315"/>
          </reference>
          <reference field="2" count="1" selected="0">
            <x v="2"/>
          </reference>
          <reference field="3" count="1" selected="0">
            <x v="141"/>
          </reference>
          <reference field="4" count="1" selected="0">
            <x v="4"/>
          </reference>
          <reference field="10" count="0"/>
          <reference field="15" count="1" selected="0">
            <x v="6"/>
          </reference>
        </references>
      </pivotArea>
    </format>
    <format dxfId="4939">
      <pivotArea dataOnly="0" labelOnly="1" outline="0" fieldPosition="0">
        <references count="7">
          <reference field="0" count="1" selected="0">
            <x v="113"/>
          </reference>
          <reference field="1" count="1" selected="0">
            <x v="316"/>
          </reference>
          <reference field="2" count="1" selected="0">
            <x v="3"/>
          </reference>
          <reference field="3" count="1" selected="0">
            <x v="3"/>
          </reference>
          <reference field="4" count="1" selected="0">
            <x v="2"/>
          </reference>
          <reference field="10" count="0"/>
          <reference field="15" count="1" selected="0">
            <x v="2"/>
          </reference>
        </references>
      </pivotArea>
    </format>
    <format dxfId="4938">
      <pivotArea dataOnly="0" labelOnly="1" outline="0" fieldPosition="0">
        <references count="7">
          <reference field="0" count="1" selected="0">
            <x v="114"/>
          </reference>
          <reference field="1" count="1" selected="0">
            <x v="317"/>
          </reference>
          <reference field="2" count="1" selected="0">
            <x v="0"/>
          </reference>
          <reference field="3" count="1" selected="0">
            <x v="39"/>
          </reference>
          <reference field="4" count="1" selected="0">
            <x v="1"/>
          </reference>
          <reference field="10" count="0"/>
          <reference field="15" count="1" selected="0">
            <x v="5"/>
          </reference>
        </references>
      </pivotArea>
    </format>
    <format dxfId="4937">
      <pivotArea dataOnly="0" labelOnly="1" outline="0" fieldPosition="0">
        <references count="7">
          <reference field="0" count="1" selected="0">
            <x v="115"/>
          </reference>
          <reference field="1" count="1" selected="0">
            <x v="318"/>
          </reference>
          <reference field="2" count="1" selected="0">
            <x v="1"/>
          </reference>
          <reference field="3" count="1" selected="0">
            <x v="113"/>
          </reference>
          <reference field="4" count="1" selected="0">
            <x v="0"/>
          </reference>
          <reference field="10" count="0"/>
          <reference field="15" count="1" selected="0">
            <x v="3"/>
          </reference>
        </references>
      </pivotArea>
    </format>
    <format dxfId="4936">
      <pivotArea dataOnly="0" labelOnly="1" outline="0" fieldPosition="0">
        <references count="7">
          <reference field="0" count="1" selected="0">
            <x v="116"/>
          </reference>
          <reference field="1" count="1" selected="0">
            <x v="319"/>
          </reference>
          <reference field="2" count="1" selected="0">
            <x v="2"/>
          </reference>
          <reference field="3" count="1" selected="0">
            <x v="271"/>
          </reference>
          <reference field="4" count="1" selected="0">
            <x v="0"/>
          </reference>
          <reference field="10" count="0"/>
          <reference field="15" count="1" selected="0">
            <x v="7"/>
          </reference>
        </references>
      </pivotArea>
    </format>
    <format dxfId="4935">
      <pivotArea dataOnly="0" labelOnly="1" outline="0" fieldPosition="0">
        <references count="7">
          <reference field="0" count="1" selected="0">
            <x v="117"/>
          </reference>
          <reference field="1" count="1" selected="0">
            <x v="320"/>
          </reference>
          <reference field="2" count="1" selected="0">
            <x v="3"/>
          </reference>
          <reference field="3" count="1" selected="0">
            <x v="268"/>
          </reference>
          <reference field="4" count="1" selected="0">
            <x v="1"/>
          </reference>
          <reference field="10" count="0"/>
          <reference field="15" count="1" selected="0">
            <x v="7"/>
          </reference>
        </references>
      </pivotArea>
    </format>
    <format dxfId="4934">
      <pivotArea dataOnly="0" labelOnly="1" outline="0" fieldPosition="0">
        <references count="7">
          <reference field="0" count="1" selected="0">
            <x v="118"/>
          </reference>
          <reference field="1" count="1" selected="0">
            <x v="321"/>
          </reference>
          <reference field="2" count="1" selected="0">
            <x v="0"/>
          </reference>
          <reference field="3" count="1" selected="0">
            <x v="396"/>
          </reference>
          <reference field="4" count="1" selected="0">
            <x v="5"/>
          </reference>
          <reference field="10" count="0"/>
          <reference field="15" count="1" selected="0">
            <x v="8"/>
          </reference>
        </references>
      </pivotArea>
    </format>
    <format dxfId="4933">
      <pivotArea dataOnly="0" labelOnly="1" outline="0" fieldPosition="0">
        <references count="7">
          <reference field="0" count="1" selected="0">
            <x v="119"/>
          </reference>
          <reference field="1" count="1" selected="0">
            <x v="322"/>
          </reference>
          <reference field="2" count="1" selected="0">
            <x v="1"/>
          </reference>
          <reference field="3" count="1" selected="0">
            <x v="20"/>
          </reference>
          <reference field="4" count="1" selected="0">
            <x v="0"/>
          </reference>
          <reference field="10" count="0"/>
          <reference field="15" count="1" selected="0">
            <x v="3"/>
          </reference>
        </references>
      </pivotArea>
    </format>
    <format dxfId="4932">
      <pivotArea dataOnly="0" labelOnly="1" outline="0" fieldPosition="0">
        <references count="7">
          <reference field="0" count="1" selected="0">
            <x v="120"/>
          </reference>
          <reference field="1" count="1" selected="0">
            <x v="323"/>
          </reference>
          <reference field="2" count="1" selected="0">
            <x v="2"/>
          </reference>
          <reference field="3" count="1" selected="0">
            <x v="344"/>
          </reference>
          <reference field="4" count="1" selected="0">
            <x v="0"/>
          </reference>
          <reference field="10" count="0"/>
          <reference field="15" count="1" selected="0">
            <x v="11"/>
          </reference>
        </references>
      </pivotArea>
    </format>
    <format dxfId="4931">
      <pivotArea dataOnly="0" labelOnly="1" outline="0" fieldPosition="0">
        <references count="7">
          <reference field="0" count="1" selected="0">
            <x v="121"/>
          </reference>
          <reference field="1" count="1" selected="0">
            <x v="324"/>
          </reference>
          <reference field="2" count="1" selected="0">
            <x v="3"/>
          </reference>
          <reference field="3" count="1" selected="0">
            <x v="275"/>
          </reference>
          <reference field="4" count="1" selected="0">
            <x v="3"/>
          </reference>
          <reference field="10" count="0"/>
          <reference field="15" count="1" selected="0">
            <x v="7"/>
          </reference>
        </references>
      </pivotArea>
    </format>
    <format dxfId="4930">
      <pivotArea dataOnly="0" labelOnly="1" outline="0" fieldPosition="0">
        <references count="7">
          <reference field="0" count="1" selected="0">
            <x v="122"/>
          </reference>
          <reference field="1" count="1" selected="0">
            <x v="325"/>
          </reference>
          <reference field="2" count="1" selected="0">
            <x v="0"/>
          </reference>
          <reference field="3" count="1" selected="0">
            <x v="314"/>
          </reference>
          <reference field="4" count="1" selected="0">
            <x v="5"/>
          </reference>
          <reference field="10" count="0"/>
          <reference field="15" count="1" selected="0">
            <x v="8"/>
          </reference>
        </references>
      </pivotArea>
    </format>
    <format dxfId="4929">
      <pivotArea dataOnly="0" labelOnly="1" outline="0" fieldPosition="0">
        <references count="7">
          <reference field="0" count="1" selected="0">
            <x v="123"/>
          </reference>
          <reference field="1" count="1" selected="0">
            <x v="326"/>
          </reference>
          <reference field="2" count="1" selected="0">
            <x v="1"/>
          </reference>
          <reference field="3" count="1" selected="0">
            <x v="118"/>
          </reference>
          <reference field="4" count="1" selected="0">
            <x v="2"/>
          </reference>
          <reference field="10" count="0"/>
          <reference field="15" count="1" selected="0">
            <x v="1"/>
          </reference>
        </references>
      </pivotArea>
    </format>
    <format dxfId="4928">
      <pivotArea dataOnly="0" labelOnly="1" outline="0" fieldPosition="0">
        <references count="7">
          <reference field="0" count="1" selected="0">
            <x v="124"/>
          </reference>
          <reference field="1" count="1" selected="0">
            <x v="327"/>
          </reference>
          <reference field="2" count="1" selected="0">
            <x v="2"/>
          </reference>
          <reference field="3" count="1" selected="0">
            <x v="230"/>
          </reference>
          <reference field="4" count="1" selected="0">
            <x v="0"/>
          </reference>
          <reference field="10" count="0"/>
          <reference field="15" count="1" selected="0">
            <x v="11"/>
          </reference>
        </references>
      </pivotArea>
    </format>
    <format dxfId="4927">
      <pivotArea dataOnly="0" labelOnly="1" outline="0" fieldPosition="0">
        <references count="7">
          <reference field="0" count="1" selected="0">
            <x v="125"/>
          </reference>
          <reference field="1" count="1" selected="0">
            <x v="330"/>
          </reference>
          <reference field="2" count="1" selected="0">
            <x v="3"/>
          </reference>
          <reference field="3" count="1" selected="0">
            <x v="178"/>
          </reference>
          <reference field="4" count="1" selected="0">
            <x v="3"/>
          </reference>
          <reference field="10" count="0"/>
          <reference field="15" count="1" selected="0">
            <x v="7"/>
          </reference>
        </references>
      </pivotArea>
    </format>
    <format dxfId="4926">
      <pivotArea dataOnly="0" labelOnly="1" outline="0" fieldPosition="0">
        <references count="7">
          <reference field="0" count="1" selected="0">
            <x v="126"/>
          </reference>
          <reference field="1" count="1" selected="0">
            <x v="331"/>
          </reference>
          <reference field="2" count="1" selected="0">
            <x v="0"/>
          </reference>
          <reference field="3" count="1" selected="0">
            <x v="290"/>
          </reference>
          <reference field="4" count="1" selected="0">
            <x v="4"/>
          </reference>
          <reference field="10" count="0"/>
          <reference field="15" count="1" selected="0">
            <x v="6"/>
          </reference>
        </references>
      </pivotArea>
    </format>
    <format dxfId="4925">
      <pivotArea dataOnly="0" labelOnly="1" outline="0" fieldPosition="0">
        <references count="7">
          <reference field="0" count="1" selected="0">
            <x v="128"/>
          </reference>
          <reference field="1" count="1" selected="0">
            <x v="335"/>
          </reference>
          <reference field="2" count="1" selected="0">
            <x v="2"/>
          </reference>
          <reference field="3" count="1" selected="0">
            <x v="328"/>
          </reference>
          <reference field="4" count="1" selected="0">
            <x v="1"/>
          </reference>
          <reference field="10" count="0"/>
          <reference field="15" count="1" selected="0">
            <x v="7"/>
          </reference>
        </references>
      </pivotArea>
    </format>
    <format dxfId="4924">
      <pivotArea dataOnly="0" labelOnly="1" outline="0" fieldPosition="0">
        <references count="7">
          <reference field="0" count="1" selected="0">
            <x v="129"/>
          </reference>
          <reference field="1" count="1" selected="0">
            <x v="336"/>
          </reference>
          <reference field="2" count="1" selected="0">
            <x v="3"/>
          </reference>
          <reference field="3" count="1" selected="0">
            <x v="149"/>
          </reference>
          <reference field="4" count="1" selected="0">
            <x v="5"/>
          </reference>
          <reference field="10" count="0"/>
          <reference field="15" count="1" selected="0">
            <x v="8"/>
          </reference>
        </references>
      </pivotArea>
    </format>
    <format dxfId="4923">
      <pivotArea dataOnly="0" labelOnly="1" outline="0" fieldPosition="0">
        <references count="7">
          <reference field="0" count="1" selected="0">
            <x v="130"/>
          </reference>
          <reference field="1" count="1" selected="0">
            <x v="337"/>
          </reference>
          <reference field="2" count="1" selected="0">
            <x v="0"/>
          </reference>
          <reference field="3" count="1" selected="0">
            <x v="111"/>
          </reference>
          <reference field="4" count="1" selected="0">
            <x v="2"/>
          </reference>
          <reference field="10" count="0"/>
          <reference field="15" count="1" selected="0">
            <x v="1"/>
          </reference>
        </references>
      </pivotArea>
    </format>
    <format dxfId="4922">
      <pivotArea dataOnly="0" labelOnly="1" outline="0" fieldPosition="0">
        <references count="7">
          <reference field="0" count="1" selected="0">
            <x v="131"/>
          </reference>
          <reference field="1" count="1" selected="0">
            <x v="338"/>
          </reference>
          <reference field="2" count="1" selected="0">
            <x v="1"/>
          </reference>
          <reference field="3" count="1" selected="0">
            <x v="40"/>
          </reference>
          <reference field="4" count="1" selected="0">
            <x v="1"/>
          </reference>
          <reference field="10" count="0"/>
          <reference field="15" count="1" selected="0">
            <x v="7"/>
          </reference>
        </references>
      </pivotArea>
    </format>
    <format dxfId="4921">
      <pivotArea dataOnly="0" labelOnly="1" outline="0" fieldPosition="0">
        <references count="7">
          <reference field="0" count="1" selected="0">
            <x v="132"/>
          </reference>
          <reference field="1" count="1" selected="0">
            <x v="339"/>
          </reference>
          <reference field="2" count="1" selected="0">
            <x v="2"/>
          </reference>
          <reference field="3" count="1" selected="0">
            <x v="142"/>
          </reference>
          <reference field="4" count="1" selected="0">
            <x v="2"/>
          </reference>
          <reference field="10" count="0"/>
          <reference field="15" count="1" selected="0">
            <x v="1"/>
          </reference>
        </references>
      </pivotArea>
    </format>
    <format dxfId="4920">
      <pivotArea dataOnly="0" labelOnly="1" outline="0" fieldPosition="0">
        <references count="7">
          <reference field="0" count="1" selected="0">
            <x v="133"/>
          </reference>
          <reference field="1" count="1" selected="0">
            <x v="340"/>
          </reference>
          <reference field="2" count="1" selected="0">
            <x v="3"/>
          </reference>
          <reference field="3" count="1" selected="0">
            <x v="35"/>
          </reference>
          <reference field="4" count="1" selected="0">
            <x v="4"/>
          </reference>
          <reference field="10" count="0"/>
          <reference field="15" count="1" selected="0">
            <x v="6"/>
          </reference>
        </references>
      </pivotArea>
    </format>
    <format dxfId="4919">
      <pivotArea dataOnly="0" labelOnly="1" outline="0" fieldPosition="0">
        <references count="7">
          <reference field="0" count="1" selected="0">
            <x v="134"/>
          </reference>
          <reference field="1" count="1" selected="0">
            <x v="341"/>
          </reference>
          <reference field="2" count="1" selected="0">
            <x v="0"/>
          </reference>
          <reference field="3" count="1" selected="0">
            <x v="135"/>
          </reference>
          <reference field="4" count="1" selected="0">
            <x v="5"/>
          </reference>
          <reference field="10" count="0"/>
          <reference field="15" count="1" selected="0">
            <x v="2"/>
          </reference>
        </references>
      </pivotArea>
    </format>
    <format dxfId="4918">
      <pivotArea dataOnly="0" labelOnly="1" outline="0" fieldPosition="0">
        <references count="7">
          <reference field="0" count="1" selected="0">
            <x v="135"/>
          </reference>
          <reference field="1" count="1" selected="0">
            <x v="342"/>
          </reference>
          <reference field="2" count="1" selected="0">
            <x v="1"/>
          </reference>
          <reference field="3" count="1" selected="0">
            <x v="137"/>
          </reference>
          <reference field="4" count="1" selected="0">
            <x v="4"/>
          </reference>
          <reference field="10" count="0"/>
          <reference field="15" count="1" selected="0">
            <x v="6"/>
          </reference>
        </references>
      </pivotArea>
    </format>
    <format dxfId="4917">
      <pivotArea dataOnly="0" labelOnly="1" outline="0" fieldPosition="0">
        <references count="7">
          <reference field="0" count="1" selected="0">
            <x v="136"/>
          </reference>
          <reference field="1" count="1" selected="0">
            <x v="343"/>
          </reference>
          <reference field="2" count="1" selected="0">
            <x v="2"/>
          </reference>
          <reference field="3" count="1" selected="0">
            <x v="199"/>
          </reference>
          <reference field="4" count="1" selected="0">
            <x v="4"/>
          </reference>
          <reference field="10" count="0"/>
          <reference field="15" count="1" selected="0">
            <x v="6"/>
          </reference>
        </references>
      </pivotArea>
    </format>
    <format dxfId="4916">
      <pivotArea dataOnly="0" labelOnly="1" outline="0" fieldPosition="0">
        <references count="7">
          <reference field="0" count="1" selected="0">
            <x v="137"/>
          </reference>
          <reference field="1" count="1" selected="0">
            <x v="344"/>
          </reference>
          <reference field="2" count="1" selected="0">
            <x v="3"/>
          </reference>
          <reference field="3" count="1" selected="0">
            <x v="387"/>
          </reference>
          <reference field="4" count="1" selected="0">
            <x v="1"/>
          </reference>
          <reference field="10" count="0"/>
          <reference field="15" count="1" selected="0">
            <x v="7"/>
          </reference>
        </references>
      </pivotArea>
    </format>
    <format dxfId="4915">
      <pivotArea dataOnly="0" labelOnly="1" outline="0" fieldPosition="0">
        <references count="7">
          <reference field="0" count="1" selected="0">
            <x v="138"/>
          </reference>
          <reference field="1" count="1" selected="0">
            <x v="345"/>
          </reference>
          <reference field="2" count="1" selected="0">
            <x v="0"/>
          </reference>
          <reference field="3" count="1" selected="0">
            <x v="291"/>
          </reference>
          <reference field="4" count="1" selected="0">
            <x v="5"/>
          </reference>
          <reference field="10" count="0"/>
          <reference field="15" count="1" selected="0">
            <x v="6"/>
          </reference>
        </references>
      </pivotArea>
    </format>
    <format dxfId="4914">
      <pivotArea dataOnly="0" labelOnly="1" outline="0" fieldPosition="0">
        <references count="7">
          <reference field="0" count="1" selected="0">
            <x v="139"/>
          </reference>
          <reference field="1" count="1" selected="0">
            <x v="346"/>
          </reference>
          <reference field="2" count="1" selected="0">
            <x v="1"/>
          </reference>
          <reference field="3" count="1" selected="0">
            <x v="312"/>
          </reference>
          <reference field="4" count="1" selected="0">
            <x v="0"/>
          </reference>
          <reference field="10" count="0"/>
          <reference field="15" count="1" selected="0">
            <x v="11"/>
          </reference>
        </references>
      </pivotArea>
    </format>
    <format dxfId="4913">
      <pivotArea dataOnly="0" labelOnly="1" outline="0" fieldPosition="0">
        <references count="7">
          <reference field="0" count="1" selected="0">
            <x v="141"/>
          </reference>
          <reference field="1" count="1" selected="0">
            <x v="348"/>
          </reference>
          <reference field="2" count="1" selected="0">
            <x v="3"/>
          </reference>
          <reference field="3" count="1" selected="0">
            <x v="65"/>
          </reference>
          <reference field="4" count="1" selected="0">
            <x v="1"/>
          </reference>
          <reference field="10" count="0"/>
          <reference field="15" count="1" selected="0">
            <x v="9"/>
          </reference>
        </references>
      </pivotArea>
    </format>
    <format dxfId="4912">
      <pivotArea dataOnly="0" labelOnly="1" outline="0" fieldPosition="0">
        <references count="7">
          <reference field="0" count="1" selected="0">
            <x v="143"/>
          </reference>
          <reference field="1" count="1" selected="0">
            <x v="350"/>
          </reference>
          <reference field="2" count="1" selected="0">
            <x v="1"/>
          </reference>
          <reference field="3" count="1" selected="0">
            <x v="311"/>
          </reference>
          <reference field="4" count="1" selected="0">
            <x v="2"/>
          </reference>
          <reference field="10" count="0"/>
          <reference field="15" count="1" selected="0">
            <x v="1"/>
          </reference>
        </references>
      </pivotArea>
    </format>
    <format dxfId="4911">
      <pivotArea dataOnly="0" labelOnly="1" outline="0" fieldPosition="0">
        <references count="7">
          <reference field="0" count="1" selected="0">
            <x v="144"/>
          </reference>
          <reference field="1" count="1" selected="0">
            <x v="351"/>
          </reference>
          <reference field="2" count="1" selected="0">
            <x v="2"/>
          </reference>
          <reference field="3" count="1" selected="0">
            <x v="228"/>
          </reference>
          <reference field="4" count="1" selected="0">
            <x v="3"/>
          </reference>
          <reference field="10" count="0"/>
          <reference field="15" count="1" selected="0">
            <x v="7"/>
          </reference>
        </references>
      </pivotArea>
    </format>
    <format dxfId="4910">
      <pivotArea dataOnly="0" labelOnly="1" outline="0" fieldPosition="0">
        <references count="7">
          <reference field="0" count="1" selected="0">
            <x v="145"/>
          </reference>
          <reference field="1" count="1" selected="0">
            <x v="352"/>
          </reference>
          <reference field="2" count="1" selected="0">
            <x v="3"/>
          </reference>
          <reference field="3" count="1" selected="0">
            <x v="324"/>
          </reference>
          <reference field="4" count="1" selected="0">
            <x v="0"/>
          </reference>
          <reference field="10" count="0"/>
          <reference field="15" count="1" selected="0">
            <x v="11"/>
          </reference>
        </references>
      </pivotArea>
    </format>
    <format dxfId="4909">
      <pivotArea dataOnly="0" labelOnly="1" outline="0" fieldPosition="0">
        <references count="7">
          <reference field="0" count="1" selected="0">
            <x v="151"/>
          </reference>
          <reference field="1" count="1" selected="0">
            <x v="383"/>
          </reference>
          <reference field="2" count="1" selected="0">
            <x v="1"/>
          </reference>
          <reference field="3" count="1" selected="0">
            <x v="180"/>
          </reference>
          <reference field="4" count="1" selected="0">
            <x v="5"/>
          </reference>
          <reference field="10" count="0"/>
          <reference field="15" count="1" selected="0">
            <x v="6"/>
          </reference>
        </references>
      </pivotArea>
    </format>
    <format dxfId="4908">
      <pivotArea dataOnly="0" labelOnly="1" outline="0" fieldPosition="0">
        <references count="7">
          <reference field="0" count="1" selected="0">
            <x v="152"/>
          </reference>
          <reference field="1" count="1" selected="0">
            <x v="409"/>
          </reference>
          <reference field="2" count="1" selected="0">
            <x v="2"/>
          </reference>
          <reference field="3" count="1" selected="0">
            <x v="44"/>
          </reference>
          <reference field="4" count="1" selected="0">
            <x v="3"/>
          </reference>
          <reference field="10" count="0"/>
          <reference field="15" count="1" selected="0">
            <x v="5"/>
          </reference>
        </references>
      </pivotArea>
    </format>
    <format dxfId="4907">
      <pivotArea dataOnly="0" labelOnly="1" outline="0" fieldPosition="0">
        <references count="7">
          <reference field="0" count="1" selected="0">
            <x v="153"/>
          </reference>
          <reference field="1" count="1" selected="0">
            <x v="412"/>
          </reference>
          <reference field="2" count="1" selected="0">
            <x v="3"/>
          </reference>
          <reference field="3" count="1" selected="0">
            <x v="16"/>
          </reference>
          <reference field="4" count="1" selected="0">
            <x v="4"/>
          </reference>
          <reference field="10" count="0"/>
          <reference field="15" count="1" selected="0">
            <x v="6"/>
          </reference>
        </references>
      </pivotArea>
    </format>
    <format dxfId="4906">
      <pivotArea dataOnly="0" labelOnly="1" outline="0" fieldPosition="0">
        <references count="7">
          <reference field="0" count="1" selected="0">
            <x v="154"/>
          </reference>
          <reference field="1" count="1" selected="0">
            <x v="413"/>
          </reference>
          <reference field="2" count="1" selected="0">
            <x v="0"/>
          </reference>
          <reference field="3" count="1" selected="0">
            <x v="372"/>
          </reference>
          <reference field="4" count="1" selected="0">
            <x v="5"/>
          </reference>
          <reference field="10" count="0"/>
          <reference field="15" count="1" selected="0">
            <x v="6"/>
          </reference>
        </references>
      </pivotArea>
    </format>
    <format dxfId="4905">
      <pivotArea dataOnly="0" labelOnly="1" outline="0" fieldPosition="0">
        <references count="7">
          <reference field="0" count="1" selected="0">
            <x v="170"/>
          </reference>
          <reference field="1" count="1" selected="0">
            <x v="256"/>
          </reference>
          <reference field="2" count="1" selected="0">
            <x v="0"/>
          </reference>
          <reference field="3" count="1" selected="0">
            <x v="85"/>
          </reference>
          <reference field="4" count="1" selected="0">
            <x v="3"/>
          </reference>
          <reference field="10" count="0"/>
          <reference field="15" count="1" selected="0">
            <x v="5"/>
          </reference>
        </references>
      </pivotArea>
    </format>
    <format dxfId="4904">
      <pivotArea dataOnly="0" labelOnly="1" outline="0" fieldPosition="0">
        <references count="7">
          <reference field="0" count="1" selected="0">
            <x v="172"/>
          </reference>
          <reference field="1" count="1" selected="0">
            <x v="300"/>
          </reference>
          <reference field="2" count="1" selected="0">
            <x v="2"/>
          </reference>
          <reference field="3" count="1" selected="0">
            <x v="380"/>
          </reference>
          <reference field="4" count="1" selected="0">
            <x v="5"/>
          </reference>
          <reference field="10" count="0"/>
          <reference field="15" count="1" selected="0">
            <x v="6"/>
          </reference>
        </references>
      </pivotArea>
    </format>
    <format dxfId="4903">
      <pivotArea dataOnly="0" labelOnly="1" outline="0" fieldPosition="0">
        <references count="7">
          <reference field="0" count="1" selected="0">
            <x v="177"/>
          </reference>
          <reference field="1" count="1" selected="0">
            <x v="6"/>
          </reference>
          <reference field="2" count="1" selected="0">
            <x v="3"/>
          </reference>
          <reference field="3" count="1" selected="0">
            <x v="154"/>
          </reference>
          <reference field="4" count="1" selected="0">
            <x v="4"/>
          </reference>
          <reference field="10" count="0"/>
          <reference field="15" count="1" selected="0">
            <x v="6"/>
          </reference>
        </references>
      </pivotArea>
    </format>
    <format dxfId="4902">
      <pivotArea dataOnly="0" labelOnly="1" outline="0" fieldPosition="0">
        <references count="7">
          <reference field="0" count="1" selected="0">
            <x v="178"/>
          </reference>
          <reference field="1" count="1" selected="0">
            <x v="9"/>
          </reference>
          <reference field="2" count="1" selected="0">
            <x v="0"/>
          </reference>
          <reference field="3" count="1" selected="0">
            <x v="105"/>
          </reference>
          <reference field="4" count="1" selected="0">
            <x v="0"/>
          </reference>
          <reference field="10" count="0"/>
          <reference field="15" count="1" selected="0">
            <x v="5"/>
          </reference>
        </references>
      </pivotArea>
    </format>
    <format dxfId="4901">
      <pivotArea dataOnly="0" labelOnly="1" outline="0" fieldPosition="0">
        <references count="7">
          <reference field="0" count="1" selected="0">
            <x v="179"/>
          </reference>
          <reference field="1" count="1" selected="0">
            <x v="10"/>
          </reference>
          <reference field="2" count="1" selected="0">
            <x v="1"/>
          </reference>
          <reference field="3" count="1" selected="0">
            <x v="264"/>
          </reference>
          <reference field="4" count="1" selected="0">
            <x v="0"/>
          </reference>
          <reference field="10" count="0"/>
          <reference field="15" count="1" selected="0">
            <x v="7"/>
          </reference>
        </references>
      </pivotArea>
    </format>
    <format dxfId="4900">
      <pivotArea dataOnly="0" labelOnly="1" outline="0" fieldPosition="0">
        <references count="7">
          <reference field="0" count="1" selected="0">
            <x v="182"/>
          </reference>
          <reference field="1" count="1" selected="0">
            <x v="13"/>
          </reference>
          <reference field="2" count="1" selected="0">
            <x v="0"/>
          </reference>
          <reference field="3" count="1" selected="0">
            <x v="257"/>
          </reference>
          <reference field="4" count="1" selected="0">
            <x v="2"/>
          </reference>
          <reference field="10" count="0"/>
          <reference field="15" count="1" selected="0">
            <x v="3"/>
          </reference>
        </references>
      </pivotArea>
    </format>
    <format dxfId="4899">
      <pivotArea dataOnly="0" labelOnly="1" outline="0" fieldPosition="0">
        <references count="7">
          <reference field="0" count="1" selected="0">
            <x v="184"/>
          </reference>
          <reference field="1" count="1" selected="0">
            <x v="15"/>
          </reference>
          <reference field="2" count="1" selected="0">
            <x v="2"/>
          </reference>
          <reference field="3" count="1" selected="0">
            <x v="361"/>
          </reference>
          <reference field="4" count="1" selected="0">
            <x v="1"/>
          </reference>
          <reference field="10" count="0"/>
          <reference field="15" count="1" selected="0">
            <x v="4"/>
          </reference>
        </references>
      </pivotArea>
    </format>
    <format dxfId="4898">
      <pivotArea dataOnly="0" labelOnly="1" outline="0" fieldPosition="0">
        <references count="7">
          <reference field="0" count="1" selected="0">
            <x v="186"/>
          </reference>
          <reference field="1" count="1" selected="0">
            <x v="18"/>
          </reference>
          <reference field="2" count="1" selected="0">
            <x v="0"/>
          </reference>
          <reference field="3" count="1" selected="0">
            <x v="157"/>
          </reference>
          <reference field="4" count="1" selected="0">
            <x v="4"/>
          </reference>
          <reference field="10" count="0"/>
          <reference field="15" count="1" selected="0">
            <x v="6"/>
          </reference>
        </references>
      </pivotArea>
    </format>
    <format dxfId="4897">
      <pivotArea dataOnly="0" labelOnly="1" outline="0" fieldPosition="0">
        <references count="7">
          <reference field="0" count="1" selected="0">
            <x v="187"/>
          </reference>
          <reference field="1" count="1" selected="0">
            <x v="20"/>
          </reference>
          <reference field="2" count="1" selected="0">
            <x v="1"/>
          </reference>
          <reference field="3" count="1" selected="0">
            <x v="382"/>
          </reference>
          <reference field="4" count="1" selected="0">
            <x v="3"/>
          </reference>
          <reference field="10" count="0"/>
          <reference field="15" count="1" selected="0">
            <x v="6"/>
          </reference>
        </references>
      </pivotArea>
    </format>
    <format dxfId="4896">
      <pivotArea dataOnly="0" labelOnly="1" outline="0" fieldPosition="0">
        <references count="7">
          <reference field="0" count="1" selected="0">
            <x v="188"/>
          </reference>
          <reference field="1" count="1" selected="0">
            <x v="22"/>
          </reference>
          <reference field="2" count="1" selected="0">
            <x v="2"/>
          </reference>
          <reference field="3" count="1" selected="0">
            <x v="38"/>
          </reference>
          <reference field="4" count="1" selected="0">
            <x v="0"/>
          </reference>
          <reference field="10" count="0"/>
          <reference field="15" count="1" selected="0">
            <x v="7"/>
          </reference>
        </references>
      </pivotArea>
    </format>
    <format dxfId="4895">
      <pivotArea dataOnly="0" labelOnly="1" outline="0" fieldPosition="0">
        <references count="7">
          <reference field="0" count="1" selected="0">
            <x v="189"/>
          </reference>
          <reference field="1" count="1" selected="0">
            <x v="33"/>
          </reference>
          <reference field="2" count="1" selected="0">
            <x v="3"/>
          </reference>
          <reference field="3" count="1" selected="0">
            <x v="102"/>
          </reference>
          <reference field="4" count="1" selected="0">
            <x v="2"/>
          </reference>
          <reference field="10" count="0"/>
          <reference field="15" count="1" selected="0">
            <x v="3"/>
          </reference>
        </references>
      </pivotArea>
    </format>
    <format dxfId="4894">
      <pivotArea dataOnly="0" labelOnly="1" outline="0" fieldPosition="0">
        <references count="7">
          <reference field="0" count="1" selected="0">
            <x v="191"/>
          </reference>
          <reference field="1" count="1" selected="0">
            <x v="42"/>
          </reference>
          <reference field="2" count="1" selected="0">
            <x v="1"/>
          </reference>
          <reference field="3" count="1" selected="0">
            <x v="330"/>
          </reference>
          <reference field="4" count="1" selected="0">
            <x v="4"/>
          </reference>
          <reference field="10" count="0"/>
          <reference field="15" count="1" selected="0">
            <x v="6"/>
          </reference>
        </references>
      </pivotArea>
    </format>
    <format dxfId="4893">
      <pivotArea dataOnly="0" labelOnly="1" outline="0" fieldPosition="0">
        <references count="7">
          <reference field="0" count="1" selected="0">
            <x v="192"/>
          </reference>
          <reference field="1" count="1" selected="0">
            <x v="44"/>
          </reference>
          <reference field="2" count="1" selected="0">
            <x v="2"/>
          </reference>
          <reference field="3" count="1" selected="0">
            <x v="159"/>
          </reference>
          <reference field="4" count="1" selected="0">
            <x v="4"/>
          </reference>
          <reference field="10" count="0"/>
          <reference field="15" count="1" selected="0">
            <x v="15"/>
          </reference>
        </references>
      </pivotArea>
    </format>
    <format dxfId="4892">
      <pivotArea dataOnly="0" labelOnly="1" outline="0" fieldPosition="0">
        <references count="7">
          <reference field="0" count="1" selected="0">
            <x v="197"/>
          </reference>
          <reference field="1" count="1" selected="0">
            <x v="56"/>
          </reference>
          <reference field="2" count="1" selected="0">
            <x v="3"/>
          </reference>
          <reference field="3" count="1" selected="0">
            <x v="88"/>
          </reference>
          <reference field="4" count="1" selected="0">
            <x v="1"/>
          </reference>
          <reference field="10" count="0"/>
          <reference field="15" count="1" selected="0">
            <x v="4"/>
          </reference>
        </references>
      </pivotArea>
    </format>
    <format dxfId="4891">
      <pivotArea dataOnly="0" labelOnly="1" outline="0" fieldPosition="0">
        <references count="7">
          <reference field="0" count="1" selected="0">
            <x v="208"/>
          </reference>
          <reference field="1" count="1" selected="0">
            <x v="104"/>
          </reference>
          <reference field="2" count="1" selected="0">
            <x v="2"/>
          </reference>
          <reference field="3" count="1" selected="0">
            <x v="110"/>
          </reference>
          <reference field="4" count="1" selected="0">
            <x v="5"/>
          </reference>
          <reference field="10" count="0"/>
          <reference field="15" count="1" selected="0">
            <x v="6"/>
          </reference>
        </references>
      </pivotArea>
    </format>
    <format dxfId="4890">
      <pivotArea dataOnly="0" labelOnly="1" outline="0" fieldPosition="0">
        <references count="7">
          <reference field="0" count="1" selected="0">
            <x v="212"/>
          </reference>
          <reference field="1" count="1" selected="0">
            <x v="111"/>
          </reference>
          <reference field="2" count="1" selected="0">
            <x v="2"/>
          </reference>
          <reference field="3" count="1" selected="0">
            <x v="36"/>
          </reference>
          <reference field="4" count="1" selected="0">
            <x v="1"/>
          </reference>
          <reference field="10" count="0"/>
          <reference field="15" count="1" selected="0">
            <x v="3"/>
          </reference>
        </references>
      </pivotArea>
    </format>
    <format dxfId="4889">
      <pivotArea dataOnly="0" labelOnly="1" outline="0" fieldPosition="0">
        <references count="7">
          <reference field="0" count="1" selected="0">
            <x v="213"/>
          </reference>
          <reference field="1" count="1" selected="0">
            <x v="115"/>
          </reference>
          <reference field="2" count="1" selected="0">
            <x v="3"/>
          </reference>
          <reference field="3" count="1" selected="0">
            <x v="226"/>
          </reference>
          <reference field="4" count="1" selected="0">
            <x v="5"/>
          </reference>
          <reference field="10" count="0"/>
          <reference field="15" count="1" selected="0">
            <x v="6"/>
          </reference>
        </references>
      </pivotArea>
    </format>
    <format dxfId="4888">
      <pivotArea dataOnly="0" labelOnly="1" outline="0" fieldPosition="0">
        <references count="7">
          <reference field="0" count="1" selected="0">
            <x v="218"/>
          </reference>
          <reference field="1" count="1" selected="0">
            <x v="123"/>
          </reference>
          <reference field="2" count="1" selected="0">
            <x v="0"/>
          </reference>
          <reference field="3" count="1" selected="0">
            <x v="179"/>
          </reference>
          <reference field="4" count="1" selected="0">
            <x v="2"/>
          </reference>
          <reference field="10" count="0"/>
          <reference field="15" count="1" selected="0">
            <x v="6"/>
          </reference>
        </references>
      </pivotArea>
    </format>
    <format dxfId="4887">
      <pivotArea dataOnly="0" labelOnly="1" outline="0" fieldPosition="0">
        <references count="7">
          <reference field="0" count="1" selected="0">
            <x v="222"/>
          </reference>
          <reference field="1" count="1" selected="0">
            <x v="130"/>
          </reference>
          <reference field="2" count="1" selected="0">
            <x v="0"/>
          </reference>
          <reference field="3" count="1" selected="0">
            <x v="11"/>
          </reference>
          <reference field="4" count="1" selected="0">
            <x v="3"/>
          </reference>
          <reference field="10" count="0"/>
          <reference field="15" count="1" selected="0">
            <x v="6"/>
          </reference>
        </references>
      </pivotArea>
    </format>
    <format dxfId="4886">
      <pivotArea dataOnly="0" labelOnly="1" outline="0" fieldPosition="0">
        <references count="7">
          <reference field="0" count="1" selected="0">
            <x v="223"/>
          </reference>
          <reference field="1" count="1" selected="0">
            <x v="131"/>
          </reference>
          <reference field="2" count="1" selected="0">
            <x v="1"/>
          </reference>
          <reference field="3" count="1" selected="0">
            <x v="57"/>
          </reference>
          <reference field="4" count="1" selected="0">
            <x v="4"/>
          </reference>
          <reference field="10" count="0"/>
          <reference field="15" count="1" selected="0">
            <x v="6"/>
          </reference>
        </references>
      </pivotArea>
    </format>
    <format dxfId="4885">
      <pivotArea dataOnly="0" labelOnly="1" outline="0" fieldPosition="0">
        <references count="7">
          <reference field="0" count="1" selected="0">
            <x v="224"/>
          </reference>
          <reference field="1" count="1" selected="0">
            <x v="132"/>
          </reference>
          <reference field="2" count="1" selected="0">
            <x v="2"/>
          </reference>
          <reference field="3" count="1" selected="0">
            <x v="74"/>
          </reference>
          <reference field="4" count="1" selected="0">
            <x v="2"/>
          </reference>
          <reference field="10" count="0"/>
          <reference field="15" count="1" selected="0">
            <x v="6"/>
          </reference>
        </references>
      </pivotArea>
    </format>
    <format dxfId="4884">
      <pivotArea dataOnly="0" labelOnly="1" outline="0" fieldPosition="0">
        <references count="7">
          <reference field="0" count="1" selected="0">
            <x v="226"/>
          </reference>
          <reference field="1" count="1" selected="0">
            <x v="135"/>
          </reference>
          <reference field="2" count="1" selected="0">
            <x v="0"/>
          </reference>
          <reference field="3" count="1" selected="0">
            <x v="223"/>
          </reference>
          <reference field="4" count="1" selected="0">
            <x v="4"/>
          </reference>
          <reference field="10" count="0"/>
          <reference field="15" count="1" selected="0">
            <x v="6"/>
          </reference>
        </references>
      </pivotArea>
    </format>
    <format dxfId="4883">
      <pivotArea dataOnly="0" labelOnly="1" outline="0" fieldPosition="0">
        <references count="7">
          <reference field="0" count="1" selected="0">
            <x v="227"/>
          </reference>
          <reference field="1" count="1" selected="0">
            <x v="136"/>
          </reference>
          <reference field="2" count="1" selected="0">
            <x v="1"/>
          </reference>
          <reference field="3" count="1" selected="0">
            <x v="145"/>
          </reference>
          <reference field="4" count="1" selected="0">
            <x v="2"/>
          </reference>
          <reference field="10" count="0"/>
          <reference field="15" count="1" selected="0">
            <x v="6"/>
          </reference>
        </references>
      </pivotArea>
    </format>
    <format dxfId="4882">
      <pivotArea dataOnly="0" labelOnly="1" outline="0" fieldPosition="0">
        <references count="7">
          <reference field="0" count="1" selected="0">
            <x v="228"/>
          </reference>
          <reference field="1" count="1" selected="0">
            <x v="139"/>
          </reference>
          <reference field="2" count="1" selected="0">
            <x v="2"/>
          </reference>
          <reference field="3" count="1" selected="0">
            <x v="294"/>
          </reference>
          <reference field="4" count="1" selected="0">
            <x v="2"/>
          </reference>
          <reference field="10" count="0"/>
          <reference field="15" count="1" selected="0">
            <x v="6"/>
          </reference>
        </references>
      </pivotArea>
    </format>
    <format dxfId="4881">
      <pivotArea dataOnly="0" labelOnly="1" outline="0" fieldPosition="0">
        <references count="7">
          <reference field="0" count="1" selected="0">
            <x v="229"/>
          </reference>
          <reference field="1" count="1" selected="0">
            <x v="140"/>
          </reference>
          <reference field="2" count="1" selected="0">
            <x v="3"/>
          </reference>
          <reference field="3" count="1" selected="0">
            <x v="139"/>
          </reference>
          <reference field="4" count="1" selected="0">
            <x v="0"/>
          </reference>
          <reference field="10" count="0"/>
          <reference field="15" count="1" selected="0">
            <x v="6"/>
          </reference>
        </references>
      </pivotArea>
    </format>
    <format dxfId="4880">
      <pivotArea dataOnly="0" labelOnly="1" outline="0" fieldPosition="0">
        <references count="7">
          <reference field="0" count="1" selected="0">
            <x v="232"/>
          </reference>
          <reference field="1" count="1" selected="0">
            <x v="372"/>
          </reference>
          <reference field="2" count="1" selected="0">
            <x v="2"/>
          </reference>
          <reference field="3" count="1" selected="0">
            <x v="31"/>
          </reference>
          <reference field="4" count="1" selected="0">
            <x v="1"/>
          </reference>
          <reference field="10" count="0"/>
          <reference field="15" count="1" selected="0">
            <x v="3"/>
          </reference>
        </references>
      </pivotArea>
    </format>
    <format dxfId="4879">
      <pivotArea dataOnly="0" labelOnly="1" outline="0" fieldPosition="0">
        <references count="7">
          <reference field="0" count="1" selected="0">
            <x v="234"/>
          </reference>
          <reference field="1" count="1" selected="0">
            <x v="376"/>
          </reference>
          <reference field="2" count="1" selected="0">
            <x v="0"/>
          </reference>
          <reference field="3" count="1" selected="0">
            <x v="146"/>
          </reference>
          <reference field="4" count="1" selected="0">
            <x v="4"/>
          </reference>
          <reference field="10" count="0"/>
          <reference field="15" count="1" selected="0">
            <x v="6"/>
          </reference>
        </references>
      </pivotArea>
    </format>
    <format dxfId="4878">
      <pivotArea dataOnly="0" labelOnly="1" outline="0" fieldPosition="0">
        <references count="7">
          <reference field="0" count="1" selected="0">
            <x v="235"/>
          </reference>
          <reference field="1" count="1" selected="0">
            <x v="34"/>
          </reference>
          <reference field="2" count="1" selected="0">
            <x v="1"/>
          </reference>
          <reference field="3" count="1" selected="0">
            <x v="58"/>
          </reference>
          <reference field="4" count="1" selected="0">
            <x v="0"/>
          </reference>
          <reference field="10" count="0"/>
          <reference field="15" count="1" selected="0">
            <x v="6"/>
          </reference>
        </references>
      </pivotArea>
    </format>
    <format dxfId="4877">
      <pivotArea dataOnly="0" labelOnly="1" outline="0" fieldPosition="0">
        <references count="7">
          <reference field="0" count="1" selected="0">
            <x v="236"/>
          </reference>
          <reference field="1" count="1" selected="0">
            <x v="73"/>
          </reference>
          <reference field="2" count="1" selected="0">
            <x v="2"/>
          </reference>
          <reference field="3" count="1" selected="0">
            <x v="261"/>
          </reference>
          <reference field="4" count="1" selected="0">
            <x v="5"/>
          </reference>
          <reference field="10" count="0"/>
          <reference field="15" count="1" selected="0">
            <x v="6"/>
          </reference>
        </references>
      </pivotArea>
    </format>
    <format dxfId="4876">
      <pivotArea dataOnly="0" labelOnly="1" outline="0" fieldPosition="0">
        <references count="7">
          <reference field="0" count="1" selected="0">
            <x v="237"/>
          </reference>
          <reference field="1" count="1" selected="0">
            <x v="80"/>
          </reference>
          <reference field="2" count="1" selected="0">
            <x v="3"/>
          </reference>
          <reference field="3" count="1" selected="0">
            <x v="266"/>
          </reference>
          <reference field="4" count="1" selected="0">
            <x v="4"/>
          </reference>
          <reference field="10" count="0"/>
          <reference field="15" count="1" selected="0">
            <x v="6"/>
          </reference>
        </references>
      </pivotArea>
    </format>
    <format dxfId="4875">
      <pivotArea dataOnly="0" labelOnly="1" outline="0" fieldPosition="0">
        <references count="7">
          <reference field="0" count="1" selected="0">
            <x v="238"/>
          </reference>
          <reference field="1" count="1" selected="0">
            <x v="84"/>
          </reference>
          <reference field="2" count="1" selected="0">
            <x v="0"/>
          </reference>
          <reference field="3" count="1" selected="0">
            <x v="182"/>
          </reference>
          <reference field="4" count="1" selected="0">
            <x v="0"/>
          </reference>
          <reference field="10" count="0"/>
          <reference field="15" count="1" selected="0">
            <x v="6"/>
          </reference>
        </references>
      </pivotArea>
    </format>
    <format dxfId="4874">
      <pivotArea dataOnly="0" labelOnly="1" outline="0" fieldPosition="0">
        <references count="7">
          <reference field="0" count="1" selected="0">
            <x v="239"/>
          </reference>
          <reference field="1" count="1" selected="0">
            <x v="90"/>
          </reference>
          <reference field="2" count="1" selected="0">
            <x v="1"/>
          </reference>
          <reference field="3" count="1" selected="0">
            <x v="136"/>
          </reference>
          <reference field="4" count="1" selected="0">
            <x v="3"/>
          </reference>
          <reference field="10" count="0"/>
          <reference field="15" count="1" selected="0">
            <x v="6"/>
          </reference>
        </references>
      </pivotArea>
    </format>
    <format dxfId="4873">
      <pivotArea dataOnly="0" labelOnly="1" outline="0" fieldPosition="0">
        <references count="7">
          <reference field="0" count="1" selected="0">
            <x v="240"/>
          </reference>
          <reference field="1" count="1" selected="0">
            <x v="183"/>
          </reference>
          <reference field="2" count="1" selected="0">
            <x v="2"/>
          </reference>
          <reference field="3" count="1" selected="0">
            <x v="216"/>
          </reference>
          <reference field="4" count="1" selected="0">
            <x v="3"/>
          </reference>
          <reference field="10" count="0"/>
          <reference field="15" count="1" selected="0">
            <x v="6"/>
          </reference>
        </references>
      </pivotArea>
    </format>
    <format dxfId="4872">
      <pivotArea dataOnly="0" labelOnly="1" outline="0" fieldPosition="0">
        <references count="7">
          <reference field="0" count="1" selected="0">
            <x v="241"/>
          </reference>
          <reference field="1" count="1" selected="0">
            <x v="218"/>
          </reference>
          <reference field="2" count="1" selected="0">
            <x v="3"/>
          </reference>
          <reference field="3" count="1" selected="0">
            <x v="321"/>
          </reference>
          <reference field="4" count="1" selected="0">
            <x v="4"/>
          </reference>
          <reference field="10" count="0"/>
          <reference field="15" count="1" selected="0">
            <x v="6"/>
          </reference>
        </references>
      </pivotArea>
    </format>
    <format dxfId="4871">
      <pivotArea dataOnly="0" labelOnly="1" outline="0" fieldPosition="0">
        <references count="7">
          <reference field="0" count="1" selected="0">
            <x v="242"/>
          </reference>
          <reference field="1" count="1" selected="0">
            <x v="219"/>
          </reference>
          <reference field="2" count="1" selected="0">
            <x v="0"/>
          </reference>
          <reference field="3" count="1" selected="0">
            <x v="337"/>
          </reference>
          <reference field="4" count="1" selected="0">
            <x v="1"/>
          </reference>
          <reference field="10" count="0"/>
          <reference field="15" count="1" selected="0">
            <x v="6"/>
          </reference>
        </references>
      </pivotArea>
    </format>
    <format dxfId="4870">
      <pivotArea dataOnly="0" labelOnly="1" outline="0" fieldPosition="0">
        <references count="7">
          <reference field="0" count="1" selected="0">
            <x v="243"/>
          </reference>
          <reference field="1" count="1" selected="0">
            <x v="231"/>
          </reference>
          <reference field="2" count="1" selected="0">
            <x v="1"/>
          </reference>
          <reference field="3" count="1" selected="0">
            <x v="263"/>
          </reference>
          <reference field="4" count="1" selected="0">
            <x v="0"/>
          </reference>
          <reference field="10" count="0"/>
          <reference field="15" count="1" selected="0">
            <x v="6"/>
          </reference>
        </references>
      </pivotArea>
    </format>
    <format dxfId="4869">
      <pivotArea dataOnly="0" labelOnly="1" outline="0" fieldPosition="0">
        <references count="7">
          <reference field="0" count="1" selected="0">
            <x v="244"/>
          </reference>
          <reference field="1" count="1" selected="0">
            <x v="235"/>
          </reference>
          <reference field="2" count="1" selected="0">
            <x v="2"/>
          </reference>
          <reference field="3" count="1" selected="0">
            <x v="274"/>
          </reference>
          <reference field="4" count="1" selected="0">
            <x v="3"/>
          </reference>
          <reference field="10" count="0"/>
          <reference field="15" count="1" selected="0">
            <x v="6"/>
          </reference>
        </references>
      </pivotArea>
    </format>
    <format dxfId="4868">
      <pivotArea dataOnly="0" labelOnly="1" outline="0" fieldPosition="0">
        <references count="7">
          <reference field="0" count="1" selected="0">
            <x v="245"/>
          </reference>
          <reference field="1" count="1" selected="0">
            <x v="250"/>
          </reference>
          <reference field="2" count="1" selected="0">
            <x v="3"/>
          </reference>
          <reference field="3" count="1" selected="0">
            <x v="19"/>
          </reference>
          <reference field="4" count="1" selected="0">
            <x v="2"/>
          </reference>
          <reference field="10" count="0"/>
          <reference field="15" count="1" selected="0">
            <x v="4"/>
          </reference>
        </references>
      </pivotArea>
    </format>
    <format dxfId="4867">
      <pivotArea dataOnly="0" labelOnly="1" outline="0" fieldPosition="0">
        <references count="7">
          <reference field="0" count="1" selected="0">
            <x v="246"/>
          </reference>
          <reference field="1" count="1" selected="0">
            <x v="270"/>
          </reference>
          <reference field="2" count="1" selected="0">
            <x v="0"/>
          </reference>
          <reference field="3" count="1" selected="0">
            <x v="89"/>
          </reference>
          <reference field="4" count="1" selected="0">
            <x v="5"/>
          </reference>
          <reference field="10" count="0"/>
          <reference field="15" count="1" selected="0">
            <x v="6"/>
          </reference>
        </references>
      </pivotArea>
    </format>
    <format dxfId="4866">
      <pivotArea dataOnly="0" labelOnly="1" outline="0" fieldPosition="0">
        <references count="7">
          <reference field="0" count="1" selected="0">
            <x v="248"/>
          </reference>
          <reference field="1" count="1" selected="0">
            <x v="411"/>
          </reference>
          <reference field="2" count="1" selected="0">
            <x v="2"/>
          </reference>
          <reference field="3" count="1" selected="0">
            <x v="401"/>
          </reference>
          <reference field="4" count="1" selected="0">
            <x v="5"/>
          </reference>
          <reference field="10" count="0"/>
          <reference field="15" count="1" selected="0">
            <x v="6"/>
          </reference>
        </references>
      </pivotArea>
    </format>
    <format dxfId="4865">
      <pivotArea dataOnly="0" labelOnly="1" outline="0" fieldPosition="0">
        <references count="7">
          <reference field="0" count="1" selected="0">
            <x v="250"/>
          </reference>
          <reference field="1" count="1" selected="0">
            <x v="109"/>
          </reference>
          <reference field="2" count="1" selected="0">
            <x v="0"/>
          </reference>
          <reference field="3" count="1" selected="0">
            <x v="323"/>
          </reference>
          <reference field="4" count="1" selected="0">
            <x v="0"/>
          </reference>
          <reference field="10" count="0"/>
          <reference field="15" count="1" selected="0">
            <x v="6"/>
          </reference>
        </references>
      </pivotArea>
    </format>
    <format dxfId="4864">
      <pivotArea dataOnly="0" labelOnly="1" outline="0" fieldPosition="0">
        <references count="7">
          <reference field="0" count="1" selected="0">
            <x v="251"/>
          </reference>
          <reference field="1" count="1" selected="0">
            <x v="230"/>
          </reference>
          <reference field="2" count="1" selected="0">
            <x v="1"/>
          </reference>
          <reference field="3" count="1" selected="0">
            <x v="8"/>
          </reference>
          <reference field="4" count="1" selected="0">
            <x v="4"/>
          </reference>
          <reference field="10" count="0"/>
          <reference field="15" count="1" selected="0">
            <x v="6"/>
          </reference>
        </references>
      </pivotArea>
    </format>
    <format dxfId="4863">
      <pivotArea dataOnly="0" labelOnly="1" outline="0" fieldPosition="0">
        <references count="7">
          <reference field="0" count="1" selected="0">
            <x v="252"/>
          </reference>
          <reference field="1" count="1" selected="0">
            <x v="236"/>
          </reference>
          <reference field="2" count="1" selected="0">
            <x v="2"/>
          </reference>
          <reference field="3" count="1" selected="0">
            <x v="166"/>
          </reference>
          <reference field="4" count="1" selected="0">
            <x v="3"/>
          </reference>
          <reference field="10" count="0"/>
          <reference field="15" count="1" selected="0">
            <x v="6"/>
          </reference>
        </references>
      </pivotArea>
    </format>
    <format dxfId="4862">
      <pivotArea dataOnly="0" labelOnly="1" outline="0" fieldPosition="0">
        <references count="7">
          <reference field="0" count="1" selected="0">
            <x v="253"/>
          </reference>
          <reference field="1" count="1" selected="0">
            <x v="261"/>
          </reference>
          <reference field="2" count="1" selected="0">
            <x v="3"/>
          </reference>
          <reference field="3" count="1" selected="0">
            <x v="250"/>
          </reference>
          <reference field="4" count="1" selected="0">
            <x v="0"/>
          </reference>
          <reference field="10" count="0"/>
          <reference field="15" count="1" selected="0">
            <x v="6"/>
          </reference>
        </references>
      </pivotArea>
    </format>
    <format dxfId="4861">
      <pivotArea dataOnly="0" labelOnly="1" outline="0" fieldPosition="0">
        <references count="7">
          <reference field="0" count="1" selected="0">
            <x v="254"/>
          </reference>
          <reference field="1" count="1" selected="0">
            <x v="278"/>
          </reference>
          <reference field="2" count="1" selected="0">
            <x v="0"/>
          </reference>
          <reference field="3" count="1" selected="0">
            <x v="325"/>
          </reference>
          <reference field="4" count="1" selected="0">
            <x v="5"/>
          </reference>
          <reference field="10" count="0"/>
          <reference field="15" count="1" selected="0">
            <x v="6"/>
          </reference>
        </references>
      </pivotArea>
    </format>
    <format dxfId="4860">
      <pivotArea dataOnly="0" labelOnly="1" outline="0" fieldPosition="0">
        <references count="7">
          <reference field="0" count="1" selected="0">
            <x v="255"/>
          </reference>
          <reference field="1" count="1" selected="0">
            <x v="296"/>
          </reference>
          <reference field="2" count="1" selected="0">
            <x v="1"/>
          </reference>
          <reference field="3" count="1" selected="0">
            <x v="68"/>
          </reference>
          <reference field="4" count="1" selected="0">
            <x v="5"/>
          </reference>
          <reference field="10" count="0"/>
          <reference field="15" count="1" selected="0">
            <x v="6"/>
          </reference>
        </references>
      </pivotArea>
    </format>
    <format dxfId="4859">
      <pivotArea dataOnly="0" labelOnly="1" outline="0" fieldPosition="0">
        <references count="7">
          <reference field="0" count="1" selected="0">
            <x v="256"/>
          </reference>
          <reference field="1" count="1" selected="0">
            <x v="299"/>
          </reference>
          <reference field="2" count="1" selected="0">
            <x v="2"/>
          </reference>
          <reference field="3" count="1" selected="0">
            <x v="234"/>
          </reference>
          <reference field="4" count="1" selected="0">
            <x v="2"/>
          </reference>
          <reference field="10" count="0"/>
          <reference field="15" count="1" selected="0">
            <x v="5"/>
          </reference>
        </references>
      </pivotArea>
    </format>
    <format dxfId="4858">
      <pivotArea dataOnly="0" labelOnly="1" outline="0" fieldPosition="0">
        <references count="7">
          <reference field="0" count="1" selected="0">
            <x v="257"/>
          </reference>
          <reference field="1" count="1" selected="0">
            <x v="305"/>
          </reference>
          <reference field="2" count="1" selected="0">
            <x v="3"/>
          </reference>
          <reference field="3" count="1" selected="0">
            <x v="91"/>
          </reference>
          <reference field="4" count="1" selected="0">
            <x v="5"/>
          </reference>
          <reference field="10" count="0"/>
          <reference field="15" count="1" selected="0">
            <x v="6"/>
          </reference>
        </references>
      </pivotArea>
    </format>
    <format dxfId="4857">
      <pivotArea dataOnly="0" labelOnly="1" outline="0" fieldPosition="0">
        <references count="7">
          <reference field="0" count="1" selected="0">
            <x v="258"/>
          </reference>
          <reference field="1" count="1" selected="0">
            <x v="333"/>
          </reference>
          <reference field="2" count="1" selected="0">
            <x v="8"/>
          </reference>
          <reference field="3" count="1" selected="0">
            <x v="34"/>
          </reference>
          <reference field="4" count="1" selected="0">
            <x v="2"/>
          </reference>
          <reference field="10" count="0"/>
          <reference field="15" count="1" selected="0">
            <x v="5"/>
          </reference>
        </references>
      </pivotArea>
    </format>
    <format dxfId="4856">
      <pivotArea dataOnly="0" labelOnly="1" outline="0" fieldPosition="0">
        <references count="7">
          <reference field="0" count="1" selected="0">
            <x v="259"/>
          </reference>
          <reference field="1" count="1" selected="0">
            <x v="334"/>
          </reference>
          <reference field="2" count="1" selected="0">
            <x v="8"/>
          </reference>
          <reference field="3" count="1" selected="0">
            <x v="352"/>
          </reference>
          <reference field="4" count="1" selected="0">
            <x v="2"/>
          </reference>
          <reference field="10" count="0"/>
          <reference field="15" count="1" selected="0">
            <x v="5"/>
          </reference>
        </references>
      </pivotArea>
    </format>
    <format dxfId="4855">
      <pivotArea dataOnly="0" labelOnly="1" outline="0" fieldPosition="0">
        <references count="7">
          <reference field="0" count="1" selected="0">
            <x v="261"/>
          </reference>
          <reference field="1" count="1" selected="0">
            <x v="64"/>
          </reference>
          <reference field="2" count="1" selected="0">
            <x v="8"/>
          </reference>
          <reference field="3" count="1" selected="0">
            <x v="408"/>
          </reference>
          <reference field="4" count="1" selected="0">
            <x v="1"/>
          </reference>
          <reference field="10" count="0"/>
          <reference field="15" count="1" selected="0">
            <x v="15"/>
          </reference>
        </references>
      </pivotArea>
    </format>
    <format dxfId="4854">
      <pivotArea dataOnly="0" labelOnly="1" outline="0" fieldPosition="0">
        <references count="7">
          <reference field="0" count="1" selected="0">
            <x v="262"/>
          </reference>
          <reference field="1" count="1" selected="0">
            <x v="102"/>
          </reference>
          <reference field="2" count="1" selected="0">
            <x v="0"/>
          </reference>
          <reference field="3" count="1" selected="0">
            <x v="128"/>
          </reference>
          <reference field="4" count="1" selected="0">
            <x v="2"/>
          </reference>
          <reference field="10" count="0"/>
          <reference field="15" count="1" selected="0">
            <x v="7"/>
          </reference>
        </references>
      </pivotArea>
    </format>
    <format dxfId="4853">
      <pivotArea dataOnly="0" labelOnly="1" outline="0" fieldPosition="0">
        <references count="7">
          <reference field="0" count="1" selected="0">
            <x v="264"/>
          </reference>
          <reference field="1" count="1" selected="0">
            <x v="121"/>
          </reference>
          <reference field="2" count="1" selected="0">
            <x v="2"/>
          </reference>
          <reference field="3" count="1" selected="0">
            <x v="355"/>
          </reference>
          <reference field="4" count="1" selected="0">
            <x v="2"/>
          </reference>
          <reference field="10" count="0"/>
          <reference field="15" count="1" selected="0">
            <x v="7"/>
          </reference>
        </references>
      </pivotArea>
    </format>
    <format dxfId="4852">
      <pivotArea dataOnly="0" labelOnly="1" outline="0" fieldPosition="0">
        <references count="7">
          <reference field="0" count="1" selected="0">
            <x v="267"/>
          </reference>
          <reference field="1" count="1" selected="0">
            <x v="161"/>
          </reference>
          <reference field="2" count="1" selected="0">
            <x v="1"/>
          </reference>
          <reference field="3" count="1" selected="0">
            <x v="201"/>
          </reference>
          <reference field="4" count="1" selected="0">
            <x v="1"/>
          </reference>
          <reference field="10" count="0"/>
          <reference field="15" count="1" selected="0">
            <x v="6"/>
          </reference>
        </references>
      </pivotArea>
    </format>
    <format dxfId="4851">
      <pivotArea dataOnly="0" labelOnly="1" outline="0" fieldPosition="0">
        <references count="7">
          <reference field="0" count="1" selected="0">
            <x v="268"/>
          </reference>
          <reference field="1" count="1" selected="0">
            <x v="167"/>
          </reference>
          <reference field="2" count="1" selected="0">
            <x v="2"/>
          </reference>
          <reference field="3" count="1" selected="0">
            <x v="418"/>
          </reference>
          <reference field="4" count="1" selected="0">
            <x v="3"/>
          </reference>
          <reference field="10" count="0"/>
          <reference field="15" count="1" selected="0">
            <x v="6"/>
          </reference>
        </references>
      </pivotArea>
    </format>
    <format dxfId="4850">
      <pivotArea dataOnly="0" labelOnly="1" outline="0" fieldPosition="0">
        <references count="7">
          <reference field="0" count="1" selected="0">
            <x v="269"/>
          </reference>
          <reference field="1" count="1" selected="0">
            <x v="178"/>
          </reference>
          <reference field="2" count="1" selected="0">
            <x v="3"/>
          </reference>
          <reference field="3" count="1" selected="0">
            <x v="37"/>
          </reference>
          <reference field="4" count="1" selected="0">
            <x v="0"/>
          </reference>
          <reference field="10" count="0"/>
          <reference field="15" count="1" selected="0">
            <x v="6"/>
          </reference>
        </references>
      </pivotArea>
    </format>
    <format dxfId="4849">
      <pivotArea dataOnly="0" labelOnly="1" outline="0" fieldPosition="0">
        <references count="7">
          <reference field="0" count="1" selected="0">
            <x v="271"/>
          </reference>
          <reference field="1" count="1" selected="0">
            <x v="190"/>
          </reference>
          <reference field="2" count="1" selected="0">
            <x v="1"/>
          </reference>
          <reference field="3" count="1" selected="0">
            <x v="242"/>
          </reference>
          <reference field="4" count="1" selected="0">
            <x v="3"/>
          </reference>
          <reference field="10" count="0"/>
          <reference field="15" count="1" selected="0">
            <x v="6"/>
          </reference>
        </references>
      </pivotArea>
    </format>
    <format dxfId="4848">
      <pivotArea dataOnly="0" labelOnly="1" outline="0" fieldPosition="0">
        <references count="7">
          <reference field="0" count="1" selected="0">
            <x v="272"/>
          </reference>
          <reference field="1" count="1" selected="0">
            <x v="195"/>
          </reference>
          <reference field="2" count="1" selected="0">
            <x v="2"/>
          </reference>
          <reference field="3" count="1" selected="0">
            <x v="205"/>
          </reference>
          <reference field="4" count="1" selected="0">
            <x v="1"/>
          </reference>
          <reference field="10" count="0"/>
          <reference field="15" count="1" selected="0">
            <x v="6"/>
          </reference>
        </references>
      </pivotArea>
    </format>
    <format dxfId="4847">
      <pivotArea dataOnly="0" labelOnly="1" outline="0" fieldPosition="0">
        <references count="7">
          <reference field="0" count="1" selected="0">
            <x v="273"/>
          </reference>
          <reference field="1" count="1" selected="0">
            <x v="213"/>
          </reference>
          <reference field="2" count="1" selected="0">
            <x v="3"/>
          </reference>
          <reference field="3" count="1" selected="0">
            <x v="184"/>
          </reference>
          <reference field="4" count="1" selected="0">
            <x v="5"/>
          </reference>
          <reference field="10" count="0"/>
          <reference field="15" count="1" selected="0">
            <x v="6"/>
          </reference>
        </references>
      </pivotArea>
    </format>
    <format dxfId="4846">
      <pivotArea dataOnly="0" labelOnly="1" outline="0" fieldPosition="0">
        <references count="7">
          <reference field="0" count="1" selected="0">
            <x v="274"/>
          </reference>
          <reference field="1" count="1" selected="0">
            <x v="217"/>
          </reference>
          <reference field="2" count="1" selected="0">
            <x v="0"/>
          </reference>
          <reference field="3" count="1" selected="0">
            <x v="239"/>
          </reference>
          <reference field="4" count="1" selected="0">
            <x v="2"/>
          </reference>
          <reference field="10" count="0"/>
          <reference field="15" count="1" selected="0">
            <x v="7"/>
          </reference>
        </references>
      </pivotArea>
    </format>
    <format dxfId="4845">
      <pivotArea dataOnly="0" labelOnly="1" outline="0" fieldPosition="0">
        <references count="7">
          <reference field="0" count="1" selected="0">
            <x v="275"/>
          </reference>
          <reference field="1" count="1" selected="0">
            <x v="262"/>
          </reference>
          <reference field="2" count="1" selected="0">
            <x v="1"/>
          </reference>
          <reference field="3" count="1" selected="0">
            <x v="104"/>
          </reference>
          <reference field="4" count="1" selected="0">
            <x v="0"/>
          </reference>
          <reference field="10" count="0"/>
          <reference field="15" count="1" selected="0">
            <x v="6"/>
          </reference>
        </references>
      </pivotArea>
    </format>
    <format dxfId="4844">
      <pivotArea dataOnly="0" labelOnly="1" outline="0" fieldPosition="0">
        <references count="7">
          <reference field="0" count="1" selected="0">
            <x v="277"/>
          </reference>
          <reference field="1" count="1" selected="0">
            <x v="285"/>
          </reference>
          <reference field="2" count="1" selected="0">
            <x v="3"/>
          </reference>
          <reference field="3" count="1" selected="0">
            <x v="158"/>
          </reference>
          <reference field="4" count="1" selected="0">
            <x v="2"/>
          </reference>
          <reference field="10" count="0"/>
          <reference field="15" count="1" selected="0">
            <x v="7"/>
          </reference>
        </references>
      </pivotArea>
    </format>
    <format dxfId="4843">
      <pivotArea dataOnly="0" labelOnly="1" outline="0" fieldPosition="0">
        <references count="7">
          <reference field="0" count="1" selected="0">
            <x v="278"/>
          </reference>
          <reference field="1" count="1" selected="0">
            <x v="286"/>
          </reference>
          <reference field="2" count="1" selected="0">
            <x v="0"/>
          </reference>
          <reference field="3" count="1" selected="0">
            <x v="60"/>
          </reference>
          <reference field="4" count="1" selected="0">
            <x v="5"/>
          </reference>
          <reference field="10" count="0"/>
          <reference field="15" count="1" selected="0">
            <x v="6"/>
          </reference>
        </references>
      </pivotArea>
    </format>
    <format dxfId="4842">
      <pivotArea dataOnly="0" labelOnly="1" outline="0" fieldPosition="0">
        <references count="7">
          <reference field="0" count="1" selected="0">
            <x v="279"/>
          </reference>
          <reference field="1" count="1" selected="0">
            <x v="291"/>
          </reference>
          <reference field="2" count="1" selected="0">
            <x v="1"/>
          </reference>
          <reference field="3" count="1" selected="0">
            <x v="369"/>
          </reference>
          <reference field="4" count="1" selected="0">
            <x v="4"/>
          </reference>
          <reference field="10" count="0"/>
          <reference field="15" count="1" selected="0">
            <x v="6"/>
          </reference>
        </references>
      </pivotArea>
    </format>
    <format dxfId="4841">
      <pivotArea dataOnly="0" labelOnly="1" outline="0" fieldPosition="0">
        <references count="7">
          <reference field="0" count="1" selected="0">
            <x v="281"/>
          </reference>
          <reference field="1" count="1" selected="0">
            <x v="314"/>
          </reference>
          <reference field="2" count="1" selected="0">
            <x v="3"/>
          </reference>
          <reference field="3" count="1" selected="0">
            <x v="393"/>
          </reference>
          <reference field="4" count="1" selected="0">
            <x v="0"/>
          </reference>
          <reference field="10" count="0"/>
          <reference field="15" count="1" selected="0">
            <x v="6"/>
          </reference>
        </references>
      </pivotArea>
    </format>
    <format dxfId="4840">
      <pivotArea dataOnly="0" labelOnly="1" outline="0" fieldPosition="0">
        <references count="7">
          <reference field="0" count="1" selected="0">
            <x v="282"/>
          </reference>
          <reference field="1" count="1" selected="0">
            <x v="328"/>
          </reference>
          <reference field="2" count="1" selected="0">
            <x v="0"/>
          </reference>
          <reference field="3" count="1" selected="0">
            <x v="269"/>
          </reference>
          <reference field="4" count="1" selected="0">
            <x v="0"/>
          </reference>
          <reference field="10" count="0"/>
          <reference field="15" count="1" selected="0">
            <x v="6"/>
          </reference>
        </references>
      </pivotArea>
    </format>
    <format dxfId="4839">
      <pivotArea dataOnly="0" labelOnly="1" outline="0" fieldPosition="0">
        <references count="7">
          <reference field="0" count="1" selected="0">
            <x v="283"/>
          </reference>
          <reference field="1" count="1" selected="0">
            <x v="329"/>
          </reference>
          <reference field="2" count="1" selected="0">
            <x v="1"/>
          </reference>
          <reference field="3" count="1" selected="0">
            <x v="416"/>
          </reference>
          <reference field="4" count="1" selected="0">
            <x v="0"/>
          </reference>
          <reference field="10" count="0"/>
          <reference field="15" count="1" selected="0">
            <x v="6"/>
          </reference>
        </references>
      </pivotArea>
    </format>
    <format dxfId="4838">
      <pivotArea dataOnly="0" labelOnly="1" outline="0" fieldPosition="0">
        <references count="7">
          <reference field="0" count="1" selected="0">
            <x v="286"/>
          </reference>
          <reference field="1" count="1" selected="0">
            <x v="395"/>
          </reference>
          <reference field="2" count="1" selected="0">
            <x v="10"/>
          </reference>
          <reference field="3" count="1" selected="0">
            <x v="161"/>
          </reference>
          <reference field="4" count="1" selected="0">
            <x v="5"/>
          </reference>
          <reference field="10" count="0"/>
          <reference field="15" count="1" selected="0">
            <x v="6"/>
          </reference>
        </references>
      </pivotArea>
    </format>
    <format dxfId="4837">
      <pivotArea dataOnly="0" labelOnly="1" outline="0" fieldPosition="0">
        <references count="7">
          <reference field="0" count="1" selected="0">
            <x v="287"/>
          </reference>
          <reference field="1" count="1" selected="0">
            <x v="407"/>
          </reference>
          <reference field="2" count="1" selected="0">
            <x v="10"/>
          </reference>
          <reference field="3" count="1" selected="0">
            <x v="347"/>
          </reference>
          <reference field="4" count="1" selected="0">
            <x v="5"/>
          </reference>
          <reference field="10" count="0"/>
          <reference field="15" count="1" selected="0">
            <x v="15"/>
          </reference>
        </references>
      </pivotArea>
    </format>
    <format dxfId="4836">
      <pivotArea dataOnly="0" labelOnly="1" outline="0" fieldPosition="0">
        <references count="7">
          <reference field="0" count="1" selected="0">
            <x v="289"/>
          </reference>
          <reference field="1" count="1" selected="0">
            <x v="387"/>
          </reference>
          <reference field="2" count="1" selected="0">
            <x v="10"/>
          </reference>
          <reference field="3" count="1" selected="0">
            <x v="109"/>
          </reference>
          <reference field="4" count="1" selected="0">
            <x v="5"/>
          </reference>
          <reference field="10" count="0"/>
          <reference field="15" count="1" selected="0">
            <x v="6"/>
          </reference>
        </references>
      </pivotArea>
    </format>
    <format dxfId="4835">
      <pivotArea dataOnly="0" labelOnly="1" outline="0" fieldPosition="0">
        <references count="7">
          <reference field="0" count="1" selected="0">
            <x v="290"/>
          </reference>
          <reference field="1" count="1" selected="0">
            <x v="8"/>
          </reference>
          <reference field="2" count="1" selected="0">
            <x v="0"/>
          </reference>
          <reference field="3" count="1" selected="0">
            <x v="240"/>
          </reference>
          <reference field="4" count="1" selected="0">
            <x v="4"/>
          </reference>
          <reference field="10" count="0"/>
          <reference field="15" count="1" selected="0">
            <x v="6"/>
          </reference>
        </references>
      </pivotArea>
    </format>
    <format dxfId="4834">
      <pivotArea dataOnly="0" labelOnly="1" outline="0" fieldPosition="0">
        <references count="7">
          <reference field="0" count="1" selected="0">
            <x v="291"/>
          </reference>
          <reference field="1" count="1" selected="0">
            <x v="21"/>
          </reference>
          <reference field="2" count="1" selected="0">
            <x v="1"/>
          </reference>
          <reference field="3" count="1" selected="0">
            <x v="412"/>
          </reference>
          <reference field="4" count="1" selected="0">
            <x v="1"/>
          </reference>
          <reference field="10" count="0"/>
          <reference field="15" count="1" selected="0">
            <x v="6"/>
          </reference>
        </references>
      </pivotArea>
    </format>
    <format dxfId="4833">
      <pivotArea dataOnly="0" labelOnly="1" outline="0" fieldPosition="0">
        <references count="7">
          <reference field="0" count="1" selected="0">
            <x v="292"/>
          </reference>
          <reference field="1" count="1" selected="0">
            <x v="23"/>
          </reference>
          <reference field="2" count="1" selected="0">
            <x v="2"/>
          </reference>
          <reference field="3" count="1" selected="0">
            <x v="232"/>
          </reference>
          <reference field="4" count="1" selected="0">
            <x v="3"/>
          </reference>
          <reference field="10" count="0"/>
          <reference field="15" count="1" selected="0">
            <x v="6"/>
          </reference>
        </references>
      </pivotArea>
    </format>
    <format dxfId="4832">
      <pivotArea dataOnly="0" labelOnly="1" outline="0" fieldPosition="0">
        <references count="7">
          <reference field="0" count="1" selected="0">
            <x v="293"/>
          </reference>
          <reference field="1" count="1" selected="0">
            <x v="24"/>
          </reference>
          <reference field="2" count="1" selected="0">
            <x v="3"/>
          </reference>
          <reference field="3" count="1" selected="0">
            <x v="172"/>
          </reference>
          <reference field="4" count="1" selected="0">
            <x v="0"/>
          </reference>
          <reference field="10" count="0"/>
          <reference field="15" count="1" selected="0">
            <x v="6"/>
          </reference>
        </references>
      </pivotArea>
    </format>
    <format dxfId="4831">
      <pivotArea dataOnly="0" labelOnly="1" outline="0" fieldPosition="0">
        <references count="7">
          <reference field="0" count="1" selected="0">
            <x v="294"/>
          </reference>
          <reference field="1" count="1" selected="0">
            <x v="40"/>
          </reference>
          <reference field="2" count="1" selected="0">
            <x v="0"/>
          </reference>
          <reference field="3" count="1" selected="0">
            <x v="194"/>
          </reference>
          <reference field="4" count="1" selected="0">
            <x v="0"/>
          </reference>
          <reference field="10" count="0"/>
          <reference field="15" count="1" selected="0">
            <x v="6"/>
          </reference>
        </references>
      </pivotArea>
    </format>
    <format dxfId="4830">
      <pivotArea dataOnly="0" labelOnly="1" outline="0" fieldPosition="0">
        <references count="7">
          <reference field="0" count="1" selected="0">
            <x v="296"/>
          </reference>
          <reference field="1" count="1" selected="0">
            <x v="54"/>
          </reference>
          <reference field="2" count="1" selected="0">
            <x v="2"/>
          </reference>
          <reference field="3" count="1" selected="0">
            <x v="284"/>
          </reference>
          <reference field="4" count="1" selected="0">
            <x v="5"/>
          </reference>
          <reference field="10" count="0"/>
          <reference field="15" count="1" selected="0">
            <x v="6"/>
          </reference>
        </references>
      </pivotArea>
    </format>
    <format dxfId="4829">
      <pivotArea dataOnly="0" labelOnly="1" outline="0" fieldPosition="0">
        <references count="7">
          <reference field="0" count="1" selected="0">
            <x v="298"/>
          </reference>
          <reference field="1" count="1" selected="0">
            <x v="142"/>
          </reference>
          <reference field="2" count="1" selected="0">
            <x v="0"/>
          </reference>
          <reference field="3" count="1" selected="0">
            <x v="209"/>
          </reference>
          <reference field="4" count="1" selected="0">
            <x v="5"/>
          </reference>
          <reference field="10" count="0"/>
          <reference field="15" count="1" selected="0">
            <x v="6"/>
          </reference>
        </references>
      </pivotArea>
    </format>
    <format dxfId="4828">
      <pivotArea dataOnly="0" labelOnly="1" outline="0" fieldPosition="0">
        <references count="7">
          <reference field="0" count="1" selected="0">
            <x v="299"/>
          </reference>
          <reference field="1" count="1" selected="0">
            <x v="143"/>
          </reference>
          <reference field="2" count="1" selected="0">
            <x v="1"/>
          </reference>
          <reference field="3" count="1" selected="0">
            <x v="62"/>
          </reference>
          <reference field="4" count="1" selected="0">
            <x v="3"/>
          </reference>
          <reference field="10" count="0"/>
          <reference field="15" count="1" selected="0">
            <x v="6"/>
          </reference>
        </references>
      </pivotArea>
    </format>
    <format dxfId="4827">
      <pivotArea dataOnly="0" labelOnly="1" outline="0" fieldPosition="0">
        <references count="7">
          <reference field="0" count="1" selected="0">
            <x v="305"/>
          </reference>
          <reference field="1" count="1" selected="0">
            <x v="216"/>
          </reference>
          <reference field="2" count="1" selected="0">
            <x v="3"/>
          </reference>
          <reference field="3" count="1" selected="0">
            <x v="173"/>
          </reference>
          <reference field="4" count="1" selected="0">
            <x v="2"/>
          </reference>
          <reference field="10" count="0"/>
          <reference field="15" count="1" selected="0">
            <x v="9"/>
          </reference>
        </references>
      </pivotArea>
    </format>
    <format dxfId="4826">
      <pivotArea dataOnly="0" labelOnly="1" outline="0" fieldPosition="0">
        <references count="7">
          <reference field="0" count="1" selected="0">
            <x v="319"/>
          </reference>
          <reference field="1" count="1" selected="0">
            <x v="399"/>
          </reference>
          <reference field="2" count="1" selected="0">
            <x v="1"/>
          </reference>
          <reference field="3" count="1" selected="0">
            <x v="263"/>
          </reference>
          <reference field="4" count="1" selected="0">
            <x v="3"/>
          </reference>
          <reference field="10" count="0"/>
          <reference field="15" count="1" selected="0">
            <x v="6"/>
          </reference>
        </references>
      </pivotArea>
    </format>
    <format dxfId="4825">
      <pivotArea dataOnly="0" labelOnly="1" outline="0" fieldPosition="0">
        <references count="7">
          <reference field="0" count="1" selected="0">
            <x v="321"/>
          </reference>
          <reference field="1" count="1" selected="0">
            <x v="404"/>
          </reference>
          <reference field="2" count="1" selected="0">
            <x v="3"/>
          </reference>
          <reference field="3" count="1" selected="0">
            <x v="308"/>
          </reference>
          <reference field="4" count="1" selected="0">
            <x v="4"/>
          </reference>
          <reference field="10" count="0"/>
          <reference field="15" count="1" selected="0">
            <x v="6"/>
          </reference>
        </references>
      </pivotArea>
    </format>
    <format dxfId="4824">
      <pivotArea dataOnly="0" labelOnly="1" outline="0" fieldPosition="0">
        <references count="7">
          <reference field="0" count="1" selected="0">
            <x v="324"/>
          </reference>
          <reference field="1" count="1" selected="0">
            <x v="414"/>
          </reference>
          <reference field="2" count="1" selected="0">
            <x v="2"/>
          </reference>
          <reference field="3" count="1" selected="0">
            <x v="303"/>
          </reference>
          <reference field="4" count="1" selected="0">
            <x v="4"/>
          </reference>
          <reference field="10" count="0"/>
          <reference field="15" count="1" selected="0">
            <x v="6"/>
          </reference>
        </references>
      </pivotArea>
    </format>
    <format dxfId="4823">
      <pivotArea field="0" type="button" dataOnly="0" labelOnly="1" outline="0" axis="axisRow" fieldPosition="0"/>
    </format>
    <format dxfId="4822">
      <pivotArea field="1" type="button" dataOnly="0" labelOnly="1" outline="0" axis="axisRow" fieldPosition="1"/>
    </format>
    <format dxfId="4821">
      <pivotArea field="2" type="button" dataOnly="0" labelOnly="1" outline="0" axis="axisRow" fieldPosition="2"/>
    </format>
    <format dxfId="4820">
      <pivotArea field="3" type="button" dataOnly="0" labelOnly="1" outline="0" axis="axisRow" fieldPosition="3"/>
    </format>
    <format dxfId="4819">
      <pivotArea field="4" type="button" dataOnly="0" labelOnly="1" outline="0" axis="axisRow" fieldPosition="4"/>
    </format>
    <format dxfId="4818">
      <pivotArea field="15" type="button" dataOnly="0" labelOnly="1" outline="0" axis="axisRow" fieldPosition="5"/>
    </format>
    <format dxfId="4817">
      <pivotArea field="10" type="button" dataOnly="0" labelOnly="1" outline="0" axis="axisRow" fieldPosition="6"/>
    </format>
    <format dxfId="4816">
      <pivotArea dataOnly="0" labelOnly="1" outline="0" fieldPosition="0">
        <references count="1">
          <reference field="0" count="50">
            <x v="27"/>
            <x v="30"/>
            <x v="39"/>
            <x v="67"/>
            <x v="127"/>
            <x v="142"/>
            <x v="147"/>
            <x v="148"/>
            <x v="149"/>
            <x v="155"/>
            <x v="156"/>
            <x v="157"/>
            <x v="158"/>
            <x v="159"/>
            <x v="160"/>
            <x v="161"/>
            <x v="162"/>
            <x v="163"/>
            <x v="164"/>
            <x v="165"/>
            <x v="167"/>
            <x v="168"/>
            <x v="169"/>
            <x v="171"/>
            <x v="173"/>
            <x v="176"/>
            <x v="180"/>
            <x v="181"/>
            <x v="183"/>
            <x v="193"/>
            <x v="194"/>
            <x v="195"/>
            <x v="198"/>
            <x v="200"/>
            <x v="201"/>
            <x v="202"/>
            <x v="203"/>
            <x v="204"/>
            <x v="205"/>
            <x v="206"/>
            <x v="207"/>
            <x v="209"/>
            <x v="210"/>
            <x v="211"/>
            <x v="214"/>
            <x v="215"/>
            <x v="216"/>
            <x v="217"/>
            <x v="219"/>
            <x v="220"/>
          </reference>
        </references>
      </pivotArea>
    </format>
    <format dxfId="4815">
      <pivotArea dataOnly="0" labelOnly="1" outline="0" fieldPosition="0">
        <references count="1">
          <reference field="0" count="30">
            <x v="221"/>
            <x v="230"/>
            <x v="231"/>
            <x v="233"/>
            <x v="249"/>
            <x v="263"/>
            <x v="265"/>
            <x v="266"/>
            <x v="280"/>
            <x v="284"/>
            <x v="285"/>
            <x v="288"/>
            <x v="297"/>
            <x v="300"/>
            <x v="301"/>
            <x v="304"/>
            <x v="306"/>
            <x v="308"/>
            <x v="310"/>
            <x v="311"/>
            <x v="312"/>
            <x v="313"/>
            <x v="314"/>
            <x v="316"/>
            <x v="317"/>
            <x v="318"/>
            <x v="320"/>
            <x v="322"/>
            <x v="323"/>
            <x v="326"/>
          </reference>
        </references>
      </pivotArea>
    </format>
    <format dxfId="4814">
      <pivotArea dataOnly="0" labelOnly="1" outline="0" fieldPosition="0">
        <references count="2">
          <reference field="0" count="1" selected="0">
            <x v="27"/>
          </reference>
          <reference field="1" count="1">
            <x v="150"/>
          </reference>
        </references>
      </pivotArea>
    </format>
    <format dxfId="4813">
      <pivotArea dataOnly="0" labelOnly="1" outline="0" fieldPosition="0">
        <references count="2">
          <reference field="0" count="1" selected="0">
            <x v="30"/>
          </reference>
          <reference field="1" count="1">
            <x v="156"/>
          </reference>
        </references>
      </pivotArea>
    </format>
    <format dxfId="4812">
      <pivotArea dataOnly="0" labelOnly="1" outline="0" fieldPosition="0">
        <references count="2">
          <reference field="0" count="1" selected="0">
            <x v="39"/>
          </reference>
          <reference field="1" count="1">
            <x v="197"/>
          </reference>
        </references>
      </pivotArea>
    </format>
    <format dxfId="4811">
      <pivotArea dataOnly="0" labelOnly="1" outline="0" fieldPosition="0">
        <references count="2">
          <reference field="0" count="1" selected="0">
            <x v="67"/>
          </reference>
          <reference field="1" count="1">
            <x v="252"/>
          </reference>
        </references>
      </pivotArea>
    </format>
    <format dxfId="4810">
      <pivotArea dataOnly="0" labelOnly="1" outline="0" fieldPosition="0">
        <references count="2">
          <reference field="0" count="1" selected="0">
            <x v="127"/>
          </reference>
          <reference field="1" count="1">
            <x v="332"/>
          </reference>
        </references>
      </pivotArea>
    </format>
    <format dxfId="4809">
      <pivotArea dataOnly="0" labelOnly="1" outline="0" fieldPosition="0">
        <references count="2">
          <reference field="0" count="1" selected="0">
            <x v="142"/>
          </reference>
          <reference field="1" count="1">
            <x v="349"/>
          </reference>
        </references>
      </pivotArea>
    </format>
    <format dxfId="4808">
      <pivotArea dataOnly="0" labelOnly="1" outline="0" fieldPosition="0">
        <references count="2">
          <reference field="0" count="1" selected="0">
            <x v="147"/>
          </reference>
          <reference field="1" count="1">
            <x v="364"/>
          </reference>
        </references>
      </pivotArea>
    </format>
    <format dxfId="4807">
      <pivotArea dataOnly="0" labelOnly="1" outline="0" fieldPosition="0">
        <references count="2">
          <reference field="0" count="1" selected="0">
            <x v="148"/>
          </reference>
          <reference field="1" count="1">
            <x v="367"/>
          </reference>
        </references>
      </pivotArea>
    </format>
    <format dxfId="4806">
      <pivotArea dataOnly="0" labelOnly="1" outline="0" fieldPosition="0">
        <references count="2">
          <reference field="0" count="1" selected="0">
            <x v="149"/>
          </reference>
          <reference field="1" count="1">
            <x v="370"/>
          </reference>
        </references>
      </pivotArea>
    </format>
    <format dxfId="4805">
      <pivotArea dataOnly="0" labelOnly="1" outline="0" fieldPosition="0">
        <references count="2">
          <reference field="0" count="1" selected="0">
            <x v="155"/>
          </reference>
          <reference field="1" count="1">
            <x v="30"/>
          </reference>
        </references>
      </pivotArea>
    </format>
    <format dxfId="4804">
      <pivotArea dataOnly="0" labelOnly="1" outline="0" fieldPosition="0">
        <references count="2">
          <reference field="0" count="1" selected="0">
            <x v="156"/>
          </reference>
          <reference field="1" count="1">
            <x v="55"/>
          </reference>
        </references>
      </pivotArea>
    </format>
    <format dxfId="4803">
      <pivotArea dataOnly="0" labelOnly="1" outline="0" fieldPosition="0">
        <references count="2">
          <reference field="0" count="1" selected="0">
            <x v="157"/>
          </reference>
          <reference field="1" count="1">
            <x v="67"/>
          </reference>
        </references>
      </pivotArea>
    </format>
    <format dxfId="4802">
      <pivotArea dataOnly="0" labelOnly="1" outline="0" fieldPosition="0">
        <references count="2">
          <reference field="0" count="1" selected="0">
            <x v="158"/>
          </reference>
          <reference field="1" count="1">
            <x v="144"/>
          </reference>
        </references>
      </pivotArea>
    </format>
    <format dxfId="4801">
      <pivotArea dataOnly="0" labelOnly="1" outline="0" fieldPosition="0">
        <references count="2">
          <reference field="0" count="1" selected="0">
            <x v="159"/>
          </reference>
          <reference field="1" count="1">
            <x v="145"/>
          </reference>
        </references>
      </pivotArea>
    </format>
    <format dxfId="4800">
      <pivotArea dataOnly="0" labelOnly="1" outline="0" fieldPosition="0">
        <references count="2">
          <reference field="0" count="1" selected="0">
            <x v="160"/>
          </reference>
          <reference field="1" count="1">
            <x v="165"/>
          </reference>
        </references>
      </pivotArea>
    </format>
    <format dxfId="4799">
      <pivotArea dataOnly="0" labelOnly="1" outline="0" fieldPosition="0">
        <references count="2">
          <reference field="0" count="1" selected="0">
            <x v="161"/>
          </reference>
          <reference field="1" count="1">
            <x v="166"/>
          </reference>
        </references>
      </pivotArea>
    </format>
    <format dxfId="4798">
      <pivotArea dataOnly="0" labelOnly="1" outline="0" fieldPosition="0">
        <references count="2">
          <reference field="0" count="1" selected="0">
            <x v="162"/>
          </reference>
          <reference field="1" count="1">
            <x v="176"/>
          </reference>
        </references>
      </pivotArea>
    </format>
    <format dxfId="4797">
      <pivotArea dataOnly="0" labelOnly="1" outline="0" fieldPosition="0">
        <references count="2">
          <reference field="0" count="1" selected="0">
            <x v="163"/>
          </reference>
          <reference field="1" count="1">
            <x v="182"/>
          </reference>
        </references>
      </pivotArea>
    </format>
    <format dxfId="4796">
      <pivotArea dataOnly="0" labelOnly="1" outline="0" fieldPosition="0">
        <references count="2">
          <reference field="0" count="1" selected="0">
            <x v="164"/>
          </reference>
          <reference field="1" count="1">
            <x v="204"/>
          </reference>
        </references>
      </pivotArea>
    </format>
    <format dxfId="4795">
      <pivotArea dataOnly="0" labelOnly="1" outline="0" fieldPosition="0">
        <references count="2">
          <reference field="0" count="1" selected="0">
            <x v="165"/>
          </reference>
          <reference field="1" count="1">
            <x v="205"/>
          </reference>
        </references>
      </pivotArea>
    </format>
    <format dxfId="4794">
      <pivotArea dataOnly="0" labelOnly="1" outline="0" fieldPosition="0">
        <references count="2">
          <reference field="0" count="1" selected="0">
            <x v="167"/>
          </reference>
          <reference field="1" count="1">
            <x v="212"/>
          </reference>
        </references>
      </pivotArea>
    </format>
    <format dxfId="4793">
      <pivotArea dataOnly="0" labelOnly="1" outline="0" fieldPosition="0">
        <references count="2">
          <reference field="0" count="1" selected="0">
            <x v="168"/>
          </reference>
          <reference field="1" count="1">
            <x v="227"/>
          </reference>
        </references>
      </pivotArea>
    </format>
    <format dxfId="4792">
      <pivotArea dataOnly="0" labelOnly="1" outline="0" fieldPosition="0">
        <references count="2">
          <reference field="0" count="1" selected="0">
            <x v="169"/>
          </reference>
          <reference field="1" count="1">
            <x v="228"/>
          </reference>
        </references>
      </pivotArea>
    </format>
    <format dxfId="4791">
      <pivotArea dataOnly="0" labelOnly="1" outline="0" fieldPosition="0">
        <references count="2">
          <reference field="0" count="1" selected="0">
            <x v="171"/>
          </reference>
          <reference field="1" count="1">
            <x v="258"/>
          </reference>
        </references>
      </pivotArea>
    </format>
    <format dxfId="4790">
      <pivotArea dataOnly="0" labelOnly="1" outline="0" fieldPosition="0">
        <references count="2">
          <reference field="0" count="1" selected="0">
            <x v="173"/>
          </reference>
          <reference field="1" count="1">
            <x v="388"/>
          </reference>
        </references>
      </pivotArea>
    </format>
    <format dxfId="4789">
      <pivotArea dataOnly="0" labelOnly="1" outline="0" fieldPosition="0">
        <references count="2">
          <reference field="0" count="1" selected="0">
            <x v="176"/>
          </reference>
          <reference field="1" count="1">
            <x v="5"/>
          </reference>
        </references>
      </pivotArea>
    </format>
    <format dxfId="4788">
      <pivotArea dataOnly="0" labelOnly="1" outline="0" fieldPosition="0">
        <references count="2">
          <reference field="0" count="1" selected="0">
            <x v="180"/>
          </reference>
          <reference field="1" count="1">
            <x v="11"/>
          </reference>
        </references>
      </pivotArea>
    </format>
    <format dxfId="4787">
      <pivotArea dataOnly="0" labelOnly="1" outline="0" fieldPosition="0">
        <references count="2">
          <reference field="0" count="1" selected="0">
            <x v="181"/>
          </reference>
          <reference field="1" count="1">
            <x v="12"/>
          </reference>
        </references>
      </pivotArea>
    </format>
    <format dxfId="4786">
      <pivotArea dataOnly="0" labelOnly="1" outline="0" fieldPosition="0">
        <references count="2">
          <reference field="0" count="1" selected="0">
            <x v="183"/>
          </reference>
          <reference field="1" count="1">
            <x v="14"/>
          </reference>
        </references>
      </pivotArea>
    </format>
    <format dxfId="4785">
      <pivotArea dataOnly="0" labelOnly="1" outline="0" fieldPosition="0">
        <references count="2">
          <reference field="0" count="1" selected="0">
            <x v="193"/>
          </reference>
          <reference field="1" count="1">
            <x v="47"/>
          </reference>
        </references>
      </pivotArea>
    </format>
    <format dxfId="4784">
      <pivotArea dataOnly="0" labelOnly="1" outline="0" fieldPosition="0">
        <references count="2">
          <reference field="0" count="1" selected="0">
            <x v="194"/>
          </reference>
          <reference field="1" count="1">
            <x v="48"/>
          </reference>
        </references>
      </pivotArea>
    </format>
    <format dxfId="4783">
      <pivotArea dataOnly="0" labelOnly="1" outline="0" fieldPosition="0">
        <references count="2">
          <reference field="0" count="1" selected="0">
            <x v="195"/>
          </reference>
          <reference field="1" count="1">
            <x v="51"/>
          </reference>
        </references>
      </pivotArea>
    </format>
    <format dxfId="4782">
      <pivotArea dataOnly="0" labelOnly="1" outline="0" fieldPosition="0">
        <references count="2">
          <reference field="0" count="1" selected="0">
            <x v="198"/>
          </reference>
          <reference field="1" count="1">
            <x v="59"/>
          </reference>
        </references>
      </pivotArea>
    </format>
    <format dxfId="4781">
      <pivotArea dataOnly="0" labelOnly="1" outline="0" fieldPosition="0">
        <references count="2">
          <reference field="0" count="1" selected="0">
            <x v="200"/>
          </reference>
          <reference field="1" count="1">
            <x v="94"/>
          </reference>
        </references>
      </pivotArea>
    </format>
    <format dxfId="4780">
      <pivotArea dataOnly="0" labelOnly="1" outline="0" fieldPosition="0">
        <references count="2">
          <reference field="0" count="1" selected="0">
            <x v="201"/>
          </reference>
          <reference field="1" count="1">
            <x v="95"/>
          </reference>
        </references>
      </pivotArea>
    </format>
    <format dxfId="4779">
      <pivotArea dataOnly="0" labelOnly="1" outline="0" fieldPosition="0">
        <references count="2">
          <reference field="0" count="1" selected="0">
            <x v="202"/>
          </reference>
          <reference field="1" count="1">
            <x v="96"/>
          </reference>
        </references>
      </pivotArea>
    </format>
    <format dxfId="4778">
      <pivotArea dataOnly="0" labelOnly="1" outline="0" fieldPosition="0">
        <references count="2">
          <reference field="0" count="1" selected="0">
            <x v="203"/>
          </reference>
          <reference field="1" count="1">
            <x v="97"/>
          </reference>
        </references>
      </pivotArea>
    </format>
    <format dxfId="4777">
      <pivotArea dataOnly="0" labelOnly="1" outline="0" fieldPosition="0">
        <references count="2">
          <reference field="0" count="1" selected="0">
            <x v="204"/>
          </reference>
          <reference field="1" count="1">
            <x v="98"/>
          </reference>
        </references>
      </pivotArea>
    </format>
    <format dxfId="4776">
      <pivotArea dataOnly="0" labelOnly="1" outline="0" fieldPosition="0">
        <references count="2">
          <reference field="0" count="1" selected="0">
            <x v="205"/>
          </reference>
          <reference field="1" count="1">
            <x v="99"/>
          </reference>
        </references>
      </pivotArea>
    </format>
    <format dxfId="4775">
      <pivotArea dataOnly="0" labelOnly="1" outline="0" fieldPosition="0">
        <references count="2">
          <reference field="0" count="1" selected="0">
            <x v="206"/>
          </reference>
          <reference field="1" count="1">
            <x v="100"/>
          </reference>
        </references>
      </pivotArea>
    </format>
    <format dxfId="4774">
      <pivotArea dataOnly="0" labelOnly="1" outline="0" fieldPosition="0">
        <references count="2">
          <reference field="0" count="1" selected="0">
            <x v="207"/>
          </reference>
          <reference field="1" count="1">
            <x v="101"/>
          </reference>
        </references>
      </pivotArea>
    </format>
    <format dxfId="4773">
      <pivotArea dataOnly="0" labelOnly="1" outline="0" fieldPosition="0">
        <references count="2">
          <reference field="0" count="1" selected="0">
            <x v="209"/>
          </reference>
          <reference field="1" count="1">
            <x v="105"/>
          </reference>
        </references>
      </pivotArea>
    </format>
    <format dxfId="4772">
      <pivotArea dataOnly="0" labelOnly="1" outline="0" fieldPosition="0">
        <references count="2">
          <reference field="0" count="1" selected="0">
            <x v="210"/>
          </reference>
          <reference field="1" count="1">
            <x v="107"/>
          </reference>
        </references>
      </pivotArea>
    </format>
    <format dxfId="4771">
      <pivotArea dataOnly="0" labelOnly="1" outline="0" fieldPosition="0">
        <references count="2">
          <reference field="0" count="1" selected="0">
            <x v="211"/>
          </reference>
          <reference field="1" count="1">
            <x v="108"/>
          </reference>
        </references>
      </pivotArea>
    </format>
    <format dxfId="4770">
      <pivotArea dataOnly="0" labelOnly="1" outline="0" fieldPosition="0">
        <references count="2">
          <reference field="0" count="1" selected="0">
            <x v="214"/>
          </reference>
          <reference field="1" count="1">
            <x v="116"/>
          </reference>
        </references>
      </pivotArea>
    </format>
    <format dxfId="4769">
      <pivotArea dataOnly="0" labelOnly="1" outline="0" fieldPosition="0">
        <references count="2">
          <reference field="0" count="1" selected="0">
            <x v="215"/>
          </reference>
          <reference field="1" count="1">
            <x v="118"/>
          </reference>
        </references>
      </pivotArea>
    </format>
    <format dxfId="4768">
      <pivotArea dataOnly="0" labelOnly="1" outline="0" fieldPosition="0">
        <references count="2">
          <reference field="0" count="1" selected="0">
            <x v="216"/>
          </reference>
          <reference field="1" count="1">
            <x v="119"/>
          </reference>
        </references>
      </pivotArea>
    </format>
    <format dxfId="4767">
      <pivotArea dataOnly="0" labelOnly="1" outline="0" fieldPosition="0">
        <references count="2">
          <reference field="0" count="1" selected="0">
            <x v="217"/>
          </reference>
          <reference field="1" count="1">
            <x v="122"/>
          </reference>
        </references>
      </pivotArea>
    </format>
    <format dxfId="4766">
      <pivotArea dataOnly="0" labelOnly="1" outline="0" fieldPosition="0">
        <references count="2">
          <reference field="0" count="1" selected="0">
            <x v="219"/>
          </reference>
          <reference field="1" count="1">
            <x v="125"/>
          </reference>
        </references>
      </pivotArea>
    </format>
    <format dxfId="4765">
      <pivotArea dataOnly="0" labelOnly="1" outline="0" fieldPosition="0">
        <references count="2">
          <reference field="0" count="1" selected="0">
            <x v="220"/>
          </reference>
          <reference field="1" count="1">
            <x v="126"/>
          </reference>
        </references>
      </pivotArea>
    </format>
    <format dxfId="4764">
      <pivotArea dataOnly="0" labelOnly="1" outline="0" fieldPosition="0">
        <references count="2">
          <reference field="0" count="1" selected="0">
            <x v="221"/>
          </reference>
          <reference field="1" count="1">
            <x v="127"/>
          </reference>
        </references>
      </pivotArea>
    </format>
    <format dxfId="4763">
      <pivotArea dataOnly="0" labelOnly="1" outline="0" fieldPosition="0">
        <references count="2">
          <reference field="0" count="1" selected="0">
            <x v="230"/>
          </reference>
          <reference field="1" count="1">
            <x v="157"/>
          </reference>
        </references>
      </pivotArea>
    </format>
    <format dxfId="4762">
      <pivotArea dataOnly="0" labelOnly="1" outline="0" fieldPosition="0">
        <references count="2">
          <reference field="0" count="1" selected="0">
            <x v="231"/>
          </reference>
          <reference field="1" count="1">
            <x v="371"/>
          </reference>
        </references>
      </pivotArea>
    </format>
    <format dxfId="4761">
      <pivotArea dataOnly="0" labelOnly="1" outline="0" fieldPosition="0">
        <references count="2">
          <reference field="0" count="1" selected="0">
            <x v="233"/>
          </reference>
          <reference field="1" count="1">
            <x v="373"/>
          </reference>
        </references>
      </pivotArea>
    </format>
    <format dxfId="4760">
      <pivotArea dataOnly="0" labelOnly="1" outline="0" fieldPosition="0">
        <references count="2">
          <reference field="0" count="1" selected="0">
            <x v="249"/>
          </reference>
          <reference field="1" count="1">
            <x v="418"/>
          </reference>
        </references>
      </pivotArea>
    </format>
    <format dxfId="4759">
      <pivotArea dataOnly="0" labelOnly="1" outline="0" fieldPosition="0">
        <references count="2">
          <reference field="0" count="1" selected="0">
            <x v="263"/>
          </reference>
          <reference field="1" count="1">
            <x v="103"/>
          </reference>
        </references>
      </pivotArea>
    </format>
    <format dxfId="4758">
      <pivotArea dataOnly="0" labelOnly="1" outline="0" fieldPosition="0">
        <references count="2">
          <reference field="0" count="1" selected="0">
            <x v="265"/>
          </reference>
          <reference field="1" count="1">
            <x v="141"/>
          </reference>
        </references>
      </pivotArea>
    </format>
    <format dxfId="4757">
      <pivotArea dataOnly="0" labelOnly="1" outline="0" fieldPosition="0">
        <references count="2">
          <reference field="0" count="1" selected="0">
            <x v="266"/>
          </reference>
          <reference field="1" count="1">
            <x v="158"/>
          </reference>
        </references>
      </pivotArea>
    </format>
    <format dxfId="4756">
      <pivotArea dataOnly="0" labelOnly="1" outline="0" fieldPosition="0">
        <references count="2">
          <reference field="0" count="1" selected="0">
            <x v="280"/>
          </reference>
          <reference field="1" count="1">
            <x v="311"/>
          </reference>
        </references>
      </pivotArea>
    </format>
    <format dxfId="4755">
      <pivotArea dataOnly="0" labelOnly="1" outline="0" fieldPosition="0">
        <references count="2">
          <reference field="0" count="1" selected="0">
            <x v="284"/>
          </reference>
          <reference field="1" count="1">
            <x v="377"/>
          </reference>
        </references>
      </pivotArea>
    </format>
    <format dxfId="4754">
      <pivotArea dataOnly="0" labelOnly="1" outline="0" fieldPosition="0">
        <references count="2">
          <reference field="0" count="1" selected="0">
            <x v="285"/>
          </reference>
          <reference field="1" count="1">
            <x v="392"/>
          </reference>
        </references>
      </pivotArea>
    </format>
    <format dxfId="4753">
      <pivotArea dataOnly="0" labelOnly="1" outline="0" fieldPosition="0">
        <references count="2">
          <reference field="0" count="1" selected="0">
            <x v="288"/>
          </reference>
          <reference field="1" count="1">
            <x v="66"/>
          </reference>
        </references>
      </pivotArea>
    </format>
    <format dxfId="4752">
      <pivotArea dataOnly="0" labelOnly="1" outline="0" fieldPosition="0">
        <references count="2">
          <reference field="0" count="1" selected="0">
            <x v="297"/>
          </reference>
          <reference field="1" count="1">
            <x v="93"/>
          </reference>
        </references>
      </pivotArea>
    </format>
    <format dxfId="4751">
      <pivotArea dataOnly="0" labelOnly="1" outline="0" fieldPosition="0">
        <references count="2">
          <reference field="0" count="1" selected="0">
            <x v="300"/>
          </reference>
          <reference field="1" count="1">
            <x v="188"/>
          </reference>
        </references>
      </pivotArea>
    </format>
    <format dxfId="4750">
      <pivotArea dataOnly="0" labelOnly="1" outline="0" fieldPosition="0">
        <references count="2">
          <reference field="0" count="1" selected="0">
            <x v="301"/>
          </reference>
          <reference field="1" count="1">
            <x v="200"/>
          </reference>
        </references>
      </pivotArea>
    </format>
    <format dxfId="4749">
      <pivotArea dataOnly="0" labelOnly="1" outline="0" fieldPosition="0">
        <references count="2">
          <reference field="0" count="1" selected="0">
            <x v="304"/>
          </reference>
          <reference field="1" count="1">
            <x v="215"/>
          </reference>
        </references>
      </pivotArea>
    </format>
    <format dxfId="4748">
      <pivotArea dataOnly="0" labelOnly="1" outline="0" fieldPosition="0">
        <references count="2">
          <reference field="0" count="1" selected="0">
            <x v="306"/>
          </reference>
          <reference field="1" count="1">
            <x v="264"/>
          </reference>
        </references>
      </pivotArea>
    </format>
    <format dxfId="4747">
      <pivotArea dataOnly="0" labelOnly="1" outline="0" fieldPosition="0">
        <references count="2">
          <reference field="0" count="1" selected="0">
            <x v="308"/>
          </reference>
          <reference field="1" count="1">
            <x v="354"/>
          </reference>
        </references>
      </pivotArea>
    </format>
    <format dxfId="4746">
      <pivotArea dataOnly="0" labelOnly="1" outline="0" fieldPosition="0">
        <references count="2">
          <reference field="0" count="1" selected="0">
            <x v="310"/>
          </reference>
          <reference field="1" count="1">
            <x v="356"/>
          </reference>
        </references>
      </pivotArea>
    </format>
    <format dxfId="4745">
      <pivotArea dataOnly="0" labelOnly="1" outline="0" fieldPosition="0">
        <references count="2">
          <reference field="0" count="1" selected="0">
            <x v="311"/>
          </reference>
          <reference field="1" count="1">
            <x v="357"/>
          </reference>
        </references>
      </pivotArea>
    </format>
    <format dxfId="4744">
      <pivotArea dataOnly="0" labelOnly="1" outline="0" fieldPosition="0">
        <references count="2">
          <reference field="0" count="1" selected="0">
            <x v="312"/>
          </reference>
          <reference field="1" count="1">
            <x v="360"/>
          </reference>
        </references>
      </pivotArea>
    </format>
    <format dxfId="4743">
      <pivotArea dataOnly="0" labelOnly="1" outline="0" fieldPosition="0">
        <references count="2">
          <reference field="0" count="1" selected="0">
            <x v="313"/>
          </reference>
          <reference field="1" count="1">
            <x v="361"/>
          </reference>
        </references>
      </pivotArea>
    </format>
    <format dxfId="4742">
      <pivotArea dataOnly="0" labelOnly="1" outline="0" fieldPosition="0">
        <references count="2">
          <reference field="0" count="1" selected="0">
            <x v="314"/>
          </reference>
          <reference field="1" count="1">
            <x v="375"/>
          </reference>
        </references>
      </pivotArea>
    </format>
    <format dxfId="4741">
      <pivotArea dataOnly="0" labelOnly="1" outline="0" fieldPosition="0">
        <references count="2">
          <reference field="0" count="1" selected="0">
            <x v="316"/>
          </reference>
          <reference field="1" count="1">
            <x v="390"/>
          </reference>
        </references>
      </pivotArea>
    </format>
    <format dxfId="4740">
      <pivotArea dataOnly="0" labelOnly="1" outline="0" fieldPosition="0">
        <references count="2">
          <reference field="0" count="1" selected="0">
            <x v="317"/>
          </reference>
          <reference field="1" count="1">
            <x v="393"/>
          </reference>
        </references>
      </pivotArea>
    </format>
    <format dxfId="4739">
      <pivotArea dataOnly="0" labelOnly="1" outline="0" fieldPosition="0">
        <references count="2">
          <reference field="0" count="1" selected="0">
            <x v="318"/>
          </reference>
          <reference field="1" count="1">
            <x v="398"/>
          </reference>
        </references>
      </pivotArea>
    </format>
    <format dxfId="4738">
      <pivotArea dataOnly="0" labelOnly="1" outline="0" fieldPosition="0">
        <references count="2">
          <reference field="0" count="1" selected="0">
            <x v="320"/>
          </reference>
          <reference field="1" count="1">
            <x v="401"/>
          </reference>
        </references>
      </pivotArea>
    </format>
    <format dxfId="4737">
      <pivotArea dataOnly="0" labelOnly="1" outline="0" fieldPosition="0">
        <references count="2">
          <reference field="0" count="1" selected="0">
            <x v="322"/>
          </reference>
          <reference field="1" count="1">
            <x v="406"/>
          </reference>
        </references>
      </pivotArea>
    </format>
    <format dxfId="4736">
      <pivotArea dataOnly="0" labelOnly="1" outline="0" fieldPosition="0">
        <references count="2">
          <reference field="0" count="1" selected="0">
            <x v="323"/>
          </reference>
          <reference field="1" count="1">
            <x v="410"/>
          </reference>
        </references>
      </pivotArea>
    </format>
    <format dxfId="4735">
      <pivotArea dataOnly="0" labelOnly="1" outline="0" fieldPosition="0">
        <references count="2">
          <reference field="0" count="1" selected="0">
            <x v="326"/>
          </reference>
          <reference field="1" count="1">
            <x v="1"/>
          </reference>
        </references>
      </pivotArea>
    </format>
    <format dxfId="4734">
      <pivotArea dataOnly="0" labelOnly="1" outline="0" fieldPosition="0">
        <references count="3">
          <reference field="0" count="1" selected="0">
            <x v="27"/>
          </reference>
          <reference field="1" count="1" selected="0">
            <x v="150"/>
          </reference>
          <reference field="2" count="1">
            <x v="1"/>
          </reference>
        </references>
      </pivotArea>
    </format>
    <format dxfId="4733">
      <pivotArea dataOnly="0" labelOnly="1" outline="0" fieldPosition="0">
        <references count="3">
          <reference field="0" count="1" selected="0">
            <x v="30"/>
          </reference>
          <reference field="1" count="1" selected="0">
            <x v="156"/>
          </reference>
          <reference field="2" count="1">
            <x v="0"/>
          </reference>
        </references>
      </pivotArea>
    </format>
    <format dxfId="4732">
      <pivotArea dataOnly="0" labelOnly="1" outline="0" fieldPosition="0">
        <references count="3">
          <reference field="0" count="1" selected="0">
            <x v="39"/>
          </reference>
          <reference field="1" count="1" selected="0">
            <x v="197"/>
          </reference>
          <reference field="2" count="1">
            <x v="1"/>
          </reference>
        </references>
      </pivotArea>
    </format>
    <format dxfId="4731">
      <pivotArea dataOnly="0" labelOnly="1" outline="0" fieldPosition="0">
        <references count="3">
          <reference field="0" count="1" selected="0">
            <x v="142"/>
          </reference>
          <reference field="1" count="1" selected="0">
            <x v="349"/>
          </reference>
          <reference field="2" count="1">
            <x v="0"/>
          </reference>
        </references>
      </pivotArea>
    </format>
    <format dxfId="4730">
      <pivotArea dataOnly="0" labelOnly="1" outline="0" fieldPosition="0">
        <references count="3">
          <reference field="0" count="1" selected="0">
            <x v="147"/>
          </reference>
          <reference field="1" count="1" selected="0">
            <x v="364"/>
          </reference>
          <reference field="2" count="1">
            <x v="1"/>
          </reference>
        </references>
      </pivotArea>
    </format>
    <format dxfId="4729">
      <pivotArea dataOnly="0" labelOnly="1" outline="0" fieldPosition="0">
        <references count="3">
          <reference field="0" count="1" selected="0">
            <x v="148"/>
          </reference>
          <reference field="1" count="1" selected="0">
            <x v="367"/>
          </reference>
          <reference field="2" count="1">
            <x v="2"/>
          </reference>
        </references>
      </pivotArea>
    </format>
    <format dxfId="4728">
      <pivotArea dataOnly="0" labelOnly="1" outline="0" fieldPosition="0">
        <references count="3">
          <reference field="0" count="1" selected="0">
            <x v="149"/>
          </reference>
          <reference field="1" count="1" selected="0">
            <x v="370"/>
          </reference>
          <reference field="2" count="1">
            <x v="3"/>
          </reference>
        </references>
      </pivotArea>
    </format>
    <format dxfId="4727">
      <pivotArea dataOnly="0" labelOnly="1" outline="0" fieldPosition="0">
        <references count="3">
          <reference field="0" count="1" selected="0">
            <x v="155"/>
          </reference>
          <reference field="1" count="1" selected="0">
            <x v="30"/>
          </reference>
          <reference field="2" count="1">
            <x v="1"/>
          </reference>
        </references>
      </pivotArea>
    </format>
    <format dxfId="4726">
      <pivotArea dataOnly="0" labelOnly="1" outline="0" fieldPosition="0">
        <references count="3">
          <reference field="0" count="1" selected="0">
            <x v="156"/>
          </reference>
          <reference field="1" count="1" selected="0">
            <x v="55"/>
          </reference>
          <reference field="2" count="1">
            <x v="2"/>
          </reference>
        </references>
      </pivotArea>
    </format>
    <format dxfId="4725">
      <pivotArea dataOnly="0" labelOnly="1" outline="0" fieldPosition="0">
        <references count="3">
          <reference field="0" count="1" selected="0">
            <x v="157"/>
          </reference>
          <reference field="1" count="1" selected="0">
            <x v="67"/>
          </reference>
          <reference field="2" count="1">
            <x v="3"/>
          </reference>
        </references>
      </pivotArea>
    </format>
    <format dxfId="4724">
      <pivotArea dataOnly="0" labelOnly="1" outline="0" fieldPosition="0">
        <references count="3">
          <reference field="0" count="1" selected="0">
            <x v="158"/>
          </reference>
          <reference field="1" count="1" selected="0">
            <x v="144"/>
          </reference>
          <reference field="2" count="1">
            <x v="0"/>
          </reference>
        </references>
      </pivotArea>
    </format>
    <format dxfId="4723">
      <pivotArea dataOnly="0" labelOnly="1" outline="0" fieldPosition="0">
        <references count="3">
          <reference field="0" count="1" selected="0">
            <x v="159"/>
          </reference>
          <reference field="1" count="1" selected="0">
            <x v="145"/>
          </reference>
          <reference field="2" count="1">
            <x v="1"/>
          </reference>
        </references>
      </pivotArea>
    </format>
    <format dxfId="4722">
      <pivotArea dataOnly="0" labelOnly="1" outline="0" fieldPosition="0">
        <references count="3">
          <reference field="0" count="1" selected="0">
            <x v="160"/>
          </reference>
          <reference field="1" count="1" selected="0">
            <x v="165"/>
          </reference>
          <reference field="2" count="1">
            <x v="2"/>
          </reference>
        </references>
      </pivotArea>
    </format>
    <format dxfId="4721">
      <pivotArea dataOnly="0" labelOnly="1" outline="0" fieldPosition="0">
        <references count="3">
          <reference field="0" count="1" selected="0">
            <x v="161"/>
          </reference>
          <reference field="1" count="1" selected="0">
            <x v="166"/>
          </reference>
          <reference field="2" count="1">
            <x v="3"/>
          </reference>
        </references>
      </pivotArea>
    </format>
    <format dxfId="4720">
      <pivotArea dataOnly="0" labelOnly="1" outline="0" fieldPosition="0">
        <references count="3">
          <reference field="0" count="1" selected="0">
            <x v="162"/>
          </reference>
          <reference field="1" count="1" selected="0">
            <x v="176"/>
          </reference>
          <reference field="2" count="1">
            <x v="0"/>
          </reference>
        </references>
      </pivotArea>
    </format>
    <format dxfId="4719">
      <pivotArea dataOnly="0" labelOnly="1" outline="0" fieldPosition="0">
        <references count="3">
          <reference field="0" count="1" selected="0">
            <x v="163"/>
          </reference>
          <reference field="1" count="1" selected="0">
            <x v="182"/>
          </reference>
          <reference field="2" count="1">
            <x v="1"/>
          </reference>
        </references>
      </pivotArea>
    </format>
    <format dxfId="4718">
      <pivotArea dataOnly="0" labelOnly="1" outline="0" fieldPosition="0">
        <references count="3">
          <reference field="0" count="1" selected="0">
            <x v="164"/>
          </reference>
          <reference field="1" count="1" selected="0">
            <x v="204"/>
          </reference>
          <reference field="2" count="1">
            <x v="2"/>
          </reference>
        </references>
      </pivotArea>
    </format>
    <format dxfId="4717">
      <pivotArea dataOnly="0" labelOnly="1" outline="0" fieldPosition="0">
        <references count="3">
          <reference field="0" count="1" selected="0">
            <x v="165"/>
          </reference>
          <reference field="1" count="1" selected="0">
            <x v="205"/>
          </reference>
          <reference field="2" count="1">
            <x v="3"/>
          </reference>
        </references>
      </pivotArea>
    </format>
    <format dxfId="4716">
      <pivotArea dataOnly="0" labelOnly="1" outline="0" fieldPosition="0">
        <references count="3">
          <reference field="0" count="1" selected="0">
            <x v="167"/>
          </reference>
          <reference field="1" count="1" selected="0">
            <x v="212"/>
          </reference>
          <reference field="2" count="1">
            <x v="1"/>
          </reference>
        </references>
      </pivotArea>
    </format>
    <format dxfId="4715">
      <pivotArea dataOnly="0" labelOnly="1" outline="0" fieldPosition="0">
        <references count="3">
          <reference field="0" count="1" selected="0">
            <x v="168"/>
          </reference>
          <reference field="1" count="1" selected="0">
            <x v="227"/>
          </reference>
          <reference field="2" count="1">
            <x v="2"/>
          </reference>
        </references>
      </pivotArea>
    </format>
    <format dxfId="4714">
      <pivotArea dataOnly="0" labelOnly="1" outline="0" fieldPosition="0">
        <references count="3">
          <reference field="0" count="1" selected="0">
            <x v="169"/>
          </reference>
          <reference field="1" count="1" selected="0">
            <x v="228"/>
          </reference>
          <reference field="2" count="1">
            <x v="3"/>
          </reference>
        </references>
      </pivotArea>
    </format>
    <format dxfId="4713">
      <pivotArea dataOnly="0" labelOnly="1" outline="0" fieldPosition="0">
        <references count="3">
          <reference field="0" count="1" selected="0">
            <x v="171"/>
          </reference>
          <reference field="1" count="1" selected="0">
            <x v="258"/>
          </reference>
          <reference field="2" count="1">
            <x v="1"/>
          </reference>
        </references>
      </pivotArea>
    </format>
    <format dxfId="4712">
      <pivotArea dataOnly="0" labelOnly="1" outline="0" fieldPosition="0">
        <references count="3">
          <reference field="0" count="1" selected="0">
            <x v="173"/>
          </reference>
          <reference field="1" count="1" selected="0">
            <x v="388"/>
          </reference>
          <reference field="2" count="1">
            <x v="3"/>
          </reference>
        </references>
      </pivotArea>
    </format>
    <format dxfId="4711">
      <pivotArea dataOnly="0" labelOnly="1" outline="0" fieldPosition="0">
        <references count="3">
          <reference field="0" count="1" selected="0">
            <x v="176"/>
          </reference>
          <reference field="1" count="1" selected="0">
            <x v="5"/>
          </reference>
          <reference field="2" count="1">
            <x v="2"/>
          </reference>
        </references>
      </pivotArea>
    </format>
    <format dxfId="4710">
      <pivotArea dataOnly="0" labelOnly="1" outline="0" fieldPosition="0">
        <references count="3">
          <reference field="0" count="1" selected="0">
            <x v="181"/>
          </reference>
          <reference field="1" count="1" selected="0">
            <x v="12"/>
          </reference>
          <reference field="2" count="1">
            <x v="3"/>
          </reference>
        </references>
      </pivotArea>
    </format>
    <format dxfId="4709">
      <pivotArea dataOnly="0" labelOnly="1" outline="0" fieldPosition="0">
        <references count="3">
          <reference field="0" count="1" selected="0">
            <x v="183"/>
          </reference>
          <reference field="1" count="1" selected="0">
            <x v="14"/>
          </reference>
          <reference field="2" count="1">
            <x v="1"/>
          </reference>
        </references>
      </pivotArea>
    </format>
    <format dxfId="4708">
      <pivotArea dataOnly="0" labelOnly="1" outline="0" fieldPosition="0">
        <references count="3">
          <reference field="0" count="1" selected="0">
            <x v="193"/>
          </reference>
          <reference field="1" count="1" selected="0">
            <x v="47"/>
          </reference>
          <reference field="2" count="1">
            <x v="3"/>
          </reference>
        </references>
      </pivotArea>
    </format>
    <format dxfId="4707">
      <pivotArea dataOnly="0" labelOnly="1" outline="0" fieldPosition="0">
        <references count="3">
          <reference field="0" count="1" selected="0">
            <x v="194"/>
          </reference>
          <reference field="1" count="1" selected="0">
            <x v="48"/>
          </reference>
          <reference field="2" count="1">
            <x v="0"/>
          </reference>
        </references>
      </pivotArea>
    </format>
    <format dxfId="4706">
      <pivotArea dataOnly="0" labelOnly="1" outline="0" fieldPosition="0">
        <references count="3">
          <reference field="0" count="1" selected="0">
            <x v="195"/>
          </reference>
          <reference field="1" count="1" selected="0">
            <x v="51"/>
          </reference>
          <reference field="2" count="1">
            <x v="1"/>
          </reference>
        </references>
      </pivotArea>
    </format>
    <format dxfId="4705">
      <pivotArea dataOnly="0" labelOnly="1" outline="0" fieldPosition="0">
        <references count="3">
          <reference field="0" count="1" selected="0">
            <x v="198"/>
          </reference>
          <reference field="1" count="1" selected="0">
            <x v="59"/>
          </reference>
          <reference field="2" count="1">
            <x v="0"/>
          </reference>
        </references>
      </pivotArea>
    </format>
    <format dxfId="4704">
      <pivotArea dataOnly="0" labelOnly="1" outline="0" fieldPosition="0">
        <references count="3">
          <reference field="0" count="1" selected="0">
            <x v="200"/>
          </reference>
          <reference field="1" count="1" selected="0">
            <x v="94"/>
          </reference>
          <reference field="2" count="1">
            <x v="2"/>
          </reference>
        </references>
      </pivotArea>
    </format>
    <format dxfId="4703">
      <pivotArea dataOnly="0" labelOnly="1" outline="0" fieldPosition="0">
        <references count="3">
          <reference field="0" count="1" selected="0">
            <x v="201"/>
          </reference>
          <reference field="1" count="1" selected="0">
            <x v="95"/>
          </reference>
          <reference field="2" count="1">
            <x v="3"/>
          </reference>
        </references>
      </pivotArea>
    </format>
    <format dxfId="4702">
      <pivotArea dataOnly="0" labelOnly="1" outline="0" fieldPosition="0">
        <references count="3">
          <reference field="0" count="1" selected="0">
            <x v="202"/>
          </reference>
          <reference field="1" count="1" selected="0">
            <x v="96"/>
          </reference>
          <reference field="2" count="1">
            <x v="0"/>
          </reference>
        </references>
      </pivotArea>
    </format>
    <format dxfId="4701">
      <pivotArea dataOnly="0" labelOnly="1" outline="0" fieldPosition="0">
        <references count="3">
          <reference field="0" count="1" selected="0">
            <x v="203"/>
          </reference>
          <reference field="1" count="1" selected="0">
            <x v="97"/>
          </reference>
          <reference field="2" count="1">
            <x v="1"/>
          </reference>
        </references>
      </pivotArea>
    </format>
    <format dxfId="4700">
      <pivotArea dataOnly="0" labelOnly="1" outline="0" fieldPosition="0">
        <references count="3">
          <reference field="0" count="1" selected="0">
            <x v="204"/>
          </reference>
          <reference field="1" count="1" selected="0">
            <x v="98"/>
          </reference>
          <reference field="2" count="1">
            <x v="2"/>
          </reference>
        </references>
      </pivotArea>
    </format>
    <format dxfId="4699">
      <pivotArea dataOnly="0" labelOnly="1" outline="0" fieldPosition="0">
        <references count="3">
          <reference field="0" count="1" selected="0">
            <x v="205"/>
          </reference>
          <reference field="1" count="1" selected="0">
            <x v="99"/>
          </reference>
          <reference field="2" count="1">
            <x v="3"/>
          </reference>
        </references>
      </pivotArea>
    </format>
    <format dxfId="4698">
      <pivotArea dataOnly="0" labelOnly="1" outline="0" fieldPosition="0">
        <references count="3">
          <reference field="0" count="1" selected="0">
            <x v="206"/>
          </reference>
          <reference field="1" count="1" selected="0">
            <x v="100"/>
          </reference>
          <reference field="2" count="1">
            <x v="0"/>
          </reference>
        </references>
      </pivotArea>
    </format>
    <format dxfId="4697">
      <pivotArea dataOnly="0" labelOnly="1" outline="0" fieldPosition="0">
        <references count="3">
          <reference field="0" count="1" selected="0">
            <x v="207"/>
          </reference>
          <reference field="1" count="1" selected="0">
            <x v="101"/>
          </reference>
          <reference field="2" count="1">
            <x v="1"/>
          </reference>
        </references>
      </pivotArea>
    </format>
    <format dxfId="4696">
      <pivotArea dataOnly="0" labelOnly="1" outline="0" fieldPosition="0">
        <references count="3">
          <reference field="0" count="1" selected="0">
            <x v="209"/>
          </reference>
          <reference field="1" count="1" selected="0">
            <x v="105"/>
          </reference>
          <reference field="2" count="1">
            <x v="3"/>
          </reference>
        </references>
      </pivotArea>
    </format>
    <format dxfId="4695">
      <pivotArea dataOnly="0" labelOnly="1" outline="0" fieldPosition="0">
        <references count="3">
          <reference field="0" count="1" selected="0">
            <x v="210"/>
          </reference>
          <reference field="1" count="1" selected="0">
            <x v="107"/>
          </reference>
          <reference field="2" count="1">
            <x v="0"/>
          </reference>
        </references>
      </pivotArea>
    </format>
    <format dxfId="4694">
      <pivotArea dataOnly="0" labelOnly="1" outline="0" fieldPosition="0">
        <references count="3">
          <reference field="0" count="1" selected="0">
            <x v="211"/>
          </reference>
          <reference field="1" count="1" selected="0">
            <x v="108"/>
          </reference>
          <reference field="2" count="1">
            <x v="1"/>
          </reference>
        </references>
      </pivotArea>
    </format>
    <format dxfId="4693">
      <pivotArea dataOnly="0" labelOnly="1" outline="0" fieldPosition="0">
        <references count="3">
          <reference field="0" count="1" selected="0">
            <x v="214"/>
          </reference>
          <reference field="1" count="1" selected="0">
            <x v="116"/>
          </reference>
          <reference field="2" count="1">
            <x v="0"/>
          </reference>
        </references>
      </pivotArea>
    </format>
    <format dxfId="4692">
      <pivotArea dataOnly="0" labelOnly="1" outline="0" fieldPosition="0">
        <references count="3">
          <reference field="0" count="1" selected="0">
            <x v="215"/>
          </reference>
          <reference field="1" count="1" selected="0">
            <x v="118"/>
          </reference>
          <reference field="2" count="1">
            <x v="1"/>
          </reference>
        </references>
      </pivotArea>
    </format>
    <format dxfId="4691">
      <pivotArea dataOnly="0" labelOnly="1" outline="0" fieldPosition="0">
        <references count="3">
          <reference field="0" count="1" selected="0">
            <x v="216"/>
          </reference>
          <reference field="1" count="1" selected="0">
            <x v="119"/>
          </reference>
          <reference field="2" count="1">
            <x v="2"/>
          </reference>
        </references>
      </pivotArea>
    </format>
    <format dxfId="4690">
      <pivotArea dataOnly="0" labelOnly="1" outline="0" fieldPosition="0">
        <references count="3">
          <reference field="0" count="1" selected="0">
            <x v="217"/>
          </reference>
          <reference field="1" count="1" selected="0">
            <x v="122"/>
          </reference>
          <reference field="2" count="1">
            <x v="3"/>
          </reference>
        </references>
      </pivotArea>
    </format>
    <format dxfId="4689">
      <pivotArea dataOnly="0" labelOnly="1" outline="0" fieldPosition="0">
        <references count="3">
          <reference field="0" count="1" selected="0">
            <x v="219"/>
          </reference>
          <reference field="1" count="1" selected="0">
            <x v="125"/>
          </reference>
          <reference field="2" count="1">
            <x v="1"/>
          </reference>
        </references>
      </pivotArea>
    </format>
    <format dxfId="4688">
      <pivotArea dataOnly="0" labelOnly="1" outline="0" fieldPosition="0">
        <references count="3">
          <reference field="0" count="1" selected="0">
            <x v="220"/>
          </reference>
          <reference field="1" count="1" selected="0">
            <x v="126"/>
          </reference>
          <reference field="2" count="1">
            <x v="2"/>
          </reference>
        </references>
      </pivotArea>
    </format>
    <format dxfId="4687">
      <pivotArea dataOnly="0" labelOnly="1" outline="0" fieldPosition="0">
        <references count="3">
          <reference field="0" count="1" selected="0">
            <x v="221"/>
          </reference>
          <reference field="1" count="1" selected="0">
            <x v="127"/>
          </reference>
          <reference field="2" count="1">
            <x v="3"/>
          </reference>
        </references>
      </pivotArea>
    </format>
    <format dxfId="4686">
      <pivotArea dataOnly="0" labelOnly="1" outline="0" fieldPosition="0">
        <references count="3">
          <reference field="0" count="1" selected="0">
            <x v="230"/>
          </reference>
          <reference field="1" count="1" selected="0">
            <x v="157"/>
          </reference>
          <reference field="2" count="1">
            <x v="0"/>
          </reference>
        </references>
      </pivotArea>
    </format>
    <format dxfId="4685">
      <pivotArea dataOnly="0" labelOnly="1" outline="0" fieldPosition="0">
        <references count="3">
          <reference field="0" count="1" selected="0">
            <x v="231"/>
          </reference>
          <reference field="1" count="1" selected="0">
            <x v="371"/>
          </reference>
          <reference field="2" count="1">
            <x v="1"/>
          </reference>
        </references>
      </pivotArea>
    </format>
    <format dxfId="4684">
      <pivotArea dataOnly="0" labelOnly="1" outline="0" fieldPosition="0">
        <references count="3">
          <reference field="0" count="1" selected="0">
            <x v="233"/>
          </reference>
          <reference field="1" count="1" selected="0">
            <x v="373"/>
          </reference>
          <reference field="2" count="1">
            <x v="3"/>
          </reference>
        </references>
      </pivotArea>
    </format>
    <format dxfId="4683">
      <pivotArea dataOnly="0" labelOnly="1" outline="0" fieldPosition="0">
        <references count="3">
          <reference field="0" count="1" selected="0">
            <x v="263"/>
          </reference>
          <reference field="1" count="1" selected="0">
            <x v="103"/>
          </reference>
          <reference field="2" count="1">
            <x v="1"/>
          </reference>
        </references>
      </pivotArea>
    </format>
    <format dxfId="4682">
      <pivotArea dataOnly="0" labelOnly="1" outline="0" fieldPosition="0">
        <references count="3">
          <reference field="0" count="1" selected="0">
            <x v="265"/>
          </reference>
          <reference field="1" count="1" selected="0">
            <x v="141"/>
          </reference>
          <reference field="2" count="1">
            <x v="3"/>
          </reference>
        </references>
      </pivotArea>
    </format>
    <format dxfId="4681">
      <pivotArea dataOnly="0" labelOnly="1" outline="0" fieldPosition="0">
        <references count="3">
          <reference field="0" count="1" selected="0">
            <x v="266"/>
          </reference>
          <reference field="1" count="1" selected="0">
            <x v="158"/>
          </reference>
          <reference field="2" count="1">
            <x v="0"/>
          </reference>
        </references>
      </pivotArea>
    </format>
    <format dxfId="4680">
      <pivotArea dataOnly="0" labelOnly="1" outline="0" fieldPosition="0">
        <references count="3">
          <reference field="0" count="1" selected="0">
            <x v="280"/>
          </reference>
          <reference field="1" count="1" selected="0">
            <x v="311"/>
          </reference>
          <reference field="2" count="1">
            <x v="2"/>
          </reference>
        </references>
      </pivotArea>
    </format>
    <format dxfId="4679">
      <pivotArea dataOnly="0" labelOnly="1" outline="0" fieldPosition="0">
        <references count="3">
          <reference field="0" count="1" selected="0">
            <x v="285"/>
          </reference>
          <reference field="1" count="1" selected="0">
            <x v="392"/>
          </reference>
          <reference field="2" count="1">
            <x v="3"/>
          </reference>
        </references>
      </pivotArea>
    </format>
    <format dxfId="4678">
      <pivotArea dataOnly="0" labelOnly="1" outline="0" fieldPosition="0">
        <references count="3">
          <reference field="0" count="1" selected="0">
            <x v="288"/>
          </reference>
          <reference field="1" count="1" selected="0">
            <x v="66"/>
          </reference>
          <reference field="2" count="1">
            <x v="10"/>
          </reference>
        </references>
      </pivotArea>
    </format>
    <format dxfId="4677">
      <pivotArea dataOnly="0" labelOnly="1" outline="0" fieldPosition="0">
        <references count="3">
          <reference field="0" count="1" selected="0">
            <x v="297"/>
          </reference>
          <reference field="1" count="1" selected="0">
            <x v="93"/>
          </reference>
          <reference field="2" count="1">
            <x v="3"/>
          </reference>
        </references>
      </pivotArea>
    </format>
    <format dxfId="4676">
      <pivotArea dataOnly="0" labelOnly="1" outline="0" fieldPosition="0">
        <references count="3">
          <reference field="0" count="1" selected="0">
            <x v="300"/>
          </reference>
          <reference field="1" count="1" selected="0">
            <x v="188"/>
          </reference>
          <reference field="2" count="1">
            <x v="2"/>
          </reference>
        </references>
      </pivotArea>
    </format>
    <format dxfId="4675">
      <pivotArea dataOnly="0" labelOnly="1" outline="0" fieldPosition="0">
        <references count="3">
          <reference field="0" count="1" selected="0">
            <x v="301"/>
          </reference>
          <reference field="1" count="1" selected="0">
            <x v="200"/>
          </reference>
          <reference field="2" count="1">
            <x v="3"/>
          </reference>
        </references>
      </pivotArea>
    </format>
    <format dxfId="4674">
      <pivotArea dataOnly="0" labelOnly="1" outline="0" fieldPosition="0">
        <references count="3">
          <reference field="0" count="1" selected="0">
            <x v="304"/>
          </reference>
          <reference field="1" count="1" selected="0">
            <x v="215"/>
          </reference>
          <reference field="2" count="1">
            <x v="2"/>
          </reference>
        </references>
      </pivotArea>
    </format>
    <format dxfId="4673">
      <pivotArea dataOnly="0" labelOnly="1" outline="0" fieldPosition="0">
        <references count="3">
          <reference field="0" count="1" selected="0">
            <x v="306"/>
          </reference>
          <reference field="1" count="1" selected="0">
            <x v="264"/>
          </reference>
          <reference field="2" count="1">
            <x v="0"/>
          </reference>
        </references>
      </pivotArea>
    </format>
    <format dxfId="4672">
      <pivotArea dataOnly="0" labelOnly="1" outline="0" fieldPosition="0">
        <references count="3">
          <reference field="0" count="1" selected="0">
            <x v="308"/>
          </reference>
          <reference field="1" count="1" selected="0">
            <x v="354"/>
          </reference>
          <reference field="2" count="1">
            <x v="2"/>
          </reference>
        </references>
      </pivotArea>
    </format>
    <format dxfId="4671">
      <pivotArea dataOnly="0" labelOnly="1" outline="0" fieldPosition="0">
        <references count="3">
          <reference field="0" count="1" selected="0">
            <x v="310"/>
          </reference>
          <reference field="1" count="1" selected="0">
            <x v="356"/>
          </reference>
          <reference field="2" count="1">
            <x v="0"/>
          </reference>
        </references>
      </pivotArea>
    </format>
    <format dxfId="4670">
      <pivotArea dataOnly="0" labelOnly="1" outline="0" fieldPosition="0">
        <references count="3">
          <reference field="0" count="1" selected="0">
            <x v="311"/>
          </reference>
          <reference field="1" count="1" selected="0">
            <x v="357"/>
          </reference>
          <reference field="2" count="1">
            <x v="1"/>
          </reference>
        </references>
      </pivotArea>
    </format>
    <format dxfId="4669">
      <pivotArea dataOnly="0" labelOnly="1" outline="0" fieldPosition="0">
        <references count="3">
          <reference field="0" count="1" selected="0">
            <x v="312"/>
          </reference>
          <reference field="1" count="1" selected="0">
            <x v="360"/>
          </reference>
          <reference field="2" count="1">
            <x v="2"/>
          </reference>
        </references>
      </pivotArea>
    </format>
    <format dxfId="4668">
      <pivotArea dataOnly="0" labelOnly="1" outline="0" fieldPosition="0">
        <references count="3">
          <reference field="0" count="1" selected="0">
            <x v="313"/>
          </reference>
          <reference field="1" count="1" selected="0">
            <x v="361"/>
          </reference>
          <reference field="2" count="1">
            <x v="3"/>
          </reference>
        </references>
      </pivotArea>
    </format>
    <format dxfId="4667">
      <pivotArea dataOnly="0" labelOnly="1" outline="0" fieldPosition="0">
        <references count="3">
          <reference field="0" count="1" selected="0">
            <x v="314"/>
          </reference>
          <reference field="1" count="1" selected="0">
            <x v="375"/>
          </reference>
          <reference field="2" count="1">
            <x v="0"/>
          </reference>
        </references>
      </pivotArea>
    </format>
    <format dxfId="4666">
      <pivotArea dataOnly="0" labelOnly="1" outline="0" fieldPosition="0">
        <references count="3">
          <reference field="0" count="1" selected="0">
            <x v="316"/>
          </reference>
          <reference field="1" count="1" selected="0">
            <x v="390"/>
          </reference>
          <reference field="2" count="1">
            <x v="2"/>
          </reference>
        </references>
      </pivotArea>
    </format>
    <format dxfId="4665">
      <pivotArea dataOnly="0" labelOnly="1" outline="0" fieldPosition="0">
        <references count="3">
          <reference field="0" count="1" selected="0">
            <x v="317"/>
          </reference>
          <reference field="1" count="1" selected="0">
            <x v="393"/>
          </reference>
          <reference field="2" count="1">
            <x v="3"/>
          </reference>
        </references>
      </pivotArea>
    </format>
    <format dxfId="4664">
      <pivotArea dataOnly="0" labelOnly="1" outline="0" fieldPosition="0">
        <references count="3">
          <reference field="0" count="1" selected="0">
            <x v="318"/>
          </reference>
          <reference field="1" count="1" selected="0">
            <x v="398"/>
          </reference>
          <reference field="2" count="1">
            <x v="0"/>
          </reference>
        </references>
      </pivotArea>
    </format>
    <format dxfId="4663">
      <pivotArea dataOnly="0" labelOnly="1" outline="0" fieldPosition="0">
        <references count="3">
          <reference field="0" count="1" selected="0">
            <x v="320"/>
          </reference>
          <reference field="1" count="1" selected="0">
            <x v="401"/>
          </reference>
          <reference field="2" count="1">
            <x v="2"/>
          </reference>
        </references>
      </pivotArea>
    </format>
    <format dxfId="4662">
      <pivotArea dataOnly="0" labelOnly="1" outline="0" fieldPosition="0">
        <references count="3">
          <reference field="0" count="1" selected="0">
            <x v="322"/>
          </reference>
          <reference field="1" count="1" selected="0">
            <x v="406"/>
          </reference>
          <reference field="2" count="1">
            <x v="0"/>
          </reference>
        </references>
      </pivotArea>
    </format>
    <format dxfId="4661">
      <pivotArea dataOnly="0" labelOnly="1" outline="0" fieldPosition="0">
        <references count="3">
          <reference field="0" count="1" selected="0">
            <x v="323"/>
          </reference>
          <reference field="1" count="1" selected="0">
            <x v="410"/>
          </reference>
          <reference field="2" count="1">
            <x v="1"/>
          </reference>
        </references>
      </pivotArea>
    </format>
    <format dxfId="4660">
      <pivotArea dataOnly="0" labelOnly="1" outline="0" fieldPosition="0">
        <references count="3">
          <reference field="0" count="1" selected="0">
            <x v="326"/>
          </reference>
          <reference field="1" count="1" selected="0">
            <x v="1"/>
          </reference>
          <reference field="2" count="1">
            <x v="0"/>
          </reference>
        </references>
      </pivotArea>
    </format>
    <format dxfId="4659">
      <pivotArea dataOnly="0" labelOnly="1" outline="0" fieldPosition="0">
        <references count="4">
          <reference field="0" count="1" selected="0">
            <x v="27"/>
          </reference>
          <reference field="1" count="1" selected="0">
            <x v="150"/>
          </reference>
          <reference field="2" count="1" selected="0">
            <x v="1"/>
          </reference>
          <reference field="3" count="1">
            <x v="375"/>
          </reference>
        </references>
      </pivotArea>
    </format>
    <format dxfId="4658">
      <pivotArea dataOnly="0" labelOnly="1" outline="0" fieldPosition="0">
        <references count="4">
          <reference field="0" count="1" selected="0">
            <x v="30"/>
          </reference>
          <reference field="1" count="1" selected="0">
            <x v="156"/>
          </reference>
          <reference field="2" count="1" selected="0">
            <x v="0"/>
          </reference>
          <reference field="3" count="1">
            <x v="309"/>
          </reference>
        </references>
      </pivotArea>
    </format>
    <format dxfId="4657">
      <pivotArea dataOnly="0" labelOnly="1" outline="0" fieldPosition="0">
        <references count="4">
          <reference field="0" count="1" selected="0">
            <x v="39"/>
          </reference>
          <reference field="1" count="1" selected="0">
            <x v="197"/>
          </reference>
          <reference field="2" count="1" selected="0">
            <x v="1"/>
          </reference>
          <reference field="3" count="1">
            <x v="283"/>
          </reference>
        </references>
      </pivotArea>
    </format>
    <format dxfId="4656">
      <pivotArea dataOnly="0" labelOnly="1" outline="0" fieldPosition="0">
        <references count="4">
          <reference field="0" count="1" selected="0">
            <x v="67"/>
          </reference>
          <reference field="1" count="1" selected="0">
            <x v="252"/>
          </reference>
          <reference field="2" count="1" selected="0">
            <x v="1"/>
          </reference>
          <reference field="3" count="1">
            <x v="0"/>
          </reference>
        </references>
      </pivotArea>
    </format>
    <format dxfId="4655">
      <pivotArea dataOnly="0" labelOnly="1" outline="0" fieldPosition="0">
        <references count="4">
          <reference field="0" count="1" selected="0">
            <x v="127"/>
          </reference>
          <reference field="1" count="1" selected="0">
            <x v="332"/>
          </reference>
          <reference field="2" count="1" selected="0">
            <x v="1"/>
          </reference>
          <reference field="3" count="1">
            <x v="245"/>
          </reference>
        </references>
      </pivotArea>
    </format>
    <format dxfId="4654">
      <pivotArea dataOnly="0" labelOnly="1" outline="0" fieldPosition="0">
        <references count="4">
          <reference field="0" count="1" selected="0">
            <x v="142"/>
          </reference>
          <reference field="1" count="1" selected="0">
            <x v="349"/>
          </reference>
          <reference field="2" count="1" selected="0">
            <x v="0"/>
          </reference>
          <reference field="3" count="1">
            <x v="41"/>
          </reference>
        </references>
      </pivotArea>
    </format>
    <format dxfId="4653">
      <pivotArea dataOnly="0" labelOnly="1" outline="0" fieldPosition="0">
        <references count="4">
          <reference field="0" count="1" selected="0">
            <x v="147"/>
          </reference>
          <reference field="1" count="1" selected="0">
            <x v="364"/>
          </reference>
          <reference field="2" count="1" selected="0">
            <x v="1"/>
          </reference>
          <reference field="3" count="1">
            <x v="356"/>
          </reference>
        </references>
      </pivotArea>
    </format>
    <format dxfId="4652">
      <pivotArea dataOnly="0" labelOnly="1" outline="0" fieldPosition="0">
        <references count="4">
          <reference field="0" count="1" selected="0">
            <x v="148"/>
          </reference>
          <reference field="1" count="1" selected="0">
            <x v="367"/>
          </reference>
          <reference field="2" count="1" selected="0">
            <x v="2"/>
          </reference>
          <reference field="3" count="1">
            <x v="333"/>
          </reference>
        </references>
      </pivotArea>
    </format>
    <format dxfId="4651">
      <pivotArea dataOnly="0" labelOnly="1" outline="0" fieldPosition="0">
        <references count="4">
          <reference field="0" count="1" selected="0">
            <x v="149"/>
          </reference>
          <reference field="1" count="1" selected="0">
            <x v="370"/>
          </reference>
          <reference field="2" count="1" selected="0">
            <x v="3"/>
          </reference>
          <reference field="3" count="1">
            <x v="14"/>
          </reference>
        </references>
      </pivotArea>
    </format>
    <format dxfId="4650">
      <pivotArea dataOnly="0" labelOnly="1" outline="0" fieldPosition="0">
        <references count="4">
          <reference field="0" count="1" selected="0">
            <x v="155"/>
          </reference>
          <reference field="1" count="1" selected="0">
            <x v="30"/>
          </reference>
          <reference field="2" count="1" selected="0">
            <x v="1"/>
          </reference>
          <reference field="3" count="1">
            <x v="80"/>
          </reference>
        </references>
      </pivotArea>
    </format>
    <format dxfId="4649">
      <pivotArea dataOnly="0" labelOnly="1" outline="0" fieldPosition="0">
        <references count="4">
          <reference field="0" count="1" selected="0">
            <x v="156"/>
          </reference>
          <reference field="1" count="1" selected="0">
            <x v="55"/>
          </reference>
          <reference field="2" count="1" selected="0">
            <x v="2"/>
          </reference>
          <reference field="3" count="1">
            <x v="286"/>
          </reference>
        </references>
      </pivotArea>
    </format>
    <format dxfId="4648">
      <pivotArea dataOnly="0" labelOnly="1" outline="0" fieldPosition="0">
        <references count="4">
          <reference field="0" count="1" selected="0">
            <x v="157"/>
          </reference>
          <reference field="1" count="1" selected="0">
            <x v="67"/>
          </reference>
          <reference field="2" count="1" selected="0">
            <x v="3"/>
          </reference>
          <reference field="3" count="1">
            <x v="394"/>
          </reference>
        </references>
      </pivotArea>
    </format>
    <format dxfId="4647">
      <pivotArea dataOnly="0" labelOnly="1" outline="0" fieldPosition="0">
        <references count="4">
          <reference field="0" count="1" selected="0">
            <x v="158"/>
          </reference>
          <reference field="1" count="1" selected="0">
            <x v="144"/>
          </reference>
          <reference field="2" count="1" selected="0">
            <x v="0"/>
          </reference>
          <reference field="3" count="1">
            <x v="200"/>
          </reference>
        </references>
      </pivotArea>
    </format>
    <format dxfId="4646">
      <pivotArea dataOnly="0" labelOnly="1" outline="0" fieldPosition="0">
        <references count="4">
          <reference field="0" count="1" selected="0">
            <x v="159"/>
          </reference>
          <reference field="1" count="1" selected="0">
            <x v="145"/>
          </reference>
          <reference field="2" count="1" selected="0">
            <x v="1"/>
          </reference>
          <reference field="3" count="1">
            <x v="59"/>
          </reference>
        </references>
      </pivotArea>
    </format>
    <format dxfId="4645">
      <pivotArea dataOnly="0" labelOnly="1" outline="0" fieldPosition="0">
        <references count="4">
          <reference field="0" count="1" selected="0">
            <x v="160"/>
          </reference>
          <reference field="1" count="1" selected="0">
            <x v="165"/>
          </reference>
          <reference field="2" count="1" selected="0">
            <x v="2"/>
          </reference>
          <reference field="3" count="1">
            <x v="28"/>
          </reference>
        </references>
      </pivotArea>
    </format>
    <format dxfId="4644">
      <pivotArea dataOnly="0" labelOnly="1" outline="0" fieldPosition="0">
        <references count="4">
          <reference field="0" count="1" selected="0">
            <x v="161"/>
          </reference>
          <reference field="1" count="1" selected="0">
            <x v="166"/>
          </reference>
          <reference field="2" count="1" selected="0">
            <x v="3"/>
          </reference>
          <reference field="3" count="1">
            <x v="30"/>
          </reference>
        </references>
      </pivotArea>
    </format>
    <format dxfId="4643">
      <pivotArea dataOnly="0" labelOnly="1" outline="0" fieldPosition="0">
        <references count="4">
          <reference field="0" count="1" selected="0">
            <x v="162"/>
          </reference>
          <reference field="1" count="1" selected="0">
            <x v="176"/>
          </reference>
          <reference field="2" count="1" selected="0">
            <x v="0"/>
          </reference>
          <reference field="3" count="1">
            <x v="186"/>
          </reference>
        </references>
      </pivotArea>
    </format>
    <format dxfId="4642">
      <pivotArea dataOnly="0" labelOnly="1" outline="0" fieldPosition="0">
        <references count="4">
          <reference field="0" count="1" selected="0">
            <x v="163"/>
          </reference>
          <reference field="1" count="1" selected="0">
            <x v="182"/>
          </reference>
          <reference field="2" count="1" selected="0">
            <x v="1"/>
          </reference>
          <reference field="3" count="1">
            <x v="54"/>
          </reference>
        </references>
      </pivotArea>
    </format>
    <format dxfId="4641">
      <pivotArea dataOnly="0" labelOnly="1" outline="0" fieldPosition="0">
        <references count="4">
          <reference field="0" count="1" selected="0">
            <x v="164"/>
          </reference>
          <reference field="1" count="1" selected="0">
            <x v="204"/>
          </reference>
          <reference field="2" count="1" selected="0">
            <x v="2"/>
          </reference>
          <reference field="3" count="1">
            <x v="33"/>
          </reference>
        </references>
      </pivotArea>
    </format>
    <format dxfId="4640">
      <pivotArea dataOnly="0" labelOnly="1" outline="0" fieldPosition="0">
        <references count="4">
          <reference field="0" count="1" selected="0">
            <x v="165"/>
          </reference>
          <reference field="1" count="1" selected="0">
            <x v="205"/>
          </reference>
          <reference field="2" count="1" selected="0">
            <x v="3"/>
          </reference>
          <reference field="3" count="1">
            <x v="121"/>
          </reference>
        </references>
      </pivotArea>
    </format>
    <format dxfId="4639">
      <pivotArea dataOnly="0" labelOnly="1" outline="0" fieldPosition="0">
        <references count="4">
          <reference field="0" count="1" selected="0">
            <x v="167"/>
          </reference>
          <reference field="1" count="1" selected="0">
            <x v="212"/>
          </reference>
          <reference field="2" count="1" selected="0">
            <x v="1"/>
          </reference>
          <reference field="3" count="1">
            <x v="259"/>
          </reference>
        </references>
      </pivotArea>
    </format>
    <format dxfId="4638">
      <pivotArea dataOnly="0" labelOnly="1" outline="0" fieldPosition="0">
        <references count="4">
          <reference field="0" count="1" selected="0">
            <x v="168"/>
          </reference>
          <reference field="1" count="1" selected="0">
            <x v="227"/>
          </reference>
          <reference field="2" count="1" selected="0">
            <x v="2"/>
          </reference>
          <reference field="3" count="1">
            <x v="414"/>
          </reference>
        </references>
      </pivotArea>
    </format>
    <format dxfId="4637">
      <pivotArea dataOnly="0" labelOnly="1" outline="0" fieldPosition="0">
        <references count="4">
          <reference field="0" count="1" selected="0">
            <x v="169"/>
          </reference>
          <reference field="1" count="1" selected="0">
            <x v="228"/>
          </reference>
          <reference field="2" count="1" selected="0">
            <x v="3"/>
          </reference>
          <reference field="3" count="1">
            <x v="318"/>
          </reference>
        </references>
      </pivotArea>
    </format>
    <format dxfId="4636">
      <pivotArea dataOnly="0" labelOnly="1" outline="0" fieldPosition="0">
        <references count="4">
          <reference field="0" count="1" selected="0">
            <x v="171"/>
          </reference>
          <reference field="1" count="1" selected="0">
            <x v="258"/>
          </reference>
          <reference field="2" count="1" selected="0">
            <x v="1"/>
          </reference>
          <reference field="3" count="1">
            <x v="96"/>
          </reference>
        </references>
      </pivotArea>
    </format>
    <format dxfId="4635">
      <pivotArea dataOnly="0" labelOnly="1" outline="0" fieldPosition="0">
        <references count="4">
          <reference field="0" count="1" selected="0">
            <x v="173"/>
          </reference>
          <reference field="1" count="1" selected="0">
            <x v="388"/>
          </reference>
          <reference field="2" count="1" selected="0">
            <x v="3"/>
          </reference>
          <reference field="3" count="1">
            <x v="415"/>
          </reference>
        </references>
      </pivotArea>
    </format>
    <format dxfId="4634">
      <pivotArea dataOnly="0" labelOnly="1" outline="0" fieldPosition="0">
        <references count="4">
          <reference field="0" count="1" selected="0">
            <x v="176"/>
          </reference>
          <reference field="1" count="1" selected="0">
            <x v="5"/>
          </reference>
          <reference field="2" count="1" selected="0">
            <x v="2"/>
          </reference>
          <reference field="3" count="1">
            <x v="339"/>
          </reference>
        </references>
      </pivotArea>
    </format>
    <format dxfId="4633">
      <pivotArea dataOnly="0" labelOnly="1" outline="0" fieldPosition="0">
        <references count="4">
          <reference field="0" count="1" selected="0">
            <x v="180"/>
          </reference>
          <reference field="1" count="1" selected="0">
            <x v="11"/>
          </reference>
          <reference field="2" count="1" selected="0">
            <x v="2"/>
          </reference>
          <reference field="3" count="1">
            <x v="276"/>
          </reference>
        </references>
      </pivotArea>
    </format>
    <format dxfId="4632">
      <pivotArea dataOnly="0" labelOnly="1" outline="0" fieldPosition="0">
        <references count="4">
          <reference field="0" count="1" selected="0">
            <x v="181"/>
          </reference>
          <reference field="1" count="1" selected="0">
            <x v="12"/>
          </reference>
          <reference field="2" count="1" selected="0">
            <x v="3"/>
          </reference>
          <reference field="3" count="1">
            <x v="95"/>
          </reference>
        </references>
      </pivotArea>
    </format>
    <format dxfId="4631">
      <pivotArea dataOnly="0" labelOnly="1" outline="0" fieldPosition="0">
        <references count="4">
          <reference field="0" count="1" selected="0">
            <x v="183"/>
          </reference>
          <reference field="1" count="1" selected="0">
            <x v="14"/>
          </reference>
          <reference field="2" count="1" selected="0">
            <x v="1"/>
          </reference>
          <reference field="3" count="1">
            <x v="392"/>
          </reference>
        </references>
      </pivotArea>
    </format>
    <format dxfId="4630">
      <pivotArea dataOnly="0" labelOnly="1" outline="0" fieldPosition="0">
        <references count="4">
          <reference field="0" count="1" selected="0">
            <x v="193"/>
          </reference>
          <reference field="1" count="1" selected="0">
            <x v="47"/>
          </reference>
          <reference field="2" count="1" selected="0">
            <x v="3"/>
          </reference>
          <reference field="3" count="1">
            <x v="129"/>
          </reference>
        </references>
      </pivotArea>
    </format>
    <format dxfId="4629">
      <pivotArea dataOnly="0" labelOnly="1" outline="0" fieldPosition="0">
        <references count="4">
          <reference field="0" count="1" selected="0">
            <x v="194"/>
          </reference>
          <reference field="1" count="1" selected="0">
            <x v="48"/>
          </reference>
          <reference field="2" count="1" selected="0">
            <x v="0"/>
          </reference>
          <reference field="3" count="1">
            <x v="123"/>
          </reference>
        </references>
      </pivotArea>
    </format>
    <format dxfId="4628">
      <pivotArea dataOnly="0" labelOnly="1" outline="0" fieldPosition="0">
        <references count="4">
          <reference field="0" count="1" selected="0">
            <x v="195"/>
          </reference>
          <reference field="1" count="1" selected="0">
            <x v="51"/>
          </reference>
          <reference field="2" count="1" selected="0">
            <x v="1"/>
          </reference>
          <reference field="3" count="1">
            <x v="267"/>
          </reference>
        </references>
      </pivotArea>
    </format>
    <format dxfId="4627">
      <pivotArea dataOnly="0" labelOnly="1" outline="0" fieldPosition="0">
        <references count="4">
          <reference field="0" count="1" selected="0">
            <x v="198"/>
          </reference>
          <reference field="1" count="1" selected="0">
            <x v="59"/>
          </reference>
          <reference field="2" count="1" selected="0">
            <x v="0"/>
          </reference>
          <reference field="3" count="1">
            <x v="155"/>
          </reference>
        </references>
      </pivotArea>
    </format>
    <format dxfId="4626">
      <pivotArea dataOnly="0" labelOnly="1" outline="0" fieldPosition="0">
        <references count="4">
          <reference field="0" count="1" selected="0">
            <x v="200"/>
          </reference>
          <reference field="1" count="1" selected="0">
            <x v="94"/>
          </reference>
          <reference field="2" count="1" selected="0">
            <x v="2"/>
          </reference>
          <reference field="3" count="1">
            <x v="50"/>
          </reference>
        </references>
      </pivotArea>
    </format>
    <format dxfId="4625">
      <pivotArea dataOnly="0" labelOnly="1" outline="0" fieldPosition="0">
        <references count="4">
          <reference field="0" count="1" selected="0">
            <x v="201"/>
          </reference>
          <reference field="1" count="1" selected="0">
            <x v="95"/>
          </reference>
          <reference field="2" count="1" selected="0">
            <x v="3"/>
          </reference>
          <reference field="3" count="1">
            <x v="359"/>
          </reference>
        </references>
      </pivotArea>
    </format>
    <format dxfId="4624">
      <pivotArea dataOnly="0" labelOnly="1" outline="0" fieldPosition="0">
        <references count="4">
          <reference field="0" count="1" selected="0">
            <x v="202"/>
          </reference>
          <reference field="1" count="1" selected="0">
            <x v="96"/>
          </reference>
          <reference field="2" count="1" selected="0">
            <x v="0"/>
          </reference>
          <reference field="3" count="1">
            <x v="362"/>
          </reference>
        </references>
      </pivotArea>
    </format>
    <format dxfId="4623">
      <pivotArea dataOnly="0" labelOnly="1" outline="0" fieldPosition="0">
        <references count="4">
          <reference field="0" count="1" selected="0">
            <x v="203"/>
          </reference>
          <reference field="1" count="1" selected="0">
            <x v="97"/>
          </reference>
          <reference field="2" count="1" selected="0">
            <x v="1"/>
          </reference>
          <reference field="3" count="1">
            <x v="188"/>
          </reference>
        </references>
      </pivotArea>
    </format>
    <format dxfId="4622">
      <pivotArea dataOnly="0" labelOnly="1" outline="0" fieldPosition="0">
        <references count="4">
          <reference field="0" count="1" selected="0">
            <x v="204"/>
          </reference>
          <reference field="1" count="1" selected="0">
            <x v="98"/>
          </reference>
          <reference field="2" count="1" selected="0">
            <x v="2"/>
          </reference>
          <reference field="3" count="1">
            <x v="260"/>
          </reference>
        </references>
      </pivotArea>
    </format>
    <format dxfId="4621">
      <pivotArea dataOnly="0" labelOnly="1" outline="0" fieldPosition="0">
        <references count="4">
          <reference field="0" count="1" selected="0">
            <x v="205"/>
          </reference>
          <reference field="1" count="1" selected="0">
            <x v="99"/>
          </reference>
          <reference field="2" count="1" selected="0">
            <x v="3"/>
          </reference>
          <reference field="3" count="1">
            <x v="24"/>
          </reference>
        </references>
      </pivotArea>
    </format>
    <format dxfId="4620">
      <pivotArea dataOnly="0" labelOnly="1" outline="0" fieldPosition="0">
        <references count="4">
          <reference field="0" count="1" selected="0">
            <x v="206"/>
          </reference>
          <reference field="1" count="1" selected="0">
            <x v="100"/>
          </reference>
          <reference field="2" count="1" selected="0">
            <x v="0"/>
          </reference>
          <reference field="3" count="1">
            <x v="288"/>
          </reference>
        </references>
      </pivotArea>
    </format>
    <format dxfId="4619">
      <pivotArea dataOnly="0" labelOnly="1" outline="0" fieldPosition="0">
        <references count="4">
          <reference field="0" count="1" selected="0">
            <x v="207"/>
          </reference>
          <reference field="1" count="1" selected="0">
            <x v="101"/>
          </reference>
          <reference field="2" count="1" selected="0">
            <x v="1"/>
          </reference>
          <reference field="3" count="1">
            <x v="343"/>
          </reference>
        </references>
      </pivotArea>
    </format>
    <format dxfId="4618">
      <pivotArea dataOnly="0" labelOnly="1" outline="0" fieldPosition="0">
        <references count="4">
          <reference field="0" count="1" selected="0">
            <x v="209"/>
          </reference>
          <reference field="1" count="1" selected="0">
            <x v="105"/>
          </reference>
          <reference field="2" count="1" selected="0">
            <x v="3"/>
          </reference>
          <reference field="3" count="1">
            <x v="82"/>
          </reference>
        </references>
      </pivotArea>
    </format>
    <format dxfId="4617">
      <pivotArea dataOnly="0" labelOnly="1" outline="0" fieldPosition="0">
        <references count="4">
          <reference field="0" count="1" selected="0">
            <x v="210"/>
          </reference>
          <reference field="1" count="1" selected="0">
            <x v="107"/>
          </reference>
          <reference field="2" count="1" selected="0">
            <x v="0"/>
          </reference>
          <reference field="3" count="1">
            <x v="49"/>
          </reference>
        </references>
      </pivotArea>
    </format>
    <format dxfId="4616">
      <pivotArea dataOnly="0" labelOnly="1" outline="0" fieldPosition="0">
        <references count="4">
          <reference field="0" count="1" selected="0">
            <x v="211"/>
          </reference>
          <reference field="1" count="1" selected="0">
            <x v="108"/>
          </reference>
          <reference field="2" count="1" selected="0">
            <x v="1"/>
          </reference>
          <reference field="3" count="1">
            <x v="114"/>
          </reference>
        </references>
      </pivotArea>
    </format>
    <format dxfId="4615">
      <pivotArea dataOnly="0" labelOnly="1" outline="0" fieldPosition="0">
        <references count="4">
          <reference field="0" count="1" selected="0">
            <x v="214"/>
          </reference>
          <reference field="1" count="1" selected="0">
            <x v="116"/>
          </reference>
          <reference field="2" count="1" selected="0">
            <x v="0"/>
          </reference>
          <reference field="3" count="1">
            <x v="64"/>
          </reference>
        </references>
      </pivotArea>
    </format>
    <format dxfId="4614">
      <pivotArea dataOnly="0" labelOnly="1" outline="0" fieldPosition="0">
        <references count="4">
          <reference field="0" count="1" selected="0">
            <x v="215"/>
          </reference>
          <reference field="1" count="1" selected="0">
            <x v="118"/>
          </reference>
          <reference field="2" count="1" selected="0">
            <x v="1"/>
          </reference>
          <reference field="3" count="1">
            <x v="251"/>
          </reference>
        </references>
      </pivotArea>
    </format>
    <format dxfId="4613">
      <pivotArea dataOnly="0" labelOnly="1" outline="0" fieldPosition="0">
        <references count="4">
          <reference field="0" count="1" selected="0">
            <x v="216"/>
          </reference>
          <reference field="1" count="1" selected="0">
            <x v="119"/>
          </reference>
          <reference field="2" count="1" selected="0">
            <x v="2"/>
          </reference>
          <reference field="3" count="1">
            <x v="177"/>
          </reference>
        </references>
      </pivotArea>
    </format>
    <format dxfId="4612">
      <pivotArea dataOnly="0" labelOnly="1" outline="0" fieldPosition="0">
        <references count="4">
          <reference field="0" count="1" selected="0">
            <x v="217"/>
          </reference>
          <reference field="1" count="1" selected="0">
            <x v="122"/>
          </reference>
          <reference field="2" count="1" selected="0">
            <x v="3"/>
          </reference>
          <reference field="3" count="1">
            <x v="276"/>
          </reference>
        </references>
      </pivotArea>
    </format>
    <format dxfId="4611">
      <pivotArea dataOnly="0" labelOnly="1" outline="0" fieldPosition="0">
        <references count="4">
          <reference field="0" count="1" selected="0">
            <x v="219"/>
          </reference>
          <reference field="1" count="1" selected="0">
            <x v="125"/>
          </reference>
          <reference field="2" count="1" selected="0">
            <x v="1"/>
          </reference>
          <reference field="3" count="1">
            <x v="293"/>
          </reference>
        </references>
      </pivotArea>
    </format>
    <format dxfId="4610">
      <pivotArea dataOnly="0" labelOnly="1" outline="0" fieldPosition="0">
        <references count="4">
          <reference field="0" count="1" selected="0">
            <x v="220"/>
          </reference>
          <reference field="1" count="1" selected="0">
            <x v="126"/>
          </reference>
          <reference field="2" count="1" selected="0">
            <x v="2"/>
          </reference>
          <reference field="3" count="1">
            <x v="231"/>
          </reference>
        </references>
      </pivotArea>
    </format>
    <format dxfId="4609">
      <pivotArea dataOnly="0" labelOnly="1" outline="0" fieldPosition="0">
        <references count="4">
          <reference field="0" count="1" selected="0">
            <x v="221"/>
          </reference>
          <reference field="1" count="1" selected="0">
            <x v="127"/>
          </reference>
          <reference field="2" count="1" selected="0">
            <x v="3"/>
          </reference>
          <reference field="3" count="1">
            <x v="346"/>
          </reference>
        </references>
      </pivotArea>
    </format>
    <format dxfId="4608">
      <pivotArea dataOnly="0" labelOnly="1" outline="0" fieldPosition="0">
        <references count="4">
          <reference field="0" count="1" selected="0">
            <x v="230"/>
          </reference>
          <reference field="1" count="1" selected="0">
            <x v="157"/>
          </reference>
          <reference field="2" count="1" selected="0">
            <x v="0"/>
          </reference>
          <reference field="3" count="1">
            <x v="243"/>
          </reference>
        </references>
      </pivotArea>
    </format>
    <format dxfId="4607">
      <pivotArea dataOnly="0" labelOnly="1" outline="0" fieldPosition="0">
        <references count="4">
          <reference field="0" count="1" selected="0">
            <x v="231"/>
          </reference>
          <reference field="1" count="1" selected="0">
            <x v="371"/>
          </reference>
          <reference field="2" count="1" selected="0">
            <x v="1"/>
          </reference>
          <reference field="3" count="1">
            <x v="332"/>
          </reference>
        </references>
      </pivotArea>
    </format>
    <format dxfId="4606">
      <pivotArea dataOnly="0" labelOnly="1" outline="0" fieldPosition="0">
        <references count="4">
          <reference field="0" count="1" selected="0">
            <x v="233"/>
          </reference>
          <reference field="1" count="1" selected="0">
            <x v="373"/>
          </reference>
          <reference field="2" count="1" selected="0">
            <x v="3"/>
          </reference>
          <reference field="3" count="1">
            <x v="302"/>
          </reference>
        </references>
      </pivotArea>
    </format>
    <format dxfId="4605">
      <pivotArea dataOnly="0" labelOnly="1" outline="0" fieldPosition="0">
        <references count="4">
          <reference field="0" count="1" selected="0">
            <x v="249"/>
          </reference>
          <reference field="1" count="1" selected="0">
            <x v="418"/>
          </reference>
          <reference field="2" count="1" selected="0">
            <x v="3"/>
          </reference>
          <reference field="3" count="1">
            <x v="175"/>
          </reference>
        </references>
      </pivotArea>
    </format>
    <format dxfId="4604">
      <pivotArea dataOnly="0" labelOnly="1" outline="0" fieldPosition="0">
        <references count="4">
          <reference field="0" count="1" selected="0">
            <x v="263"/>
          </reference>
          <reference field="1" count="1" selected="0">
            <x v="103"/>
          </reference>
          <reference field="2" count="1" selected="0">
            <x v="1"/>
          </reference>
          <reference field="3" count="1">
            <x v="278"/>
          </reference>
        </references>
      </pivotArea>
    </format>
    <format dxfId="4603">
      <pivotArea dataOnly="0" labelOnly="1" outline="0" fieldPosition="0">
        <references count="4">
          <reference field="0" count="1" selected="0">
            <x v="265"/>
          </reference>
          <reference field="1" count="1" selected="0">
            <x v="141"/>
          </reference>
          <reference field="2" count="1" selected="0">
            <x v="3"/>
          </reference>
          <reference field="3" count="1">
            <x v="397"/>
          </reference>
        </references>
      </pivotArea>
    </format>
    <format dxfId="4602">
      <pivotArea dataOnly="0" labelOnly="1" outline="0" fieldPosition="0">
        <references count="4">
          <reference field="0" count="1" selected="0">
            <x v="266"/>
          </reference>
          <reference field="1" count="1" selected="0">
            <x v="158"/>
          </reference>
          <reference field="2" count="1" selected="0">
            <x v="0"/>
          </reference>
          <reference field="3" count="1">
            <x v="97"/>
          </reference>
        </references>
      </pivotArea>
    </format>
    <format dxfId="4601">
      <pivotArea dataOnly="0" labelOnly="1" outline="0" fieldPosition="0">
        <references count="4">
          <reference field="0" count="1" selected="0">
            <x v="280"/>
          </reference>
          <reference field="1" count="1" selected="0">
            <x v="311"/>
          </reference>
          <reference field="2" count="1" selected="0">
            <x v="2"/>
          </reference>
          <reference field="3" count="1">
            <x v="377"/>
          </reference>
        </references>
      </pivotArea>
    </format>
    <format dxfId="4600">
      <pivotArea dataOnly="0" labelOnly="1" outline="0" fieldPosition="0">
        <references count="4">
          <reference field="0" count="1" selected="0">
            <x v="284"/>
          </reference>
          <reference field="1" count="1" selected="0">
            <x v="377"/>
          </reference>
          <reference field="2" count="1" selected="0">
            <x v="2"/>
          </reference>
          <reference field="3" count="1">
            <x v="48"/>
          </reference>
        </references>
      </pivotArea>
    </format>
    <format dxfId="4599">
      <pivotArea dataOnly="0" labelOnly="1" outline="0" fieldPosition="0">
        <references count="4">
          <reference field="0" count="1" selected="0">
            <x v="285"/>
          </reference>
          <reference field="1" count="1" selected="0">
            <x v="392"/>
          </reference>
          <reference field="2" count="1" selected="0">
            <x v="3"/>
          </reference>
          <reference field="3" count="1">
            <x v="190"/>
          </reference>
        </references>
      </pivotArea>
    </format>
    <format dxfId="4598">
      <pivotArea dataOnly="0" labelOnly="1" outline="0" fieldPosition="0">
        <references count="4">
          <reference field="0" count="1" selected="0">
            <x v="288"/>
          </reference>
          <reference field="1" count="1" selected="0">
            <x v="66"/>
          </reference>
          <reference field="2" count="1" selected="0">
            <x v="10"/>
          </reference>
          <reference field="3" count="1">
            <x v="73"/>
          </reference>
        </references>
      </pivotArea>
    </format>
    <format dxfId="4597">
      <pivotArea dataOnly="0" labelOnly="1" outline="0" fieldPosition="0">
        <references count="4">
          <reference field="0" count="1" selected="0">
            <x v="297"/>
          </reference>
          <reference field="1" count="1" selected="0">
            <x v="93"/>
          </reference>
          <reference field="2" count="1" selected="0">
            <x v="3"/>
          </reference>
          <reference field="3" count="1">
            <x v="364"/>
          </reference>
        </references>
      </pivotArea>
    </format>
    <format dxfId="4596">
      <pivotArea dataOnly="0" labelOnly="1" outline="0" fieldPosition="0">
        <references count="4">
          <reference field="0" count="1" selected="0">
            <x v="300"/>
          </reference>
          <reference field="1" count="1" selected="0">
            <x v="188"/>
          </reference>
          <reference field="2" count="1" selected="0">
            <x v="2"/>
          </reference>
          <reference field="3" count="1">
            <x v="42"/>
          </reference>
        </references>
      </pivotArea>
    </format>
    <format dxfId="4595">
      <pivotArea dataOnly="0" labelOnly="1" outline="0" fieldPosition="0">
        <references count="4">
          <reference field="0" count="1" selected="0">
            <x v="301"/>
          </reference>
          <reference field="1" count="1" selected="0">
            <x v="200"/>
          </reference>
          <reference field="2" count="1" selected="0">
            <x v="3"/>
          </reference>
          <reference field="3" count="1">
            <x v="365"/>
          </reference>
        </references>
      </pivotArea>
    </format>
    <format dxfId="4594">
      <pivotArea dataOnly="0" labelOnly="1" outline="0" fieldPosition="0">
        <references count="4">
          <reference field="0" count="1" selected="0">
            <x v="304"/>
          </reference>
          <reference field="1" count="1" selected="0">
            <x v="215"/>
          </reference>
          <reference field="2" count="1" selected="0">
            <x v="2"/>
          </reference>
          <reference field="3" count="1">
            <x v="99"/>
          </reference>
        </references>
      </pivotArea>
    </format>
    <format dxfId="4593">
      <pivotArea dataOnly="0" labelOnly="1" outline="0" fieldPosition="0">
        <references count="4">
          <reference field="0" count="1" selected="0">
            <x v="306"/>
          </reference>
          <reference field="1" count="1" selected="0">
            <x v="264"/>
          </reference>
          <reference field="2" count="1" selected="0">
            <x v="0"/>
          </reference>
          <reference field="3" count="1">
            <x v="152"/>
          </reference>
        </references>
      </pivotArea>
    </format>
    <format dxfId="4592">
      <pivotArea dataOnly="0" labelOnly="1" outline="0" fieldPosition="0">
        <references count="4">
          <reference field="0" count="1" selected="0">
            <x v="308"/>
          </reference>
          <reference field="1" count="1" selected="0">
            <x v="354"/>
          </reference>
          <reference field="2" count="1" selected="0">
            <x v="2"/>
          </reference>
          <reference field="3" count="1">
            <x v="367"/>
          </reference>
        </references>
      </pivotArea>
    </format>
    <format dxfId="4591">
      <pivotArea dataOnly="0" labelOnly="1" outline="0" fieldPosition="0">
        <references count="4">
          <reference field="0" count="1" selected="0">
            <x v="310"/>
          </reference>
          <reference field="1" count="1" selected="0">
            <x v="356"/>
          </reference>
          <reference field="2" count="1" selected="0">
            <x v="0"/>
          </reference>
          <reference field="3" count="1">
            <x v="402"/>
          </reference>
        </references>
      </pivotArea>
    </format>
    <format dxfId="4590">
      <pivotArea dataOnly="0" labelOnly="1" outline="0" fieldPosition="0">
        <references count="4">
          <reference field="0" count="1" selected="0">
            <x v="311"/>
          </reference>
          <reference field="1" count="1" selected="0">
            <x v="357"/>
          </reference>
          <reference field="2" count="1" selected="0">
            <x v="1"/>
          </reference>
          <reference field="3" count="1">
            <x v="249"/>
          </reference>
        </references>
      </pivotArea>
    </format>
    <format dxfId="4589">
      <pivotArea dataOnly="0" labelOnly="1" outline="0" fieldPosition="0">
        <references count="4">
          <reference field="0" count="1" selected="0">
            <x v="312"/>
          </reference>
          <reference field="1" count="1" selected="0">
            <x v="360"/>
          </reference>
          <reference field="2" count="1" selected="0">
            <x v="2"/>
          </reference>
          <reference field="3" count="1">
            <x v="253"/>
          </reference>
        </references>
      </pivotArea>
    </format>
    <format dxfId="4588">
      <pivotArea dataOnly="0" labelOnly="1" outline="0" fieldPosition="0">
        <references count="4">
          <reference field="0" count="1" selected="0">
            <x v="313"/>
          </reference>
          <reference field="1" count="1" selected="0">
            <x v="361"/>
          </reference>
          <reference field="2" count="1" selected="0">
            <x v="3"/>
          </reference>
          <reference field="3" count="1">
            <x v="6"/>
          </reference>
        </references>
      </pivotArea>
    </format>
    <format dxfId="4587">
      <pivotArea dataOnly="0" labelOnly="1" outline="0" fieldPosition="0">
        <references count="4">
          <reference field="0" count="1" selected="0">
            <x v="314"/>
          </reference>
          <reference field="1" count="1" selected="0">
            <x v="375"/>
          </reference>
          <reference field="2" count="1" selected="0">
            <x v="0"/>
          </reference>
          <reference field="3" count="1">
            <x v="22"/>
          </reference>
        </references>
      </pivotArea>
    </format>
    <format dxfId="4586">
      <pivotArea dataOnly="0" labelOnly="1" outline="0" fieldPosition="0">
        <references count="4">
          <reference field="0" count="1" selected="0">
            <x v="316"/>
          </reference>
          <reference field="1" count="1" selected="0">
            <x v="390"/>
          </reference>
          <reference field="2" count="1" selected="0">
            <x v="2"/>
          </reference>
          <reference field="3" count="1">
            <x v="383"/>
          </reference>
        </references>
      </pivotArea>
    </format>
    <format dxfId="4585">
      <pivotArea dataOnly="0" labelOnly="1" outline="0" fieldPosition="0">
        <references count="4">
          <reference field="0" count="1" selected="0">
            <x v="317"/>
          </reference>
          <reference field="1" count="1" selected="0">
            <x v="393"/>
          </reference>
          <reference field="2" count="1" selected="0">
            <x v="3"/>
          </reference>
          <reference field="3" count="1">
            <x v="187"/>
          </reference>
        </references>
      </pivotArea>
    </format>
    <format dxfId="4584">
      <pivotArea dataOnly="0" labelOnly="1" outline="0" fieldPosition="0">
        <references count="4">
          <reference field="0" count="1" selected="0">
            <x v="318"/>
          </reference>
          <reference field="1" count="1" selected="0">
            <x v="398"/>
          </reference>
          <reference field="2" count="1" selected="0">
            <x v="0"/>
          </reference>
          <reference field="3" count="1">
            <x v="72"/>
          </reference>
        </references>
      </pivotArea>
    </format>
    <format dxfId="4583">
      <pivotArea dataOnly="0" labelOnly="1" outline="0" fieldPosition="0">
        <references count="4">
          <reference field="0" count="1" selected="0">
            <x v="320"/>
          </reference>
          <reference field="1" count="1" selected="0">
            <x v="401"/>
          </reference>
          <reference field="2" count="1" selected="0">
            <x v="2"/>
          </reference>
          <reference field="3" count="1">
            <x v="83"/>
          </reference>
        </references>
      </pivotArea>
    </format>
    <format dxfId="4582">
      <pivotArea dataOnly="0" labelOnly="1" outline="0" fieldPosition="0">
        <references count="4">
          <reference field="0" count="1" selected="0">
            <x v="322"/>
          </reference>
          <reference field="1" count="1" selected="0">
            <x v="406"/>
          </reference>
          <reference field="2" count="1" selected="0">
            <x v="0"/>
          </reference>
          <reference field="3" count="1">
            <x v="117"/>
          </reference>
        </references>
      </pivotArea>
    </format>
    <format dxfId="4581">
      <pivotArea dataOnly="0" labelOnly="1" outline="0" fieldPosition="0">
        <references count="4">
          <reference field="0" count="1" selected="0">
            <x v="323"/>
          </reference>
          <reference field="1" count="1" selected="0">
            <x v="410"/>
          </reference>
          <reference field="2" count="1" selected="0">
            <x v="1"/>
          </reference>
          <reference field="3" count="1">
            <x v="235"/>
          </reference>
        </references>
      </pivotArea>
    </format>
    <format dxfId="4580">
      <pivotArea dataOnly="0" labelOnly="1" outline="0" fieldPosition="0">
        <references count="4">
          <reference field="0" count="1" selected="0">
            <x v="326"/>
          </reference>
          <reference field="1" count="1" selected="0">
            <x v="1"/>
          </reference>
          <reference field="2" count="1" selected="0">
            <x v="0"/>
          </reference>
          <reference field="3" count="1">
            <x v="197"/>
          </reference>
        </references>
      </pivotArea>
    </format>
    <format dxfId="4579">
      <pivotArea dataOnly="0" labelOnly="1" outline="0" fieldPosition="0">
        <references count="5">
          <reference field="0" count="1" selected="0">
            <x v="27"/>
          </reference>
          <reference field="1" count="1" selected="0">
            <x v="150"/>
          </reference>
          <reference field="2" count="1" selected="0">
            <x v="1"/>
          </reference>
          <reference field="3" count="1" selected="0">
            <x v="375"/>
          </reference>
          <reference field="4" count="1">
            <x v="1"/>
          </reference>
        </references>
      </pivotArea>
    </format>
    <format dxfId="4578">
      <pivotArea dataOnly="0" labelOnly="1" outline="0" fieldPosition="0">
        <references count="5">
          <reference field="0" count="1" selected="0">
            <x v="30"/>
          </reference>
          <reference field="1" count="1" selected="0">
            <x v="156"/>
          </reference>
          <reference field="2" count="1" selected="0">
            <x v="0"/>
          </reference>
          <reference field="3" count="1" selected="0">
            <x v="309"/>
          </reference>
          <reference field="4" count="1">
            <x v="3"/>
          </reference>
        </references>
      </pivotArea>
    </format>
    <format dxfId="4577">
      <pivotArea dataOnly="0" labelOnly="1" outline="0" fieldPosition="0">
        <references count="5">
          <reference field="0" count="1" selected="0">
            <x v="39"/>
          </reference>
          <reference field="1" count="1" selected="0">
            <x v="197"/>
          </reference>
          <reference field="2" count="1" selected="0">
            <x v="1"/>
          </reference>
          <reference field="3" count="1" selected="0">
            <x v="283"/>
          </reference>
          <reference field="4" count="1">
            <x v="2"/>
          </reference>
        </references>
      </pivotArea>
    </format>
    <format dxfId="4576">
      <pivotArea dataOnly="0" labelOnly="1" outline="0" fieldPosition="0">
        <references count="5">
          <reference field="0" count="1" selected="0">
            <x v="67"/>
          </reference>
          <reference field="1" count="1" selected="0">
            <x v="252"/>
          </reference>
          <reference field="2" count="1" selected="0">
            <x v="1"/>
          </reference>
          <reference field="3" count="1" selected="0">
            <x v="0"/>
          </reference>
          <reference field="4" count="1">
            <x v="4"/>
          </reference>
        </references>
      </pivotArea>
    </format>
    <format dxfId="4575">
      <pivotArea dataOnly="0" labelOnly="1" outline="0" fieldPosition="0">
        <references count="5">
          <reference field="0" count="1" selected="0">
            <x v="127"/>
          </reference>
          <reference field="1" count="1" selected="0">
            <x v="332"/>
          </reference>
          <reference field="2" count="1" selected="0">
            <x v="1"/>
          </reference>
          <reference field="3" count="1" selected="0">
            <x v="245"/>
          </reference>
          <reference field="4" count="1">
            <x v="0"/>
          </reference>
        </references>
      </pivotArea>
    </format>
    <format dxfId="4574">
      <pivotArea dataOnly="0" labelOnly="1" outline="0" fieldPosition="0">
        <references count="5">
          <reference field="0" count="1" selected="0">
            <x v="142"/>
          </reference>
          <reference field="1" count="1" selected="0">
            <x v="349"/>
          </reference>
          <reference field="2" count="1" selected="0">
            <x v="0"/>
          </reference>
          <reference field="3" count="1" selected="0">
            <x v="41"/>
          </reference>
          <reference field="4" count="1">
            <x v="4"/>
          </reference>
        </references>
      </pivotArea>
    </format>
    <format dxfId="4573">
      <pivotArea dataOnly="0" labelOnly="1" outline="0" fieldPosition="0">
        <references count="5">
          <reference field="0" count="1" selected="0">
            <x v="148"/>
          </reference>
          <reference field="1" count="1" selected="0">
            <x v="367"/>
          </reference>
          <reference field="2" count="1" selected="0">
            <x v="2"/>
          </reference>
          <reference field="3" count="1" selected="0">
            <x v="333"/>
          </reference>
          <reference field="4" count="1">
            <x v="3"/>
          </reference>
        </references>
      </pivotArea>
    </format>
    <format dxfId="4572">
      <pivotArea dataOnly="0" labelOnly="1" outline="0" fieldPosition="0">
        <references count="5">
          <reference field="0" count="1" selected="0">
            <x v="149"/>
          </reference>
          <reference field="1" count="1" selected="0">
            <x v="370"/>
          </reference>
          <reference field="2" count="1" selected="0">
            <x v="3"/>
          </reference>
          <reference field="3" count="1" selected="0">
            <x v="14"/>
          </reference>
          <reference field="4" count="1">
            <x v="5"/>
          </reference>
        </references>
      </pivotArea>
    </format>
    <format dxfId="4571">
      <pivotArea dataOnly="0" labelOnly="1" outline="0" fieldPosition="0">
        <references count="5">
          <reference field="0" count="1" selected="0">
            <x v="155"/>
          </reference>
          <reference field="1" count="1" selected="0">
            <x v="30"/>
          </reference>
          <reference field="2" count="1" selected="0">
            <x v="1"/>
          </reference>
          <reference field="3" count="1" selected="0">
            <x v="80"/>
          </reference>
          <reference field="4" count="1">
            <x v="4"/>
          </reference>
        </references>
      </pivotArea>
    </format>
    <format dxfId="4570">
      <pivotArea dataOnly="0" labelOnly="1" outline="0" fieldPosition="0">
        <references count="5">
          <reference field="0" count="1" selected="0">
            <x v="156"/>
          </reference>
          <reference field="1" count="1" selected="0">
            <x v="55"/>
          </reference>
          <reference field="2" count="1" selected="0">
            <x v="2"/>
          </reference>
          <reference field="3" count="1" selected="0">
            <x v="286"/>
          </reference>
          <reference field="4" count="1">
            <x v="0"/>
          </reference>
        </references>
      </pivotArea>
    </format>
    <format dxfId="4569">
      <pivotArea dataOnly="0" labelOnly="1" outline="0" fieldPosition="0">
        <references count="5">
          <reference field="0" count="1" selected="0">
            <x v="158"/>
          </reference>
          <reference field="1" count="1" selected="0">
            <x v="144"/>
          </reference>
          <reference field="2" count="1" selected="0">
            <x v="0"/>
          </reference>
          <reference field="3" count="1" selected="0">
            <x v="200"/>
          </reference>
          <reference field="4" count="1">
            <x v="1"/>
          </reference>
        </references>
      </pivotArea>
    </format>
    <format dxfId="4568">
      <pivotArea dataOnly="0" labelOnly="1" outline="0" fieldPosition="0">
        <references count="5">
          <reference field="0" count="1" selected="0">
            <x v="159"/>
          </reference>
          <reference field="1" count="1" selected="0">
            <x v="145"/>
          </reference>
          <reference field="2" count="1" selected="0">
            <x v="1"/>
          </reference>
          <reference field="3" count="1" selected="0">
            <x v="59"/>
          </reference>
          <reference field="4" count="1">
            <x v="0"/>
          </reference>
        </references>
      </pivotArea>
    </format>
    <format dxfId="4567">
      <pivotArea dataOnly="0" labelOnly="1" outline="0" fieldPosition="0">
        <references count="5">
          <reference field="0" count="1" selected="0">
            <x v="160"/>
          </reference>
          <reference field="1" count="1" selected="0">
            <x v="165"/>
          </reference>
          <reference field="2" count="1" selected="0">
            <x v="2"/>
          </reference>
          <reference field="3" count="1" selected="0">
            <x v="28"/>
          </reference>
          <reference field="4" count="1">
            <x v="1"/>
          </reference>
        </references>
      </pivotArea>
    </format>
    <format dxfId="4566">
      <pivotArea dataOnly="0" labelOnly="1" outline="0" fieldPosition="0">
        <references count="5">
          <reference field="0" count="1" selected="0">
            <x v="162"/>
          </reference>
          <reference field="1" count="1" selected="0">
            <x v="176"/>
          </reference>
          <reference field="2" count="1" selected="0">
            <x v="0"/>
          </reference>
          <reference field="3" count="1" selected="0">
            <x v="186"/>
          </reference>
          <reference field="4" count="1">
            <x v="0"/>
          </reference>
        </references>
      </pivotArea>
    </format>
    <format dxfId="4565">
      <pivotArea dataOnly="0" labelOnly="1" outline="0" fieldPosition="0">
        <references count="5">
          <reference field="0" count="1" selected="0">
            <x v="164"/>
          </reference>
          <reference field="1" count="1" selected="0">
            <x v="204"/>
          </reference>
          <reference field="2" count="1" selected="0">
            <x v="2"/>
          </reference>
          <reference field="3" count="1" selected="0">
            <x v="33"/>
          </reference>
          <reference field="4" count="1">
            <x v="2"/>
          </reference>
        </references>
      </pivotArea>
    </format>
    <format dxfId="4564">
      <pivotArea dataOnly="0" labelOnly="1" outline="0" fieldPosition="0">
        <references count="5">
          <reference field="0" count="1" selected="0">
            <x v="165"/>
          </reference>
          <reference field="1" count="1" selected="0">
            <x v="205"/>
          </reference>
          <reference field="2" count="1" selected="0">
            <x v="3"/>
          </reference>
          <reference field="3" count="1" selected="0">
            <x v="121"/>
          </reference>
          <reference field="4" count="1">
            <x v="1"/>
          </reference>
        </references>
      </pivotArea>
    </format>
    <format dxfId="4563">
      <pivotArea dataOnly="0" labelOnly="1" outline="0" fieldPosition="0">
        <references count="5">
          <reference field="0" count="1" selected="0">
            <x v="167"/>
          </reference>
          <reference field="1" count="1" selected="0">
            <x v="212"/>
          </reference>
          <reference field="2" count="1" selected="0">
            <x v="1"/>
          </reference>
          <reference field="3" count="1" selected="0">
            <x v="259"/>
          </reference>
          <reference field="4" count="1">
            <x v="3"/>
          </reference>
        </references>
      </pivotArea>
    </format>
    <format dxfId="4562">
      <pivotArea dataOnly="0" labelOnly="1" outline="0" fieldPosition="0">
        <references count="5">
          <reference field="0" count="1" selected="0">
            <x v="168"/>
          </reference>
          <reference field="1" count="1" selected="0">
            <x v="227"/>
          </reference>
          <reference field="2" count="1" selected="0">
            <x v="2"/>
          </reference>
          <reference field="3" count="1" selected="0">
            <x v="414"/>
          </reference>
          <reference field="4" count="1">
            <x v="0"/>
          </reference>
        </references>
      </pivotArea>
    </format>
    <format dxfId="4561">
      <pivotArea dataOnly="0" labelOnly="1" outline="0" fieldPosition="0">
        <references count="5">
          <reference field="0" count="1" selected="0">
            <x v="169"/>
          </reference>
          <reference field="1" count="1" selected="0">
            <x v="228"/>
          </reference>
          <reference field="2" count="1" selected="0">
            <x v="3"/>
          </reference>
          <reference field="3" count="1" selected="0">
            <x v="318"/>
          </reference>
          <reference field="4" count="1">
            <x v="3"/>
          </reference>
        </references>
      </pivotArea>
    </format>
    <format dxfId="4560">
      <pivotArea dataOnly="0" labelOnly="1" outline="0" fieldPosition="0">
        <references count="5">
          <reference field="0" count="1" selected="0">
            <x v="171"/>
          </reference>
          <reference field="1" count="1" selected="0">
            <x v="258"/>
          </reference>
          <reference field="2" count="1" selected="0">
            <x v="1"/>
          </reference>
          <reference field="3" count="1" selected="0">
            <x v="96"/>
          </reference>
          <reference field="4" count="1">
            <x v="0"/>
          </reference>
        </references>
      </pivotArea>
    </format>
    <format dxfId="4559">
      <pivotArea dataOnly="0" labelOnly="1" outline="0" fieldPosition="0">
        <references count="5">
          <reference field="0" count="1" selected="0">
            <x v="173"/>
          </reference>
          <reference field="1" count="1" selected="0">
            <x v="388"/>
          </reference>
          <reference field="2" count="1" selected="0">
            <x v="3"/>
          </reference>
          <reference field="3" count="1" selected="0">
            <x v="415"/>
          </reference>
          <reference field="4" count="1">
            <x v="5"/>
          </reference>
        </references>
      </pivotArea>
    </format>
    <format dxfId="4558">
      <pivotArea dataOnly="0" labelOnly="1" outline="0" fieldPosition="0">
        <references count="5">
          <reference field="0" count="1" selected="0">
            <x v="176"/>
          </reference>
          <reference field="1" count="1" selected="0">
            <x v="5"/>
          </reference>
          <reference field="2" count="1" selected="0">
            <x v="2"/>
          </reference>
          <reference field="3" count="1" selected="0">
            <x v="339"/>
          </reference>
          <reference field="4" count="1">
            <x v="4"/>
          </reference>
        </references>
      </pivotArea>
    </format>
    <format dxfId="4557">
      <pivotArea dataOnly="0" labelOnly="1" outline="0" fieldPosition="0">
        <references count="5">
          <reference field="0" count="1" selected="0">
            <x v="180"/>
          </reference>
          <reference field="1" count="1" selected="0">
            <x v="11"/>
          </reference>
          <reference field="2" count="1" selected="0">
            <x v="2"/>
          </reference>
          <reference field="3" count="1" selected="0">
            <x v="276"/>
          </reference>
          <reference field="4" count="1">
            <x v="1"/>
          </reference>
        </references>
      </pivotArea>
    </format>
    <format dxfId="4556">
      <pivotArea dataOnly="0" labelOnly="1" outline="0" fieldPosition="0">
        <references count="5">
          <reference field="0" count="1" selected="0">
            <x v="181"/>
          </reference>
          <reference field="1" count="1" selected="0">
            <x v="12"/>
          </reference>
          <reference field="2" count="1" selected="0">
            <x v="3"/>
          </reference>
          <reference field="3" count="1" selected="0">
            <x v="95"/>
          </reference>
          <reference field="4" count="1">
            <x v="2"/>
          </reference>
        </references>
      </pivotArea>
    </format>
    <format dxfId="4555">
      <pivotArea dataOnly="0" labelOnly="1" outline="0" fieldPosition="0">
        <references count="5">
          <reference field="0" count="1" selected="0">
            <x v="183"/>
          </reference>
          <reference field="1" count="1" selected="0">
            <x v="14"/>
          </reference>
          <reference field="2" count="1" selected="0">
            <x v="1"/>
          </reference>
          <reference field="3" count="1" selected="0">
            <x v="392"/>
          </reference>
          <reference field="4" count="1">
            <x v="3"/>
          </reference>
        </references>
      </pivotArea>
    </format>
    <format dxfId="4554">
      <pivotArea dataOnly="0" labelOnly="1" outline="0" fieldPosition="0">
        <references count="5">
          <reference field="0" count="1" selected="0">
            <x v="193"/>
          </reference>
          <reference field="1" count="1" selected="0">
            <x v="47"/>
          </reference>
          <reference field="2" count="1" selected="0">
            <x v="3"/>
          </reference>
          <reference field="3" count="1" selected="0">
            <x v="129"/>
          </reference>
          <reference field="4" count="1">
            <x v="2"/>
          </reference>
        </references>
      </pivotArea>
    </format>
    <format dxfId="4553">
      <pivotArea dataOnly="0" labelOnly="1" outline="0" fieldPosition="0">
        <references count="5">
          <reference field="0" count="1" selected="0">
            <x v="195"/>
          </reference>
          <reference field="1" count="1" selected="0">
            <x v="51"/>
          </reference>
          <reference field="2" count="1" selected="0">
            <x v="1"/>
          </reference>
          <reference field="3" count="1" selected="0">
            <x v="267"/>
          </reference>
          <reference field="4" count="1">
            <x v="0"/>
          </reference>
        </references>
      </pivotArea>
    </format>
    <format dxfId="4552">
      <pivotArea dataOnly="0" labelOnly="1" outline="0" fieldPosition="0">
        <references count="5">
          <reference field="0" count="1" selected="0">
            <x v="198"/>
          </reference>
          <reference field="1" count="1" selected="0">
            <x v="59"/>
          </reference>
          <reference field="2" count="1" selected="0">
            <x v="0"/>
          </reference>
          <reference field="3" count="1" selected="0">
            <x v="155"/>
          </reference>
          <reference field="4" count="1">
            <x v="4"/>
          </reference>
        </references>
      </pivotArea>
    </format>
    <format dxfId="4551">
      <pivotArea dataOnly="0" labelOnly="1" outline="0" fieldPosition="0">
        <references count="5">
          <reference field="0" count="1" selected="0">
            <x v="200"/>
          </reference>
          <reference field="1" count="1" selected="0">
            <x v="94"/>
          </reference>
          <reference field="2" count="1" selected="0">
            <x v="2"/>
          </reference>
          <reference field="3" count="1" selected="0">
            <x v="50"/>
          </reference>
          <reference field="4" count="1">
            <x v="1"/>
          </reference>
        </references>
      </pivotArea>
    </format>
    <format dxfId="4550">
      <pivotArea dataOnly="0" labelOnly="1" outline="0" fieldPosition="0">
        <references count="5">
          <reference field="0" count="1" selected="0">
            <x v="202"/>
          </reference>
          <reference field="1" count="1" selected="0">
            <x v="96"/>
          </reference>
          <reference field="2" count="1" selected="0">
            <x v="0"/>
          </reference>
          <reference field="3" count="1" selected="0">
            <x v="362"/>
          </reference>
          <reference field="4" count="1">
            <x v="2"/>
          </reference>
        </references>
      </pivotArea>
    </format>
    <format dxfId="4549">
      <pivotArea dataOnly="0" labelOnly="1" outline="0" fieldPosition="0">
        <references count="5">
          <reference field="0" count="1" selected="0">
            <x v="203"/>
          </reference>
          <reference field="1" count="1" selected="0">
            <x v="97"/>
          </reference>
          <reference field="2" count="1" selected="0">
            <x v="1"/>
          </reference>
          <reference field="3" count="1" selected="0">
            <x v="188"/>
          </reference>
          <reference field="4" count="1">
            <x v="3"/>
          </reference>
        </references>
      </pivotArea>
    </format>
    <format dxfId="4548">
      <pivotArea dataOnly="0" labelOnly="1" outline="0" fieldPosition="0">
        <references count="5">
          <reference field="0" count="1" selected="0">
            <x v="204"/>
          </reference>
          <reference field="1" count="1" selected="0">
            <x v="98"/>
          </reference>
          <reference field="2" count="1" selected="0">
            <x v="2"/>
          </reference>
          <reference field="3" count="1" selected="0">
            <x v="260"/>
          </reference>
          <reference field="4" count="1">
            <x v="5"/>
          </reference>
        </references>
      </pivotArea>
    </format>
    <format dxfId="4547">
      <pivotArea dataOnly="0" labelOnly="1" outline="0" fieldPosition="0">
        <references count="5">
          <reference field="0" count="1" selected="0">
            <x v="205"/>
          </reference>
          <reference field="1" count="1" selected="0">
            <x v="99"/>
          </reference>
          <reference field="2" count="1" selected="0">
            <x v="3"/>
          </reference>
          <reference field="3" count="1" selected="0">
            <x v="24"/>
          </reference>
          <reference field="4" count="1">
            <x v="1"/>
          </reference>
        </references>
      </pivotArea>
    </format>
    <format dxfId="4546">
      <pivotArea dataOnly="0" labelOnly="1" outline="0" fieldPosition="0">
        <references count="5">
          <reference field="0" count="1" selected="0">
            <x v="206"/>
          </reference>
          <reference field="1" count="1" selected="0">
            <x v="100"/>
          </reference>
          <reference field="2" count="1" selected="0">
            <x v="0"/>
          </reference>
          <reference field="3" count="1" selected="0">
            <x v="288"/>
          </reference>
          <reference field="4" count="1">
            <x v="0"/>
          </reference>
        </references>
      </pivotArea>
    </format>
    <format dxfId="4545">
      <pivotArea dataOnly="0" labelOnly="1" outline="0" fieldPosition="0">
        <references count="5">
          <reference field="0" count="1" selected="0">
            <x v="207"/>
          </reference>
          <reference field="1" count="1" selected="0">
            <x v="101"/>
          </reference>
          <reference field="2" count="1" selected="0">
            <x v="1"/>
          </reference>
          <reference field="3" count="1" selected="0">
            <x v="343"/>
          </reference>
          <reference field="4" count="1">
            <x v="4"/>
          </reference>
        </references>
      </pivotArea>
    </format>
    <format dxfId="4544">
      <pivotArea dataOnly="0" labelOnly="1" outline="0" fieldPosition="0">
        <references count="5">
          <reference field="0" count="1" selected="0">
            <x v="209"/>
          </reference>
          <reference field="1" count="1" selected="0">
            <x v="105"/>
          </reference>
          <reference field="2" count="1" selected="0">
            <x v="3"/>
          </reference>
          <reference field="3" count="1" selected="0">
            <x v="82"/>
          </reference>
          <reference field="4" count="1">
            <x v="5"/>
          </reference>
        </references>
      </pivotArea>
    </format>
    <format dxfId="4543">
      <pivotArea dataOnly="0" labelOnly="1" outline="0" fieldPosition="0">
        <references count="5">
          <reference field="0" count="1" selected="0">
            <x v="210"/>
          </reference>
          <reference field="1" count="1" selected="0">
            <x v="107"/>
          </reference>
          <reference field="2" count="1" selected="0">
            <x v="0"/>
          </reference>
          <reference field="3" count="1" selected="0">
            <x v="49"/>
          </reference>
          <reference field="4" count="1">
            <x v="2"/>
          </reference>
        </references>
      </pivotArea>
    </format>
    <format dxfId="4542">
      <pivotArea dataOnly="0" labelOnly="1" outline="0" fieldPosition="0">
        <references count="5">
          <reference field="0" count="1" selected="0">
            <x v="211"/>
          </reference>
          <reference field="1" count="1" selected="0">
            <x v="108"/>
          </reference>
          <reference field="2" count="1" selected="0">
            <x v="1"/>
          </reference>
          <reference field="3" count="1" selected="0">
            <x v="114"/>
          </reference>
          <reference field="4" count="1">
            <x v="0"/>
          </reference>
        </references>
      </pivotArea>
    </format>
    <format dxfId="4541">
      <pivotArea dataOnly="0" labelOnly="1" outline="0" fieldPosition="0">
        <references count="5">
          <reference field="0" count="1" selected="0">
            <x v="214"/>
          </reference>
          <reference field="1" count="1" selected="0">
            <x v="116"/>
          </reference>
          <reference field="2" count="1" selected="0">
            <x v="0"/>
          </reference>
          <reference field="3" count="1" selected="0">
            <x v="64"/>
          </reference>
          <reference field="4" count="1">
            <x v="3"/>
          </reference>
        </references>
      </pivotArea>
    </format>
    <format dxfId="4540">
      <pivotArea dataOnly="0" labelOnly="1" outline="0" fieldPosition="0">
        <references count="5">
          <reference field="0" count="1" selected="0">
            <x v="215"/>
          </reference>
          <reference field="1" count="1" selected="0">
            <x v="118"/>
          </reference>
          <reference field="2" count="1" selected="0">
            <x v="1"/>
          </reference>
          <reference field="3" count="1" selected="0">
            <x v="251"/>
          </reference>
          <reference field="4" count="1">
            <x v="4"/>
          </reference>
        </references>
      </pivotArea>
    </format>
    <format dxfId="4539">
      <pivotArea dataOnly="0" labelOnly="1" outline="0" fieldPosition="0">
        <references count="5">
          <reference field="0" count="1" selected="0">
            <x v="217"/>
          </reference>
          <reference field="1" count="1" selected="0">
            <x v="122"/>
          </reference>
          <reference field="2" count="1" selected="0">
            <x v="3"/>
          </reference>
          <reference field="3" count="1" selected="0">
            <x v="276"/>
          </reference>
          <reference field="4" count="1">
            <x v="5"/>
          </reference>
        </references>
      </pivotArea>
    </format>
    <format dxfId="4538">
      <pivotArea dataOnly="0" labelOnly="1" outline="0" fieldPosition="0">
        <references count="5">
          <reference field="0" count="1" selected="0">
            <x v="220"/>
          </reference>
          <reference field="1" count="1" selected="0">
            <x v="126"/>
          </reference>
          <reference field="2" count="1" selected="0">
            <x v="2"/>
          </reference>
          <reference field="3" count="1" selected="0">
            <x v="231"/>
          </reference>
          <reference field="4" count="1">
            <x v="4"/>
          </reference>
        </references>
      </pivotArea>
    </format>
    <format dxfId="4537">
      <pivotArea dataOnly="0" labelOnly="1" outline="0" fieldPosition="0">
        <references count="5">
          <reference field="0" count="1" selected="0">
            <x v="221"/>
          </reference>
          <reference field="1" count="1" selected="0">
            <x v="127"/>
          </reference>
          <reference field="2" count="1" selected="0">
            <x v="3"/>
          </reference>
          <reference field="3" count="1" selected="0">
            <x v="346"/>
          </reference>
          <reference field="4" count="1">
            <x v="5"/>
          </reference>
        </references>
      </pivotArea>
    </format>
    <format dxfId="4536">
      <pivotArea dataOnly="0" labelOnly="1" outline="0" fieldPosition="0">
        <references count="5">
          <reference field="0" count="1" selected="0">
            <x v="231"/>
          </reference>
          <reference field="1" count="1" selected="0">
            <x v="371"/>
          </reference>
          <reference field="2" count="1" selected="0">
            <x v="1"/>
          </reference>
          <reference field="3" count="1" selected="0">
            <x v="332"/>
          </reference>
          <reference field="4" count="1">
            <x v="4"/>
          </reference>
        </references>
      </pivotArea>
    </format>
    <format dxfId="4535">
      <pivotArea dataOnly="0" labelOnly="1" outline="0" fieldPosition="0">
        <references count="5">
          <reference field="0" count="1" selected="0">
            <x v="249"/>
          </reference>
          <reference field="1" count="1" selected="0">
            <x v="418"/>
          </reference>
          <reference field="2" count="1" selected="0">
            <x v="3"/>
          </reference>
          <reference field="3" count="1" selected="0">
            <x v="175"/>
          </reference>
          <reference field="4" count="1">
            <x v="5"/>
          </reference>
        </references>
      </pivotArea>
    </format>
    <format dxfId="4534">
      <pivotArea dataOnly="0" labelOnly="1" outline="0" fieldPosition="0">
        <references count="5">
          <reference field="0" count="1" selected="0">
            <x v="263"/>
          </reference>
          <reference field="1" count="1" selected="0">
            <x v="103"/>
          </reference>
          <reference field="2" count="1" selected="0">
            <x v="1"/>
          </reference>
          <reference field="3" count="1" selected="0">
            <x v="278"/>
          </reference>
          <reference field="4" count="1">
            <x v="0"/>
          </reference>
        </references>
      </pivotArea>
    </format>
    <format dxfId="4533">
      <pivotArea dataOnly="0" labelOnly="1" outline="0" fieldPosition="0">
        <references count="5">
          <reference field="0" count="1" selected="0">
            <x v="265"/>
          </reference>
          <reference field="1" count="1" selected="0">
            <x v="141"/>
          </reference>
          <reference field="2" count="1" selected="0">
            <x v="3"/>
          </reference>
          <reference field="3" count="1" selected="0">
            <x v="397"/>
          </reference>
          <reference field="4" count="1">
            <x v="4"/>
          </reference>
        </references>
      </pivotArea>
    </format>
    <format dxfId="4532">
      <pivotArea dataOnly="0" labelOnly="1" outline="0" fieldPosition="0">
        <references count="5">
          <reference field="0" count="1" selected="0">
            <x v="266"/>
          </reference>
          <reference field="1" count="1" selected="0">
            <x v="158"/>
          </reference>
          <reference field="2" count="1" selected="0">
            <x v="0"/>
          </reference>
          <reference field="3" count="1" selected="0">
            <x v="97"/>
          </reference>
          <reference field="4" count="1">
            <x v="3"/>
          </reference>
        </references>
      </pivotArea>
    </format>
    <format dxfId="4531">
      <pivotArea dataOnly="0" labelOnly="1" outline="0" fieldPosition="0">
        <references count="5">
          <reference field="0" count="1" selected="0">
            <x v="280"/>
          </reference>
          <reference field="1" count="1" selected="0">
            <x v="311"/>
          </reference>
          <reference field="2" count="1" selected="0">
            <x v="2"/>
          </reference>
          <reference field="3" count="1" selected="0">
            <x v="377"/>
          </reference>
          <reference field="4" count="1">
            <x v="0"/>
          </reference>
        </references>
      </pivotArea>
    </format>
    <format dxfId="4530">
      <pivotArea dataOnly="0" labelOnly="1" outline="0" fieldPosition="0">
        <references count="5">
          <reference field="0" count="1" selected="0">
            <x v="284"/>
          </reference>
          <reference field="1" count="1" selected="0">
            <x v="377"/>
          </reference>
          <reference field="2" count="1" selected="0">
            <x v="2"/>
          </reference>
          <reference field="3" count="1" selected="0">
            <x v="48"/>
          </reference>
          <reference field="4" count="1">
            <x v="3"/>
          </reference>
        </references>
      </pivotArea>
    </format>
    <format dxfId="4529">
      <pivotArea dataOnly="0" labelOnly="1" outline="0" fieldPosition="0">
        <references count="5">
          <reference field="0" count="1" selected="0">
            <x v="285"/>
          </reference>
          <reference field="1" count="1" selected="0">
            <x v="392"/>
          </reference>
          <reference field="2" count="1" selected="0">
            <x v="3"/>
          </reference>
          <reference field="3" count="1" selected="0">
            <x v="190"/>
          </reference>
          <reference field="4" count="1">
            <x v="2"/>
          </reference>
        </references>
      </pivotArea>
    </format>
    <format dxfId="4528">
      <pivotArea dataOnly="0" labelOnly="1" outline="0" fieldPosition="0">
        <references count="5">
          <reference field="0" count="1" selected="0">
            <x v="288"/>
          </reference>
          <reference field="1" count="1" selected="0">
            <x v="66"/>
          </reference>
          <reference field="2" count="1" selected="0">
            <x v="10"/>
          </reference>
          <reference field="3" count="1" selected="0">
            <x v="73"/>
          </reference>
          <reference field="4" count="1">
            <x v="0"/>
          </reference>
        </references>
      </pivotArea>
    </format>
    <format dxfId="4527">
      <pivotArea dataOnly="0" labelOnly="1" outline="0" fieldPosition="0">
        <references count="5">
          <reference field="0" count="1" selected="0">
            <x v="300"/>
          </reference>
          <reference field="1" count="1" selected="0">
            <x v="188"/>
          </reference>
          <reference field="2" count="1" selected="0">
            <x v="2"/>
          </reference>
          <reference field="3" count="1" selected="0">
            <x v="42"/>
          </reference>
          <reference field="4" count="1">
            <x v="4"/>
          </reference>
        </references>
      </pivotArea>
    </format>
    <format dxfId="4526">
      <pivotArea dataOnly="0" labelOnly="1" outline="0" fieldPosition="0">
        <references count="5">
          <reference field="0" count="1" selected="0">
            <x v="312"/>
          </reference>
          <reference field="1" count="1" selected="0">
            <x v="360"/>
          </reference>
          <reference field="2" count="1" selected="0">
            <x v="2"/>
          </reference>
          <reference field="3" count="1" selected="0">
            <x v="253"/>
          </reference>
          <reference field="4" count="1">
            <x v="5"/>
          </reference>
        </references>
      </pivotArea>
    </format>
    <format dxfId="4525">
      <pivotArea dataOnly="0" labelOnly="1" outline="0" fieldPosition="0">
        <references count="5">
          <reference field="0" count="1" selected="0">
            <x v="313"/>
          </reference>
          <reference field="1" count="1" selected="0">
            <x v="361"/>
          </reference>
          <reference field="2" count="1" selected="0">
            <x v="3"/>
          </reference>
          <reference field="3" count="1" selected="0">
            <x v="6"/>
          </reference>
          <reference field="4" count="1">
            <x v="2"/>
          </reference>
        </references>
      </pivotArea>
    </format>
    <format dxfId="4524">
      <pivotArea dataOnly="0" labelOnly="1" outline="0" fieldPosition="0">
        <references count="5">
          <reference field="0" count="1" selected="0">
            <x v="316"/>
          </reference>
          <reference field="1" count="1" selected="0">
            <x v="390"/>
          </reference>
          <reference field="2" count="1" selected="0">
            <x v="2"/>
          </reference>
          <reference field="3" count="1" selected="0">
            <x v="383"/>
          </reference>
          <reference field="4" count="1">
            <x v="1"/>
          </reference>
        </references>
      </pivotArea>
    </format>
    <format dxfId="4523">
      <pivotArea dataOnly="0" labelOnly="1" outline="0" fieldPosition="0">
        <references count="5">
          <reference field="0" count="1" selected="0">
            <x v="317"/>
          </reference>
          <reference field="1" count="1" selected="0">
            <x v="393"/>
          </reference>
          <reference field="2" count="1" selected="0">
            <x v="3"/>
          </reference>
          <reference field="3" count="1" selected="0">
            <x v="187"/>
          </reference>
          <reference field="4" count="1">
            <x v="4"/>
          </reference>
        </references>
      </pivotArea>
    </format>
    <format dxfId="4522">
      <pivotArea dataOnly="0" labelOnly="1" outline="0" fieldPosition="0">
        <references count="5">
          <reference field="0" count="1" selected="0">
            <x v="320"/>
          </reference>
          <reference field="1" count="1" selected="0">
            <x v="401"/>
          </reference>
          <reference field="2" count="1" selected="0">
            <x v="2"/>
          </reference>
          <reference field="3" count="1" selected="0">
            <x v="83"/>
          </reference>
          <reference field="4" count="1">
            <x v="5"/>
          </reference>
        </references>
      </pivotArea>
    </format>
    <format dxfId="4521">
      <pivotArea dataOnly="0" labelOnly="1" outline="0" fieldPosition="0">
        <references count="5">
          <reference field="0" count="1" selected="0">
            <x v="322"/>
          </reference>
          <reference field="1" count="1" selected="0">
            <x v="406"/>
          </reference>
          <reference field="2" count="1" selected="0">
            <x v="0"/>
          </reference>
          <reference field="3" count="1" selected="0">
            <x v="117"/>
          </reference>
          <reference field="4" count="1">
            <x v="3"/>
          </reference>
        </references>
      </pivotArea>
    </format>
    <format dxfId="4520">
      <pivotArea dataOnly="0" labelOnly="1" outline="0" fieldPosition="0">
        <references count="5">
          <reference field="0" count="1" selected="0">
            <x v="326"/>
          </reference>
          <reference field="1" count="1" selected="0">
            <x v="1"/>
          </reference>
          <reference field="2" count="1" selected="0">
            <x v="0"/>
          </reference>
          <reference field="3" count="1" selected="0">
            <x v="197"/>
          </reference>
          <reference field="4" count="1">
            <x v="4"/>
          </reference>
        </references>
      </pivotArea>
    </format>
    <format dxfId="4519">
      <pivotArea dataOnly="0" labelOnly="1" outline="0" fieldPosition="0">
        <references count="6">
          <reference field="0" count="1" selected="0">
            <x v="27"/>
          </reference>
          <reference field="1" count="1" selected="0">
            <x v="150"/>
          </reference>
          <reference field="2" count="1" selected="0">
            <x v="1"/>
          </reference>
          <reference field="3" count="1" selected="0">
            <x v="375"/>
          </reference>
          <reference field="4" count="1" selected="0">
            <x v="1"/>
          </reference>
          <reference field="15" count="1">
            <x v="0"/>
          </reference>
        </references>
      </pivotArea>
    </format>
    <format dxfId="4518">
      <pivotArea dataOnly="0" labelOnly="1" outline="0" fieldPosition="0">
        <references count="6">
          <reference field="0" count="1" selected="0">
            <x v="39"/>
          </reference>
          <reference field="1" count="1" selected="0">
            <x v="197"/>
          </reference>
          <reference field="2" count="1" selected="0">
            <x v="1"/>
          </reference>
          <reference field="3" count="1" selected="0">
            <x v="283"/>
          </reference>
          <reference field="4" count="1" selected="0">
            <x v="2"/>
          </reference>
          <reference field="15" count="1">
            <x v="7"/>
          </reference>
        </references>
      </pivotArea>
    </format>
    <format dxfId="4517">
      <pivotArea dataOnly="0" labelOnly="1" outline="0" fieldPosition="0">
        <references count="6">
          <reference field="0" count="1" selected="0">
            <x v="127"/>
          </reference>
          <reference field="1" count="1" selected="0">
            <x v="332"/>
          </reference>
          <reference field="2" count="1" selected="0">
            <x v="1"/>
          </reference>
          <reference field="3" count="1" selected="0">
            <x v="245"/>
          </reference>
          <reference field="4" count="1" selected="0">
            <x v="0"/>
          </reference>
          <reference field="15" count="1">
            <x v="11"/>
          </reference>
        </references>
      </pivotArea>
    </format>
    <format dxfId="4516">
      <pivotArea dataOnly="0" labelOnly="1" outline="0" fieldPosition="0">
        <references count="6">
          <reference field="0" count="1" selected="0">
            <x v="142"/>
          </reference>
          <reference field="1" count="1" selected="0">
            <x v="349"/>
          </reference>
          <reference field="2" count="1" selected="0">
            <x v="0"/>
          </reference>
          <reference field="3" count="1" selected="0">
            <x v="41"/>
          </reference>
          <reference field="4" count="1" selected="0">
            <x v="4"/>
          </reference>
          <reference field="15" count="1">
            <x v="6"/>
          </reference>
        </references>
      </pivotArea>
    </format>
    <format dxfId="4515">
      <pivotArea dataOnly="0" labelOnly="1" outline="0" fieldPosition="0">
        <references count="6">
          <reference field="0" count="1" selected="0">
            <x v="148"/>
          </reference>
          <reference field="1" count="1" selected="0">
            <x v="367"/>
          </reference>
          <reference field="2" count="1" selected="0">
            <x v="2"/>
          </reference>
          <reference field="3" count="1" selected="0">
            <x v="333"/>
          </reference>
          <reference field="4" count="1" selected="0">
            <x v="3"/>
          </reference>
          <reference field="15" count="1">
            <x v="7"/>
          </reference>
        </references>
      </pivotArea>
    </format>
    <format dxfId="4514">
      <pivotArea dataOnly="0" labelOnly="1" outline="0" fieldPosition="0">
        <references count="6">
          <reference field="0" count="1" selected="0">
            <x v="149"/>
          </reference>
          <reference field="1" count="1" selected="0">
            <x v="370"/>
          </reference>
          <reference field="2" count="1" selected="0">
            <x v="3"/>
          </reference>
          <reference field="3" count="1" selected="0">
            <x v="14"/>
          </reference>
          <reference field="4" count="1" selected="0">
            <x v="5"/>
          </reference>
          <reference field="15" count="1">
            <x v="6"/>
          </reference>
        </references>
      </pivotArea>
    </format>
    <format dxfId="4513">
      <pivotArea dataOnly="0" labelOnly="1" outline="0" fieldPosition="0">
        <references count="6">
          <reference field="0" count="1" selected="0">
            <x v="156"/>
          </reference>
          <reference field="1" count="1" selected="0">
            <x v="55"/>
          </reference>
          <reference field="2" count="1" selected="0">
            <x v="2"/>
          </reference>
          <reference field="3" count="1" selected="0">
            <x v="286"/>
          </reference>
          <reference field="4" count="1" selected="0">
            <x v="0"/>
          </reference>
          <reference field="15" count="1">
            <x v="11"/>
          </reference>
        </references>
      </pivotArea>
    </format>
    <format dxfId="4512">
      <pivotArea dataOnly="0" labelOnly="1" outline="0" fieldPosition="0">
        <references count="6">
          <reference field="0" count="1" selected="0">
            <x v="158"/>
          </reference>
          <reference field="1" count="1" selected="0">
            <x v="144"/>
          </reference>
          <reference field="2" count="1" selected="0">
            <x v="0"/>
          </reference>
          <reference field="3" count="1" selected="0">
            <x v="200"/>
          </reference>
          <reference field="4" count="1" selected="0">
            <x v="1"/>
          </reference>
          <reference field="15" count="1">
            <x v="9"/>
          </reference>
        </references>
      </pivotArea>
    </format>
    <format dxfId="4511">
      <pivotArea dataOnly="0" labelOnly="1" outline="0" fieldPosition="0">
        <references count="6">
          <reference field="0" count="1" selected="0">
            <x v="159"/>
          </reference>
          <reference field="1" count="1" selected="0">
            <x v="145"/>
          </reference>
          <reference field="2" count="1" selected="0">
            <x v="1"/>
          </reference>
          <reference field="3" count="1" selected="0">
            <x v="59"/>
          </reference>
          <reference field="4" count="1" selected="0">
            <x v="0"/>
          </reference>
          <reference field="15" count="1">
            <x v="11"/>
          </reference>
        </references>
      </pivotArea>
    </format>
    <format dxfId="4510">
      <pivotArea dataOnly="0" labelOnly="1" outline="0" fieldPosition="0">
        <references count="6">
          <reference field="0" count="1" selected="0">
            <x v="160"/>
          </reference>
          <reference field="1" count="1" selected="0">
            <x v="165"/>
          </reference>
          <reference field="2" count="1" selected="0">
            <x v="2"/>
          </reference>
          <reference field="3" count="1" selected="0">
            <x v="28"/>
          </reference>
          <reference field="4" count="1" selected="0">
            <x v="1"/>
          </reference>
          <reference field="15" count="1">
            <x v="9"/>
          </reference>
        </references>
      </pivotArea>
    </format>
    <format dxfId="4509">
      <pivotArea dataOnly="0" labelOnly="1" outline="0" fieldPosition="0">
        <references count="6">
          <reference field="0" count="1" selected="0">
            <x v="162"/>
          </reference>
          <reference field="1" count="1" selected="0">
            <x v="176"/>
          </reference>
          <reference field="2" count="1" selected="0">
            <x v="0"/>
          </reference>
          <reference field="3" count="1" selected="0">
            <x v="186"/>
          </reference>
          <reference field="4" count="1" selected="0">
            <x v="0"/>
          </reference>
          <reference field="15" count="1">
            <x v="5"/>
          </reference>
        </references>
      </pivotArea>
    </format>
    <format dxfId="4508">
      <pivotArea dataOnly="0" labelOnly="1" outline="0" fieldPosition="0">
        <references count="6">
          <reference field="0" count="1" selected="0">
            <x v="163"/>
          </reference>
          <reference field="1" count="1" selected="0">
            <x v="182"/>
          </reference>
          <reference field="2" count="1" selected="0">
            <x v="1"/>
          </reference>
          <reference field="3" count="1" selected="0">
            <x v="54"/>
          </reference>
          <reference field="4" count="1" selected="0">
            <x v="0"/>
          </reference>
          <reference field="15" count="1">
            <x v="2"/>
          </reference>
        </references>
      </pivotArea>
    </format>
    <format dxfId="4507">
      <pivotArea dataOnly="0" labelOnly="1" outline="0" fieldPosition="0">
        <references count="6">
          <reference field="0" count="1" selected="0">
            <x v="164"/>
          </reference>
          <reference field="1" count="1" selected="0">
            <x v="204"/>
          </reference>
          <reference field="2" count="1" selected="0">
            <x v="2"/>
          </reference>
          <reference field="3" count="1" selected="0">
            <x v="33"/>
          </reference>
          <reference field="4" count="1" selected="0">
            <x v="2"/>
          </reference>
          <reference field="15" count="1">
            <x v="1"/>
          </reference>
        </references>
      </pivotArea>
    </format>
    <format dxfId="4506">
      <pivotArea dataOnly="0" labelOnly="1" outline="0" fieldPosition="0">
        <references count="6">
          <reference field="0" count="1" selected="0">
            <x v="165"/>
          </reference>
          <reference field="1" count="1" selected="0">
            <x v="205"/>
          </reference>
          <reference field="2" count="1" selected="0">
            <x v="3"/>
          </reference>
          <reference field="3" count="1" selected="0">
            <x v="121"/>
          </reference>
          <reference field="4" count="1" selected="0">
            <x v="1"/>
          </reference>
          <reference field="15" count="1">
            <x v="9"/>
          </reference>
        </references>
      </pivotArea>
    </format>
    <format dxfId="4505">
      <pivotArea dataOnly="0" labelOnly="1" outline="0" fieldPosition="0">
        <references count="6">
          <reference field="0" count="1" selected="0">
            <x v="167"/>
          </reference>
          <reference field="1" count="1" selected="0">
            <x v="212"/>
          </reference>
          <reference field="2" count="1" selected="0">
            <x v="1"/>
          </reference>
          <reference field="3" count="1" selected="0">
            <x v="259"/>
          </reference>
          <reference field="4" count="1" selected="0">
            <x v="3"/>
          </reference>
          <reference field="15" count="1">
            <x v="5"/>
          </reference>
        </references>
      </pivotArea>
    </format>
    <format dxfId="4504">
      <pivotArea dataOnly="0" labelOnly="1" outline="0" fieldPosition="0">
        <references count="6">
          <reference field="0" count="1" selected="0">
            <x v="173"/>
          </reference>
          <reference field="1" count="1" selected="0">
            <x v="388"/>
          </reference>
          <reference field="2" count="1" selected="0">
            <x v="3"/>
          </reference>
          <reference field="3" count="1" selected="0">
            <x v="415"/>
          </reference>
          <reference field="4" count="1" selected="0">
            <x v="5"/>
          </reference>
          <reference field="15" count="1">
            <x v="6"/>
          </reference>
        </references>
      </pivotArea>
    </format>
    <format dxfId="4503">
      <pivotArea dataOnly="0" labelOnly="1" outline="0" fieldPosition="0">
        <references count="6">
          <reference field="0" count="1" selected="0">
            <x v="180"/>
          </reference>
          <reference field="1" count="1" selected="0">
            <x v="11"/>
          </reference>
          <reference field="2" count="1" selected="0">
            <x v="2"/>
          </reference>
          <reference field="3" count="1" selected="0">
            <x v="276"/>
          </reference>
          <reference field="4" count="1" selected="0">
            <x v="1"/>
          </reference>
          <reference field="15" count="1">
            <x v="4"/>
          </reference>
        </references>
      </pivotArea>
    </format>
    <format dxfId="4502">
      <pivotArea dataOnly="0" labelOnly="1" outline="0" fieldPosition="0">
        <references count="6">
          <reference field="0" count="1" selected="0">
            <x v="181"/>
          </reference>
          <reference field="1" count="1" selected="0">
            <x v="12"/>
          </reference>
          <reference field="2" count="1" selected="0">
            <x v="3"/>
          </reference>
          <reference field="3" count="1" selected="0">
            <x v="95"/>
          </reference>
          <reference field="4" count="1" selected="0">
            <x v="2"/>
          </reference>
          <reference field="15" count="1">
            <x v="3"/>
          </reference>
        </references>
      </pivotArea>
    </format>
    <format dxfId="4501">
      <pivotArea dataOnly="0" labelOnly="1" outline="0" fieldPosition="0">
        <references count="6">
          <reference field="0" count="1" selected="0">
            <x v="183"/>
          </reference>
          <reference field="1" count="1" selected="0">
            <x v="14"/>
          </reference>
          <reference field="2" count="1" selected="0">
            <x v="1"/>
          </reference>
          <reference field="3" count="1" selected="0">
            <x v="392"/>
          </reference>
          <reference field="4" count="1" selected="0">
            <x v="3"/>
          </reference>
          <reference field="15" count="1">
            <x v="5"/>
          </reference>
        </references>
      </pivotArea>
    </format>
    <format dxfId="4500">
      <pivotArea dataOnly="0" labelOnly="1" outline="0" fieldPosition="0">
        <references count="6">
          <reference field="0" count="1" selected="0">
            <x v="193"/>
          </reference>
          <reference field="1" count="1" selected="0">
            <x v="47"/>
          </reference>
          <reference field="2" count="1" selected="0">
            <x v="3"/>
          </reference>
          <reference field="3" count="1" selected="0">
            <x v="129"/>
          </reference>
          <reference field="4" count="1" selected="0">
            <x v="2"/>
          </reference>
          <reference field="15" count="1">
            <x v="6"/>
          </reference>
        </references>
      </pivotArea>
    </format>
    <format dxfId="4499">
      <pivotArea dataOnly="0" labelOnly="1" outline="0" fieldPosition="0">
        <references count="6">
          <reference field="0" count="1" selected="0">
            <x v="195"/>
          </reference>
          <reference field="1" count="1" selected="0">
            <x v="51"/>
          </reference>
          <reference field="2" count="1" selected="0">
            <x v="1"/>
          </reference>
          <reference field="3" count="1" selected="0">
            <x v="267"/>
          </reference>
          <reference field="4" count="1" selected="0">
            <x v="0"/>
          </reference>
          <reference field="15" count="1">
            <x v="7"/>
          </reference>
        </references>
      </pivotArea>
    </format>
    <format dxfId="4498">
      <pivotArea dataOnly="0" labelOnly="1" outline="0" fieldPosition="0">
        <references count="6">
          <reference field="0" count="1" selected="0">
            <x v="198"/>
          </reference>
          <reference field="1" count="1" selected="0">
            <x v="59"/>
          </reference>
          <reference field="2" count="1" selected="0">
            <x v="0"/>
          </reference>
          <reference field="3" count="1" selected="0">
            <x v="155"/>
          </reference>
          <reference field="4" count="1" selected="0">
            <x v="4"/>
          </reference>
          <reference field="15" count="1">
            <x v="6"/>
          </reference>
        </references>
      </pivotArea>
    </format>
    <format dxfId="4497">
      <pivotArea dataOnly="0" labelOnly="1" outline="0" fieldPosition="0">
        <references count="6">
          <reference field="0" count="1" selected="0">
            <x v="200"/>
          </reference>
          <reference field="1" count="1" selected="0">
            <x v="94"/>
          </reference>
          <reference field="2" count="1" selected="0">
            <x v="2"/>
          </reference>
          <reference field="3" count="1" selected="0">
            <x v="50"/>
          </reference>
          <reference field="4" count="1" selected="0">
            <x v="1"/>
          </reference>
          <reference field="15" count="1">
            <x v="4"/>
          </reference>
        </references>
      </pivotArea>
    </format>
    <format dxfId="4496">
      <pivotArea dataOnly="0" labelOnly="1" outline="0" fieldPosition="0">
        <references count="6">
          <reference field="0" count="1" selected="0">
            <x v="202"/>
          </reference>
          <reference field="1" count="1" selected="0">
            <x v="96"/>
          </reference>
          <reference field="2" count="1" selected="0">
            <x v="0"/>
          </reference>
          <reference field="3" count="1" selected="0">
            <x v="362"/>
          </reference>
          <reference field="4" count="1" selected="0">
            <x v="2"/>
          </reference>
          <reference field="15" count="1">
            <x v="6"/>
          </reference>
        </references>
      </pivotArea>
    </format>
    <format dxfId="4495">
      <pivotArea dataOnly="0" labelOnly="1" outline="0" fieldPosition="0">
        <references count="6">
          <reference field="0" count="1" selected="0">
            <x v="205"/>
          </reference>
          <reference field="1" count="1" selected="0">
            <x v="99"/>
          </reference>
          <reference field="2" count="1" selected="0">
            <x v="3"/>
          </reference>
          <reference field="3" count="1" selected="0">
            <x v="24"/>
          </reference>
          <reference field="4" count="1" selected="0">
            <x v="1"/>
          </reference>
          <reference field="15" count="1">
            <x v="4"/>
          </reference>
        </references>
      </pivotArea>
    </format>
    <format dxfId="4494">
      <pivotArea dataOnly="0" labelOnly="1" outline="0" fieldPosition="0">
        <references count="6">
          <reference field="0" count="1" selected="0">
            <x v="206"/>
          </reference>
          <reference field="1" count="1" selected="0">
            <x v="100"/>
          </reference>
          <reference field="2" count="1" selected="0">
            <x v="0"/>
          </reference>
          <reference field="3" count="1" selected="0">
            <x v="288"/>
          </reference>
          <reference field="4" count="1" selected="0">
            <x v="0"/>
          </reference>
          <reference field="15" count="1">
            <x v="7"/>
          </reference>
        </references>
      </pivotArea>
    </format>
    <format dxfId="4493">
      <pivotArea dataOnly="0" labelOnly="1" outline="0" fieldPosition="0">
        <references count="6">
          <reference field="0" count="1" selected="0">
            <x v="207"/>
          </reference>
          <reference field="1" count="1" selected="0">
            <x v="101"/>
          </reference>
          <reference field="2" count="1" selected="0">
            <x v="1"/>
          </reference>
          <reference field="3" count="1" selected="0">
            <x v="343"/>
          </reference>
          <reference field="4" count="1" selected="0">
            <x v="4"/>
          </reference>
          <reference field="15" count="1">
            <x v="6"/>
          </reference>
        </references>
      </pivotArea>
    </format>
    <format dxfId="4492">
      <pivotArea dataOnly="0" labelOnly="1" outline="0" fieldPosition="0">
        <references count="6">
          <reference field="0" count="1" selected="0">
            <x v="210"/>
          </reference>
          <reference field="1" count="1" selected="0">
            <x v="107"/>
          </reference>
          <reference field="2" count="1" selected="0">
            <x v="0"/>
          </reference>
          <reference field="3" count="1" selected="0">
            <x v="49"/>
          </reference>
          <reference field="4" count="1" selected="0">
            <x v="2"/>
          </reference>
          <reference field="15" count="1">
            <x v="15"/>
          </reference>
        </references>
      </pivotArea>
    </format>
    <format dxfId="4491">
      <pivotArea dataOnly="0" labelOnly="1" outline="0" fieldPosition="0">
        <references count="6">
          <reference field="0" count="1" selected="0">
            <x v="211"/>
          </reference>
          <reference field="1" count="1" selected="0">
            <x v="108"/>
          </reference>
          <reference field="2" count="1" selected="0">
            <x v="1"/>
          </reference>
          <reference field="3" count="1" selected="0">
            <x v="114"/>
          </reference>
          <reference field="4" count="1" selected="0">
            <x v="0"/>
          </reference>
          <reference field="15" count="1">
            <x v="7"/>
          </reference>
        </references>
      </pivotArea>
    </format>
    <format dxfId="4490">
      <pivotArea dataOnly="0" labelOnly="1" outline="0" fieldPosition="0">
        <references count="6">
          <reference field="0" count="1" selected="0">
            <x v="214"/>
          </reference>
          <reference field="1" count="1" selected="0">
            <x v="116"/>
          </reference>
          <reference field="2" count="1" selected="0">
            <x v="0"/>
          </reference>
          <reference field="3" count="1" selected="0">
            <x v="64"/>
          </reference>
          <reference field="4" count="1" selected="0">
            <x v="3"/>
          </reference>
          <reference field="15" count="1">
            <x v="6"/>
          </reference>
        </references>
      </pivotArea>
    </format>
    <format dxfId="4489">
      <pivotArea dataOnly="0" labelOnly="1" outline="0" fieldPosition="0">
        <references count="6">
          <reference field="0" count="1" selected="0">
            <x v="285"/>
          </reference>
          <reference field="1" count="1" selected="0">
            <x v="392"/>
          </reference>
          <reference field="2" count="1" selected="0">
            <x v="3"/>
          </reference>
          <reference field="3" count="1" selected="0">
            <x v="190"/>
          </reference>
          <reference field="4" count="1" selected="0">
            <x v="2"/>
          </reference>
          <reference field="15" count="1">
            <x v="7"/>
          </reference>
        </references>
      </pivotArea>
    </format>
    <format dxfId="4488">
      <pivotArea dataOnly="0" labelOnly="1" outline="0" fieldPosition="0">
        <references count="6">
          <reference field="0" count="1" selected="0">
            <x v="288"/>
          </reference>
          <reference field="1" count="1" selected="0">
            <x v="66"/>
          </reference>
          <reference field="2" count="1" selected="0">
            <x v="10"/>
          </reference>
          <reference field="3" count="1" selected="0">
            <x v="73"/>
          </reference>
          <reference field="4" count="1" selected="0">
            <x v="0"/>
          </reference>
          <reference field="15" count="1">
            <x v="6"/>
          </reference>
        </references>
      </pivotArea>
    </format>
    <format dxfId="4487">
      <pivotArea dataOnly="0" labelOnly="1" outline="0" fieldPosition="0">
        <references count="6">
          <reference field="0" count="1" selected="0">
            <x v="313"/>
          </reference>
          <reference field="1" count="1" selected="0">
            <x v="361"/>
          </reference>
          <reference field="2" count="1" selected="0">
            <x v="3"/>
          </reference>
          <reference field="3" count="1" selected="0">
            <x v="6"/>
          </reference>
          <reference field="4" count="1" selected="0">
            <x v="2"/>
          </reference>
          <reference field="15" count="1">
            <x v="9"/>
          </reference>
        </references>
      </pivotArea>
    </format>
    <format dxfId="4486">
      <pivotArea dataOnly="0" labelOnly="1" outline="0" fieldPosition="0">
        <references count="6">
          <reference field="0" count="1" selected="0">
            <x v="316"/>
          </reference>
          <reference field="1" count="1" selected="0">
            <x v="390"/>
          </reference>
          <reference field="2" count="1" selected="0">
            <x v="2"/>
          </reference>
          <reference field="3" count="1" selected="0">
            <x v="383"/>
          </reference>
          <reference field="4" count="1" selected="0">
            <x v="1"/>
          </reference>
          <reference field="15" count="1">
            <x v="6"/>
          </reference>
        </references>
      </pivotArea>
    </format>
    <format dxfId="4485">
      <pivotArea dataOnly="0" labelOnly="1" outline="0" fieldPosition="0">
        <references count="7">
          <reference field="0" count="1" selected="0">
            <x v="27"/>
          </reference>
          <reference field="1" count="1" selected="0">
            <x v="150"/>
          </reference>
          <reference field="2" count="1" selected="0">
            <x v="1"/>
          </reference>
          <reference field="3" count="1" selected="0">
            <x v="375"/>
          </reference>
          <reference field="4" count="1" selected="0">
            <x v="1"/>
          </reference>
          <reference field="10" count="0"/>
          <reference field="15" count="1" selected="0">
            <x v="0"/>
          </reference>
        </references>
      </pivotArea>
    </format>
    <format dxfId="4484">
      <pivotArea dataOnly="0" labelOnly="1" outline="0" fieldPosition="0">
        <references count="7">
          <reference field="0" count="1" selected="0">
            <x v="30"/>
          </reference>
          <reference field="1" count="1" selected="0">
            <x v="156"/>
          </reference>
          <reference field="2" count="1" selected="0">
            <x v="0"/>
          </reference>
          <reference field="3" count="1" selected="0">
            <x v="309"/>
          </reference>
          <reference field="4" count="1" selected="0">
            <x v="3"/>
          </reference>
          <reference field="10" count="0"/>
          <reference field="15" count="1" selected="0">
            <x v="0"/>
          </reference>
        </references>
      </pivotArea>
    </format>
    <format dxfId="4483">
      <pivotArea dataOnly="0" labelOnly="1" outline="0" fieldPosition="0">
        <references count="7">
          <reference field="0" count="1" selected="0">
            <x v="39"/>
          </reference>
          <reference field="1" count="1" selected="0">
            <x v="197"/>
          </reference>
          <reference field="2" count="1" selected="0">
            <x v="1"/>
          </reference>
          <reference field="3" count="1" selected="0">
            <x v="283"/>
          </reference>
          <reference field="4" count="1" selected="0">
            <x v="2"/>
          </reference>
          <reference field="10" count="0"/>
          <reference field="15" count="1" selected="0">
            <x v="7"/>
          </reference>
        </references>
      </pivotArea>
    </format>
    <format dxfId="4482">
      <pivotArea dataOnly="0" labelOnly="1" outline="0" fieldPosition="0">
        <references count="7">
          <reference field="0" count="1" selected="0">
            <x v="67"/>
          </reference>
          <reference field="1" count="1" selected="0">
            <x v="252"/>
          </reference>
          <reference field="2" count="1" selected="0">
            <x v="1"/>
          </reference>
          <reference field="3" count="1" selected="0">
            <x v="0"/>
          </reference>
          <reference field="4" count="1" selected="0">
            <x v="4"/>
          </reference>
          <reference field="10" count="0"/>
          <reference field="15" count="1" selected="0">
            <x v="7"/>
          </reference>
        </references>
      </pivotArea>
    </format>
    <format dxfId="4481">
      <pivotArea dataOnly="0" labelOnly="1" outline="0" fieldPosition="0">
        <references count="7">
          <reference field="0" count="1" selected="0">
            <x v="127"/>
          </reference>
          <reference field="1" count="1" selected="0">
            <x v="332"/>
          </reference>
          <reference field="2" count="1" selected="0">
            <x v="1"/>
          </reference>
          <reference field="3" count="1" selected="0">
            <x v="245"/>
          </reference>
          <reference field="4" count="1" selected="0">
            <x v="0"/>
          </reference>
          <reference field="10" count="0"/>
          <reference field="15" count="1" selected="0">
            <x v="11"/>
          </reference>
        </references>
      </pivotArea>
    </format>
    <format dxfId="4480">
      <pivotArea dataOnly="0" labelOnly="1" outline="0" fieldPosition="0">
        <references count="7">
          <reference field="0" count="1" selected="0">
            <x v="142"/>
          </reference>
          <reference field="1" count="1" selected="0">
            <x v="349"/>
          </reference>
          <reference field="2" count="1" selected="0">
            <x v="0"/>
          </reference>
          <reference field="3" count="1" selected="0">
            <x v="41"/>
          </reference>
          <reference field="4" count="1" selected="0">
            <x v="4"/>
          </reference>
          <reference field="10" count="0"/>
          <reference field="15" count="1" selected="0">
            <x v="6"/>
          </reference>
        </references>
      </pivotArea>
    </format>
    <format dxfId="4479">
      <pivotArea dataOnly="0" labelOnly="1" outline="0" fieldPosition="0">
        <references count="7">
          <reference field="0" count="1" selected="0">
            <x v="147"/>
          </reference>
          <reference field="1" count="1" selected="0">
            <x v="364"/>
          </reference>
          <reference field="2" count="1" selected="0">
            <x v="1"/>
          </reference>
          <reference field="3" count="1" selected="0">
            <x v="356"/>
          </reference>
          <reference field="4" count="1" selected="0">
            <x v="4"/>
          </reference>
          <reference field="10" count="0"/>
          <reference field="15" count="1" selected="0">
            <x v="6"/>
          </reference>
        </references>
      </pivotArea>
    </format>
    <format dxfId="4478">
      <pivotArea dataOnly="0" labelOnly="1" outline="0" fieldPosition="0">
        <references count="7">
          <reference field="0" count="1" selected="0">
            <x v="148"/>
          </reference>
          <reference field="1" count="1" selected="0">
            <x v="367"/>
          </reference>
          <reference field="2" count="1" selected="0">
            <x v="2"/>
          </reference>
          <reference field="3" count="1" selected="0">
            <x v="333"/>
          </reference>
          <reference field="4" count="1" selected="0">
            <x v="3"/>
          </reference>
          <reference field="10" count="0"/>
          <reference field="15" count="1" selected="0">
            <x v="7"/>
          </reference>
        </references>
      </pivotArea>
    </format>
    <format dxfId="4477">
      <pivotArea dataOnly="0" labelOnly="1" outline="0" fieldPosition="0">
        <references count="7">
          <reference field="0" count="1" selected="0">
            <x v="149"/>
          </reference>
          <reference field="1" count="1" selected="0">
            <x v="370"/>
          </reference>
          <reference field="2" count="1" selected="0">
            <x v="3"/>
          </reference>
          <reference field="3" count="1" selected="0">
            <x v="14"/>
          </reference>
          <reference field="4" count="1" selected="0">
            <x v="5"/>
          </reference>
          <reference field="10" count="0"/>
          <reference field="15" count="1" selected="0">
            <x v="6"/>
          </reference>
        </references>
      </pivotArea>
    </format>
    <format dxfId="4476">
      <pivotArea dataOnly="0" labelOnly="1" outline="0" fieldPosition="0">
        <references count="7">
          <reference field="0" count="1" selected="0">
            <x v="155"/>
          </reference>
          <reference field="1" count="1" selected="0">
            <x v="30"/>
          </reference>
          <reference field="2" count="1" selected="0">
            <x v="1"/>
          </reference>
          <reference field="3" count="1" selected="0">
            <x v="80"/>
          </reference>
          <reference field="4" count="1" selected="0">
            <x v="4"/>
          </reference>
          <reference field="10" count="0"/>
          <reference field="15" count="1" selected="0">
            <x v="6"/>
          </reference>
        </references>
      </pivotArea>
    </format>
    <format dxfId="4475">
      <pivotArea dataOnly="0" labelOnly="1" outline="0" fieldPosition="0">
        <references count="7">
          <reference field="0" count="1" selected="0">
            <x v="156"/>
          </reference>
          <reference field="1" count="1" selected="0">
            <x v="55"/>
          </reference>
          <reference field="2" count="1" selected="0">
            <x v="2"/>
          </reference>
          <reference field="3" count="1" selected="0">
            <x v="286"/>
          </reference>
          <reference field="4" count="1" selected="0">
            <x v="0"/>
          </reference>
          <reference field="10" count="0"/>
          <reference field="15" count="1" selected="0">
            <x v="11"/>
          </reference>
        </references>
      </pivotArea>
    </format>
    <format dxfId="4474">
      <pivotArea dataOnly="0" labelOnly="1" outline="0" fieldPosition="0">
        <references count="7">
          <reference field="0" count="1" selected="0">
            <x v="157"/>
          </reference>
          <reference field="1" count="1" selected="0">
            <x v="67"/>
          </reference>
          <reference field="2" count="1" selected="0">
            <x v="3"/>
          </reference>
          <reference field="3" count="1" selected="0">
            <x v="394"/>
          </reference>
          <reference field="4" count="1" selected="0">
            <x v="0"/>
          </reference>
          <reference field="10" count="0"/>
          <reference field="15" count="1" selected="0">
            <x v="11"/>
          </reference>
        </references>
      </pivotArea>
    </format>
    <format dxfId="4473">
      <pivotArea dataOnly="0" labelOnly="1" outline="0" fieldPosition="0">
        <references count="7">
          <reference field="0" count="1" selected="0">
            <x v="158"/>
          </reference>
          <reference field="1" count="1" selected="0">
            <x v="144"/>
          </reference>
          <reference field="2" count="1" selected="0">
            <x v="0"/>
          </reference>
          <reference field="3" count="1" selected="0">
            <x v="200"/>
          </reference>
          <reference field="4" count="1" selected="0">
            <x v="1"/>
          </reference>
          <reference field="10" count="0"/>
          <reference field="15" count="1" selected="0">
            <x v="9"/>
          </reference>
        </references>
      </pivotArea>
    </format>
    <format dxfId="4472">
      <pivotArea dataOnly="0" labelOnly="1" outline="0" fieldPosition="0">
        <references count="7">
          <reference field="0" count="1" selected="0">
            <x v="159"/>
          </reference>
          <reference field="1" count="1" selected="0">
            <x v="145"/>
          </reference>
          <reference field="2" count="1" selected="0">
            <x v="1"/>
          </reference>
          <reference field="3" count="1" selected="0">
            <x v="59"/>
          </reference>
          <reference field="4" count="1" selected="0">
            <x v="0"/>
          </reference>
          <reference field="10" count="0"/>
          <reference field="15" count="1" selected="0">
            <x v="11"/>
          </reference>
        </references>
      </pivotArea>
    </format>
    <format dxfId="4471">
      <pivotArea dataOnly="0" labelOnly="1" outline="0" fieldPosition="0">
        <references count="7">
          <reference field="0" count="1" selected="0">
            <x v="160"/>
          </reference>
          <reference field="1" count="1" selected="0">
            <x v="165"/>
          </reference>
          <reference field="2" count="1" selected="0">
            <x v="2"/>
          </reference>
          <reference field="3" count="1" selected="0">
            <x v="28"/>
          </reference>
          <reference field="4" count="1" selected="0">
            <x v="1"/>
          </reference>
          <reference field="10" count="0"/>
          <reference field="15" count="1" selected="0">
            <x v="9"/>
          </reference>
        </references>
      </pivotArea>
    </format>
    <format dxfId="4470">
      <pivotArea dataOnly="0" labelOnly="1" outline="0" fieldPosition="0">
        <references count="7">
          <reference field="0" count="1" selected="0">
            <x v="161"/>
          </reference>
          <reference field="1" count="1" selected="0">
            <x v="166"/>
          </reference>
          <reference field="2" count="1" selected="0">
            <x v="3"/>
          </reference>
          <reference field="3" count="1" selected="0">
            <x v="30"/>
          </reference>
          <reference field="4" count="1" selected="0">
            <x v="1"/>
          </reference>
          <reference field="10" count="0"/>
          <reference field="15" count="1" selected="0">
            <x v="9"/>
          </reference>
        </references>
      </pivotArea>
    </format>
    <format dxfId="4469">
      <pivotArea dataOnly="0" labelOnly="1" outline="0" fieldPosition="0">
        <references count="7">
          <reference field="0" count="1" selected="0">
            <x v="162"/>
          </reference>
          <reference field="1" count="1" selected="0">
            <x v="176"/>
          </reference>
          <reference field="2" count="1" selected="0">
            <x v="0"/>
          </reference>
          <reference field="3" count="1" selected="0">
            <x v="186"/>
          </reference>
          <reference field="4" count="1" selected="0">
            <x v="0"/>
          </reference>
          <reference field="10" count="0"/>
          <reference field="15" count="1" selected="0">
            <x v="5"/>
          </reference>
        </references>
      </pivotArea>
    </format>
    <format dxfId="4468">
      <pivotArea dataOnly="0" labelOnly="1" outline="0" fieldPosition="0">
        <references count="7">
          <reference field="0" count="1" selected="0">
            <x v="163"/>
          </reference>
          <reference field="1" count="1" selected="0">
            <x v="182"/>
          </reference>
          <reference field="2" count="1" selected="0">
            <x v="1"/>
          </reference>
          <reference field="3" count="1" selected="0">
            <x v="54"/>
          </reference>
          <reference field="4" count="1" selected="0">
            <x v="0"/>
          </reference>
          <reference field="10" count="0"/>
          <reference field="15" count="1" selected="0">
            <x v="2"/>
          </reference>
        </references>
      </pivotArea>
    </format>
    <format dxfId="4467">
      <pivotArea dataOnly="0" labelOnly="1" outline="0" fieldPosition="0">
        <references count="7">
          <reference field="0" count="1" selected="0">
            <x v="164"/>
          </reference>
          <reference field="1" count="1" selected="0">
            <x v="204"/>
          </reference>
          <reference field="2" count="1" selected="0">
            <x v="2"/>
          </reference>
          <reference field="3" count="1" selected="0">
            <x v="33"/>
          </reference>
          <reference field="4" count="1" selected="0">
            <x v="2"/>
          </reference>
          <reference field="10" count="0"/>
          <reference field="15" count="1" selected="0">
            <x v="1"/>
          </reference>
        </references>
      </pivotArea>
    </format>
    <format dxfId="4466">
      <pivotArea dataOnly="0" labelOnly="1" outline="0" fieldPosition="0">
        <references count="7">
          <reference field="0" count="1" selected="0">
            <x v="165"/>
          </reference>
          <reference field="1" count="1" selected="0">
            <x v="205"/>
          </reference>
          <reference field="2" count="1" selected="0">
            <x v="3"/>
          </reference>
          <reference field="3" count="1" selected="0">
            <x v="121"/>
          </reference>
          <reference field="4" count="1" selected="0">
            <x v="1"/>
          </reference>
          <reference field="10" count="0"/>
          <reference field="15" count="1" selected="0">
            <x v="9"/>
          </reference>
        </references>
      </pivotArea>
    </format>
    <format dxfId="4465">
      <pivotArea dataOnly="0" labelOnly="1" outline="0" fieldPosition="0">
        <references count="7">
          <reference field="0" count="1" selected="0">
            <x v="167"/>
          </reference>
          <reference field="1" count="1" selected="0">
            <x v="212"/>
          </reference>
          <reference field="2" count="1" selected="0">
            <x v="1"/>
          </reference>
          <reference field="3" count="1" selected="0">
            <x v="259"/>
          </reference>
          <reference field="4" count="1" selected="0">
            <x v="3"/>
          </reference>
          <reference field="10" count="0"/>
          <reference field="15" count="1" selected="0">
            <x v="5"/>
          </reference>
        </references>
      </pivotArea>
    </format>
    <format dxfId="4464">
      <pivotArea dataOnly="0" labelOnly="1" outline="0" fieldPosition="0">
        <references count="7">
          <reference field="0" count="1" selected="0">
            <x v="168"/>
          </reference>
          <reference field="1" count="1" selected="0">
            <x v="227"/>
          </reference>
          <reference field="2" count="1" selected="0">
            <x v="2"/>
          </reference>
          <reference field="3" count="1" selected="0">
            <x v="414"/>
          </reference>
          <reference field="4" count="1" selected="0">
            <x v="0"/>
          </reference>
          <reference field="10" count="0"/>
          <reference field="15" count="1" selected="0">
            <x v="5"/>
          </reference>
        </references>
      </pivotArea>
    </format>
    <format dxfId="4463">
      <pivotArea dataOnly="0" labelOnly="1" outline="0" fieldPosition="0">
        <references count="7">
          <reference field="0" count="1" selected="0">
            <x v="169"/>
          </reference>
          <reference field="1" count="1" selected="0">
            <x v="228"/>
          </reference>
          <reference field="2" count="1" selected="0">
            <x v="3"/>
          </reference>
          <reference field="3" count="1" selected="0">
            <x v="318"/>
          </reference>
          <reference field="4" count="1" selected="0">
            <x v="3"/>
          </reference>
          <reference field="10" count="0"/>
          <reference field="15" count="1" selected="0">
            <x v="5"/>
          </reference>
        </references>
      </pivotArea>
    </format>
    <format dxfId="4462">
      <pivotArea dataOnly="0" labelOnly="1" outline="0" fieldPosition="0">
        <references count="7">
          <reference field="0" count="1" selected="0">
            <x v="171"/>
          </reference>
          <reference field="1" count="1" selected="0">
            <x v="258"/>
          </reference>
          <reference field="2" count="1" selected="0">
            <x v="1"/>
          </reference>
          <reference field="3" count="1" selected="0">
            <x v="96"/>
          </reference>
          <reference field="4" count="1" selected="0">
            <x v="0"/>
          </reference>
          <reference field="10" count="0"/>
          <reference field="15" count="1" selected="0">
            <x v="5"/>
          </reference>
        </references>
      </pivotArea>
    </format>
    <format dxfId="4461">
      <pivotArea dataOnly="0" labelOnly="1" outline="0" fieldPosition="0">
        <references count="7">
          <reference field="0" count="1" selected="0">
            <x v="173"/>
          </reference>
          <reference field="1" count="1" selected="0">
            <x v="388"/>
          </reference>
          <reference field="2" count="1" selected="0">
            <x v="3"/>
          </reference>
          <reference field="3" count="1" selected="0">
            <x v="415"/>
          </reference>
          <reference field="4" count="1" selected="0">
            <x v="5"/>
          </reference>
          <reference field="10" count="0"/>
          <reference field="15" count="1" selected="0">
            <x v="6"/>
          </reference>
        </references>
      </pivotArea>
    </format>
    <format dxfId="4460">
      <pivotArea dataOnly="0" labelOnly="1" outline="0" fieldPosition="0">
        <references count="7">
          <reference field="0" count="1" selected="0">
            <x v="176"/>
          </reference>
          <reference field="1" count="1" selected="0">
            <x v="5"/>
          </reference>
          <reference field="2" count="1" selected="0">
            <x v="2"/>
          </reference>
          <reference field="3" count="1" selected="0">
            <x v="339"/>
          </reference>
          <reference field="4" count="1" selected="0">
            <x v="4"/>
          </reference>
          <reference field="10" count="0"/>
          <reference field="15" count="1" selected="0">
            <x v="6"/>
          </reference>
        </references>
      </pivotArea>
    </format>
    <format dxfId="4459">
      <pivotArea dataOnly="0" labelOnly="1" outline="0" fieldPosition="0">
        <references count="7">
          <reference field="0" count="1" selected="0">
            <x v="180"/>
          </reference>
          <reference field="1" count="1" selected="0">
            <x v="11"/>
          </reference>
          <reference field="2" count="1" selected="0">
            <x v="2"/>
          </reference>
          <reference field="3" count="1" selected="0">
            <x v="276"/>
          </reference>
          <reference field="4" count="1" selected="0">
            <x v="1"/>
          </reference>
          <reference field="10" count="0"/>
          <reference field="15" count="1" selected="0">
            <x v="4"/>
          </reference>
        </references>
      </pivotArea>
    </format>
    <format dxfId="4458">
      <pivotArea dataOnly="0" labelOnly="1" outline="0" fieldPosition="0">
        <references count="7">
          <reference field="0" count="1" selected="0">
            <x v="181"/>
          </reference>
          <reference field="1" count="1" selected="0">
            <x v="12"/>
          </reference>
          <reference field="2" count="1" selected="0">
            <x v="3"/>
          </reference>
          <reference field="3" count="1" selected="0">
            <x v="95"/>
          </reference>
          <reference field="4" count="1" selected="0">
            <x v="2"/>
          </reference>
          <reference field="10" count="0"/>
          <reference field="15" count="1" selected="0">
            <x v="3"/>
          </reference>
        </references>
      </pivotArea>
    </format>
    <format dxfId="4457">
      <pivotArea dataOnly="0" labelOnly="1" outline="0" fieldPosition="0">
        <references count="7">
          <reference field="0" count="1" selected="0">
            <x v="183"/>
          </reference>
          <reference field="1" count="1" selected="0">
            <x v="14"/>
          </reference>
          <reference field="2" count="1" selected="0">
            <x v="1"/>
          </reference>
          <reference field="3" count="1" selected="0">
            <x v="392"/>
          </reference>
          <reference field="4" count="1" selected="0">
            <x v="3"/>
          </reference>
          <reference field="10" count="0"/>
          <reference field="15" count="1" selected="0">
            <x v="5"/>
          </reference>
        </references>
      </pivotArea>
    </format>
    <format dxfId="4456">
      <pivotArea dataOnly="0" labelOnly="1" outline="0" fieldPosition="0">
        <references count="7">
          <reference field="0" count="1" selected="0">
            <x v="193"/>
          </reference>
          <reference field="1" count="1" selected="0">
            <x v="47"/>
          </reference>
          <reference field="2" count="1" selected="0">
            <x v="3"/>
          </reference>
          <reference field="3" count="1" selected="0">
            <x v="129"/>
          </reference>
          <reference field="4" count="1" selected="0">
            <x v="2"/>
          </reference>
          <reference field="10" count="0"/>
          <reference field="15" count="1" selected="0">
            <x v="6"/>
          </reference>
        </references>
      </pivotArea>
    </format>
    <format dxfId="4455">
      <pivotArea dataOnly="0" labelOnly="1" outline="0" fieldPosition="0">
        <references count="7">
          <reference field="0" count="1" selected="0">
            <x v="194"/>
          </reference>
          <reference field="1" count="1" selected="0">
            <x v="48"/>
          </reference>
          <reference field="2" count="1" selected="0">
            <x v="0"/>
          </reference>
          <reference field="3" count="1" selected="0">
            <x v="123"/>
          </reference>
          <reference field="4" count="1" selected="0">
            <x v="2"/>
          </reference>
          <reference field="10" count="0"/>
          <reference field="15" count="1" selected="0">
            <x v="6"/>
          </reference>
        </references>
      </pivotArea>
    </format>
    <format dxfId="4454">
      <pivotArea dataOnly="0" labelOnly="1" outline="0" fieldPosition="0">
        <references count="7">
          <reference field="0" count="1" selected="0">
            <x v="195"/>
          </reference>
          <reference field="1" count="1" selected="0">
            <x v="51"/>
          </reference>
          <reference field="2" count="1" selected="0">
            <x v="1"/>
          </reference>
          <reference field="3" count="1" selected="0">
            <x v="267"/>
          </reference>
          <reference field="4" count="1" selected="0">
            <x v="0"/>
          </reference>
          <reference field="10" count="0"/>
          <reference field="15" count="1" selected="0">
            <x v="7"/>
          </reference>
        </references>
      </pivotArea>
    </format>
    <format dxfId="4453">
      <pivotArea dataOnly="0" labelOnly="1" outline="0" fieldPosition="0">
        <references count="7">
          <reference field="0" count="1" selected="0">
            <x v="198"/>
          </reference>
          <reference field="1" count="1" selected="0">
            <x v="59"/>
          </reference>
          <reference field="2" count="1" selected="0">
            <x v="0"/>
          </reference>
          <reference field="3" count="1" selected="0">
            <x v="155"/>
          </reference>
          <reference field="4" count="1" selected="0">
            <x v="4"/>
          </reference>
          <reference field="10" count="0"/>
          <reference field="15" count="1" selected="0">
            <x v="6"/>
          </reference>
        </references>
      </pivotArea>
    </format>
    <format dxfId="4452">
      <pivotArea dataOnly="0" labelOnly="1" outline="0" fieldPosition="0">
        <references count="7">
          <reference field="0" count="1" selected="0">
            <x v="200"/>
          </reference>
          <reference field="1" count="1" selected="0">
            <x v="94"/>
          </reference>
          <reference field="2" count="1" selected="0">
            <x v="2"/>
          </reference>
          <reference field="3" count="1" selected="0">
            <x v="50"/>
          </reference>
          <reference field="4" count="1" selected="0">
            <x v="1"/>
          </reference>
          <reference field="10" count="0"/>
          <reference field="15" count="1" selected="0">
            <x v="4"/>
          </reference>
        </references>
      </pivotArea>
    </format>
    <format dxfId="4451">
      <pivotArea dataOnly="0" labelOnly="1" outline="0" fieldPosition="0">
        <references count="7">
          <reference field="0" count="1" selected="0">
            <x v="201"/>
          </reference>
          <reference field="1" count="1" selected="0">
            <x v="95"/>
          </reference>
          <reference field="2" count="1" selected="0">
            <x v="3"/>
          </reference>
          <reference field="3" count="1" selected="0">
            <x v="359"/>
          </reference>
          <reference field="4" count="1" selected="0">
            <x v="1"/>
          </reference>
          <reference field="10" count="0"/>
          <reference field="15" count="1" selected="0">
            <x v="4"/>
          </reference>
        </references>
      </pivotArea>
    </format>
    <format dxfId="4450">
      <pivotArea dataOnly="0" labelOnly="1" outline="0" fieldPosition="0">
        <references count="7">
          <reference field="0" count="1" selected="0">
            <x v="202"/>
          </reference>
          <reference field="1" count="1" selected="0">
            <x v="96"/>
          </reference>
          <reference field="2" count="1" selected="0">
            <x v="0"/>
          </reference>
          <reference field="3" count="1" selected="0">
            <x v="362"/>
          </reference>
          <reference field="4" count="1" selected="0">
            <x v="2"/>
          </reference>
          <reference field="10" count="0"/>
          <reference field="15" count="1" selected="0">
            <x v="6"/>
          </reference>
        </references>
      </pivotArea>
    </format>
    <format dxfId="4449">
      <pivotArea dataOnly="0" labelOnly="1" outline="0" fieldPosition="0">
        <references count="7">
          <reference field="0" count="1" selected="0">
            <x v="203"/>
          </reference>
          <reference field="1" count="1" selected="0">
            <x v="97"/>
          </reference>
          <reference field="2" count="1" selected="0">
            <x v="1"/>
          </reference>
          <reference field="3" count="1" selected="0">
            <x v="188"/>
          </reference>
          <reference field="4" count="1" selected="0">
            <x v="3"/>
          </reference>
          <reference field="10" count="0"/>
          <reference field="15" count="1" selected="0">
            <x v="6"/>
          </reference>
        </references>
      </pivotArea>
    </format>
    <format dxfId="4448">
      <pivotArea dataOnly="0" labelOnly="1" outline="0" fieldPosition="0">
        <references count="7">
          <reference field="0" count="1" selected="0">
            <x v="204"/>
          </reference>
          <reference field="1" count="1" selected="0">
            <x v="98"/>
          </reference>
          <reference field="2" count="1" selected="0">
            <x v="2"/>
          </reference>
          <reference field="3" count="1" selected="0">
            <x v="260"/>
          </reference>
          <reference field="4" count="1" selected="0">
            <x v="5"/>
          </reference>
          <reference field="10" count="0"/>
          <reference field="15" count="1" selected="0">
            <x v="6"/>
          </reference>
        </references>
      </pivotArea>
    </format>
    <format dxfId="4447">
      <pivotArea dataOnly="0" labelOnly="1" outline="0" fieldPosition="0">
        <references count="7">
          <reference field="0" count="1" selected="0">
            <x v="205"/>
          </reference>
          <reference field="1" count="1" selected="0">
            <x v="99"/>
          </reference>
          <reference field="2" count="1" selected="0">
            <x v="3"/>
          </reference>
          <reference field="3" count="1" selected="0">
            <x v="24"/>
          </reference>
          <reference field="4" count="1" selected="0">
            <x v="1"/>
          </reference>
          <reference field="10" count="0"/>
          <reference field="15" count="1" selected="0">
            <x v="4"/>
          </reference>
        </references>
      </pivotArea>
    </format>
    <format dxfId="4446">
      <pivotArea dataOnly="0" labelOnly="1" outline="0" fieldPosition="0">
        <references count="7">
          <reference field="0" count="1" selected="0">
            <x v="206"/>
          </reference>
          <reference field="1" count="1" selected="0">
            <x v="100"/>
          </reference>
          <reference field="2" count="1" selected="0">
            <x v="0"/>
          </reference>
          <reference field="3" count="1" selected="0">
            <x v="288"/>
          </reference>
          <reference field="4" count="1" selected="0">
            <x v="0"/>
          </reference>
          <reference field="10" count="0"/>
          <reference field="15" count="1" selected="0">
            <x v="7"/>
          </reference>
        </references>
      </pivotArea>
    </format>
    <format dxfId="4445">
      <pivotArea dataOnly="0" labelOnly="1" outline="0" fieldPosition="0">
        <references count="7">
          <reference field="0" count="1" selected="0">
            <x v="207"/>
          </reference>
          <reference field="1" count="1" selected="0">
            <x v="101"/>
          </reference>
          <reference field="2" count="1" selected="0">
            <x v="1"/>
          </reference>
          <reference field="3" count="1" selected="0">
            <x v="343"/>
          </reference>
          <reference field="4" count="1" selected="0">
            <x v="4"/>
          </reference>
          <reference field="10" count="0"/>
          <reference field="15" count="1" selected="0">
            <x v="6"/>
          </reference>
        </references>
      </pivotArea>
    </format>
    <format dxfId="4444">
      <pivotArea dataOnly="0" labelOnly="1" outline="0" fieldPosition="0">
        <references count="7">
          <reference field="0" count="1" selected="0">
            <x v="209"/>
          </reference>
          <reference field="1" count="1" selected="0">
            <x v="105"/>
          </reference>
          <reference field="2" count="1" selected="0">
            <x v="3"/>
          </reference>
          <reference field="3" count="1" selected="0">
            <x v="82"/>
          </reference>
          <reference field="4" count="1" selected="0">
            <x v="5"/>
          </reference>
          <reference field="10" count="0"/>
          <reference field="15" count="1" selected="0">
            <x v="6"/>
          </reference>
        </references>
      </pivotArea>
    </format>
    <format dxfId="4443">
      <pivotArea dataOnly="0" labelOnly="1" outline="0" fieldPosition="0">
        <references count="7">
          <reference field="0" count="1" selected="0">
            <x v="210"/>
          </reference>
          <reference field="1" count="1" selected="0">
            <x v="107"/>
          </reference>
          <reference field="2" count="1" selected="0">
            <x v="0"/>
          </reference>
          <reference field="3" count="1" selected="0">
            <x v="49"/>
          </reference>
          <reference field="4" count="1" selected="0">
            <x v="2"/>
          </reference>
          <reference field="10" count="0"/>
          <reference field="15" count="1" selected="0">
            <x v="15"/>
          </reference>
        </references>
      </pivotArea>
    </format>
    <format dxfId="4442">
      <pivotArea dataOnly="0" labelOnly="1" outline="0" fieldPosition="0">
        <references count="7">
          <reference field="0" count="1" selected="0">
            <x v="211"/>
          </reference>
          <reference field="1" count="1" selected="0">
            <x v="108"/>
          </reference>
          <reference field="2" count="1" selected="0">
            <x v="1"/>
          </reference>
          <reference field="3" count="1" selected="0">
            <x v="114"/>
          </reference>
          <reference field="4" count="1" selected="0">
            <x v="0"/>
          </reference>
          <reference field="10" count="0"/>
          <reference field="15" count="1" selected="0">
            <x v="7"/>
          </reference>
        </references>
      </pivotArea>
    </format>
    <format dxfId="4441">
      <pivotArea dataOnly="0" labelOnly="1" outline="0" fieldPosition="0">
        <references count="7">
          <reference field="0" count="1" selected="0">
            <x v="214"/>
          </reference>
          <reference field="1" count="1" selected="0">
            <x v="116"/>
          </reference>
          <reference field="2" count="1" selected="0">
            <x v="0"/>
          </reference>
          <reference field="3" count="1" selected="0">
            <x v="64"/>
          </reference>
          <reference field="4" count="1" selected="0">
            <x v="3"/>
          </reference>
          <reference field="10" count="0"/>
          <reference field="15" count="1" selected="0">
            <x v="6"/>
          </reference>
        </references>
      </pivotArea>
    </format>
    <format dxfId="4440">
      <pivotArea dataOnly="0" labelOnly="1" outline="0" fieldPosition="0">
        <references count="7">
          <reference field="0" count="1" selected="0">
            <x v="215"/>
          </reference>
          <reference field="1" count="1" selected="0">
            <x v="118"/>
          </reference>
          <reference field="2" count="1" selected="0">
            <x v="1"/>
          </reference>
          <reference field="3" count="1" selected="0">
            <x v="251"/>
          </reference>
          <reference field="4" count="1" selected="0">
            <x v="4"/>
          </reference>
          <reference field="10" count="0"/>
          <reference field="15" count="1" selected="0">
            <x v="6"/>
          </reference>
        </references>
      </pivotArea>
    </format>
    <format dxfId="4439">
      <pivotArea dataOnly="0" labelOnly="1" outline="0" fieldPosition="0">
        <references count="7">
          <reference field="0" count="1" selected="0">
            <x v="216"/>
          </reference>
          <reference field="1" count="1" selected="0">
            <x v="119"/>
          </reference>
          <reference field="2" count="1" selected="0">
            <x v="2"/>
          </reference>
          <reference field="3" count="1" selected="0">
            <x v="177"/>
          </reference>
          <reference field="4" count="1" selected="0">
            <x v="4"/>
          </reference>
          <reference field="10" count="0"/>
          <reference field="15" count="1" selected="0">
            <x v="6"/>
          </reference>
        </references>
      </pivotArea>
    </format>
    <format dxfId="4438">
      <pivotArea dataOnly="0" labelOnly="1" outline="0" fieldPosition="0">
        <references count="7">
          <reference field="0" count="1" selected="0">
            <x v="217"/>
          </reference>
          <reference field="1" count="1" selected="0">
            <x v="122"/>
          </reference>
          <reference field="2" count="1" selected="0">
            <x v="3"/>
          </reference>
          <reference field="3" count="1" selected="0">
            <x v="276"/>
          </reference>
          <reference field="4" count="1" selected="0">
            <x v="5"/>
          </reference>
          <reference field="10" count="0"/>
          <reference field="15" count="1" selected="0">
            <x v="6"/>
          </reference>
        </references>
      </pivotArea>
    </format>
    <format dxfId="4437">
      <pivotArea dataOnly="0" labelOnly="1" outline="0" fieldPosition="0">
        <references count="7">
          <reference field="0" count="1" selected="0">
            <x v="219"/>
          </reference>
          <reference field="1" count="1" selected="0">
            <x v="125"/>
          </reference>
          <reference field="2" count="1" selected="0">
            <x v="1"/>
          </reference>
          <reference field="3" count="1" selected="0">
            <x v="293"/>
          </reference>
          <reference field="4" count="1" selected="0">
            <x v="5"/>
          </reference>
          <reference field="10" count="0"/>
          <reference field="15" count="1" selected="0">
            <x v="6"/>
          </reference>
        </references>
      </pivotArea>
    </format>
    <format dxfId="4436">
      <pivotArea dataOnly="0" labelOnly="1" outline="0" fieldPosition="0">
        <references count="7">
          <reference field="0" count="1" selected="0">
            <x v="220"/>
          </reference>
          <reference field="1" count="1" selected="0">
            <x v="126"/>
          </reference>
          <reference field="2" count="1" selected="0">
            <x v="2"/>
          </reference>
          <reference field="3" count="1" selected="0">
            <x v="231"/>
          </reference>
          <reference field="4" count="1" selected="0">
            <x v="4"/>
          </reference>
          <reference field="10" count="0"/>
          <reference field="15" count="1" selected="0">
            <x v="6"/>
          </reference>
        </references>
      </pivotArea>
    </format>
    <format dxfId="4435">
      <pivotArea dataOnly="0" labelOnly="1" outline="0" fieldPosition="0">
        <references count="7">
          <reference field="0" count="1" selected="0">
            <x v="221"/>
          </reference>
          <reference field="1" count="1" selected="0">
            <x v="127"/>
          </reference>
          <reference field="2" count="1" selected="0">
            <x v="3"/>
          </reference>
          <reference field="3" count="1" selected="0">
            <x v="346"/>
          </reference>
          <reference field="4" count="1" selected="0">
            <x v="5"/>
          </reference>
          <reference field="10" count="0"/>
          <reference field="15" count="1" selected="0">
            <x v="6"/>
          </reference>
        </references>
      </pivotArea>
    </format>
    <format dxfId="4434">
      <pivotArea dataOnly="0" labelOnly="1" outline="0" fieldPosition="0">
        <references count="7">
          <reference field="0" count="1" selected="0">
            <x v="230"/>
          </reference>
          <reference field="1" count="1" selected="0">
            <x v="157"/>
          </reference>
          <reference field="2" count="1" selected="0">
            <x v="0"/>
          </reference>
          <reference field="3" count="1" selected="0">
            <x v="243"/>
          </reference>
          <reference field="4" count="1" selected="0">
            <x v="5"/>
          </reference>
          <reference field="10" count="0"/>
          <reference field="15" count="1" selected="0">
            <x v="6"/>
          </reference>
        </references>
      </pivotArea>
    </format>
    <format dxfId="4433">
      <pivotArea dataOnly="0" labelOnly="1" outline="0" fieldPosition="0">
        <references count="7">
          <reference field="0" count="1" selected="0">
            <x v="231"/>
          </reference>
          <reference field="1" count="1" selected="0">
            <x v="371"/>
          </reference>
          <reference field="2" count="1" selected="0">
            <x v="1"/>
          </reference>
          <reference field="3" count="1" selected="0">
            <x v="332"/>
          </reference>
          <reference field="4" count="1" selected="0">
            <x v="4"/>
          </reference>
          <reference field="10" count="0"/>
          <reference field="15" count="1" selected="0">
            <x v="6"/>
          </reference>
        </references>
      </pivotArea>
    </format>
    <format dxfId="4432">
      <pivotArea dataOnly="0" labelOnly="1" outline="0" fieldPosition="0">
        <references count="7">
          <reference field="0" count="1" selected="0">
            <x v="233"/>
          </reference>
          <reference field="1" count="1" selected="0">
            <x v="373"/>
          </reference>
          <reference field="2" count="1" selected="0">
            <x v="3"/>
          </reference>
          <reference field="3" count="1" selected="0">
            <x v="302"/>
          </reference>
          <reference field="4" count="1" selected="0">
            <x v="4"/>
          </reference>
          <reference field="10" count="0"/>
          <reference field="15" count="1" selected="0">
            <x v="6"/>
          </reference>
        </references>
      </pivotArea>
    </format>
    <format dxfId="4431">
      <pivotArea dataOnly="0" labelOnly="1" outline="0" fieldPosition="0">
        <references count="7">
          <reference field="0" count="1" selected="0">
            <x v="249"/>
          </reference>
          <reference field="1" count="1" selected="0">
            <x v="418"/>
          </reference>
          <reference field="2" count="1" selected="0">
            <x v="3"/>
          </reference>
          <reference field="3" count="1" selected="0">
            <x v="175"/>
          </reference>
          <reference field="4" count="1" selected="0">
            <x v="5"/>
          </reference>
          <reference field="10" count="0"/>
          <reference field="15" count="1" selected="0">
            <x v="6"/>
          </reference>
        </references>
      </pivotArea>
    </format>
    <format dxfId="4430">
      <pivotArea dataOnly="0" labelOnly="1" outline="0" fieldPosition="0">
        <references count="7">
          <reference field="0" count="1" selected="0">
            <x v="263"/>
          </reference>
          <reference field="1" count="1" selected="0">
            <x v="103"/>
          </reference>
          <reference field="2" count="1" selected="0">
            <x v="1"/>
          </reference>
          <reference field="3" count="1" selected="0">
            <x v="278"/>
          </reference>
          <reference field="4" count="1" selected="0">
            <x v="0"/>
          </reference>
          <reference field="10" count="0"/>
          <reference field="15" count="1" selected="0">
            <x v="6"/>
          </reference>
        </references>
      </pivotArea>
    </format>
    <format dxfId="4429">
      <pivotArea dataOnly="0" labelOnly="1" outline="0" fieldPosition="0">
        <references count="7">
          <reference field="0" count="1" selected="0">
            <x v="265"/>
          </reference>
          <reference field="1" count="1" selected="0">
            <x v="141"/>
          </reference>
          <reference field="2" count="1" selected="0">
            <x v="3"/>
          </reference>
          <reference field="3" count="1" selected="0">
            <x v="397"/>
          </reference>
          <reference field="4" count="1" selected="0">
            <x v="4"/>
          </reference>
          <reference field="10" count="0"/>
          <reference field="15" count="1" selected="0">
            <x v="6"/>
          </reference>
        </references>
      </pivotArea>
    </format>
    <format dxfId="4428">
      <pivotArea dataOnly="0" labelOnly="1" outline="0" fieldPosition="0">
        <references count="7">
          <reference field="0" count="1" selected="0">
            <x v="266"/>
          </reference>
          <reference field="1" count="1" selected="0">
            <x v="158"/>
          </reference>
          <reference field="2" count="1" selected="0">
            <x v="0"/>
          </reference>
          <reference field="3" count="1" selected="0">
            <x v="97"/>
          </reference>
          <reference field="4" count="1" selected="0">
            <x v="3"/>
          </reference>
          <reference field="10" count="0"/>
          <reference field="15" count="1" selected="0">
            <x v="6"/>
          </reference>
        </references>
      </pivotArea>
    </format>
    <format dxfId="4427">
      <pivotArea dataOnly="0" labelOnly="1" outline="0" fieldPosition="0">
        <references count="7">
          <reference field="0" count="1" selected="0">
            <x v="280"/>
          </reference>
          <reference field="1" count="1" selected="0">
            <x v="311"/>
          </reference>
          <reference field="2" count="1" selected="0">
            <x v="2"/>
          </reference>
          <reference field="3" count="1" selected="0">
            <x v="377"/>
          </reference>
          <reference field="4" count="1" selected="0">
            <x v="0"/>
          </reference>
          <reference field="10" count="0"/>
          <reference field="15" count="1" selected="0">
            <x v="6"/>
          </reference>
        </references>
      </pivotArea>
    </format>
    <format dxfId="4426">
      <pivotArea dataOnly="0" labelOnly="1" outline="0" fieldPosition="0">
        <references count="7">
          <reference field="0" count="1" selected="0">
            <x v="284"/>
          </reference>
          <reference field="1" count="1" selected="0">
            <x v="377"/>
          </reference>
          <reference field="2" count="1" selected="0">
            <x v="2"/>
          </reference>
          <reference field="3" count="1" selected="0">
            <x v="48"/>
          </reference>
          <reference field="4" count="1" selected="0">
            <x v="3"/>
          </reference>
          <reference field="10" count="0"/>
          <reference field="15" count="1" selected="0">
            <x v="6"/>
          </reference>
        </references>
      </pivotArea>
    </format>
    <format dxfId="4425">
      <pivotArea dataOnly="0" labelOnly="1" outline="0" fieldPosition="0">
        <references count="7">
          <reference field="0" count="1" selected="0">
            <x v="285"/>
          </reference>
          <reference field="1" count="1" selected="0">
            <x v="392"/>
          </reference>
          <reference field="2" count="1" selected="0">
            <x v="3"/>
          </reference>
          <reference field="3" count="1" selected="0">
            <x v="190"/>
          </reference>
          <reference field="4" count="1" selected="0">
            <x v="2"/>
          </reference>
          <reference field="10" count="0"/>
          <reference field="15" count="1" selected="0">
            <x v="7"/>
          </reference>
        </references>
      </pivotArea>
    </format>
    <format dxfId="4424">
      <pivotArea dataOnly="0" labelOnly="1" outline="0" fieldPosition="0">
        <references count="7">
          <reference field="0" count="1" selected="0">
            <x v="288"/>
          </reference>
          <reference field="1" count="1" selected="0">
            <x v="66"/>
          </reference>
          <reference field="2" count="1" selected="0">
            <x v="10"/>
          </reference>
          <reference field="3" count="1" selected="0">
            <x v="73"/>
          </reference>
          <reference field="4" count="1" selected="0">
            <x v="0"/>
          </reference>
          <reference field="10" count="0"/>
          <reference field="15" count="1" selected="0">
            <x v="6"/>
          </reference>
        </references>
      </pivotArea>
    </format>
    <format dxfId="4423">
      <pivotArea dataOnly="0" labelOnly="1" outline="0" fieldPosition="0">
        <references count="7">
          <reference field="0" count="1" selected="0">
            <x v="297"/>
          </reference>
          <reference field="1" count="1" selected="0">
            <x v="93"/>
          </reference>
          <reference field="2" count="1" selected="0">
            <x v="3"/>
          </reference>
          <reference field="3" count="1" selected="0">
            <x v="364"/>
          </reference>
          <reference field="4" count="1" selected="0">
            <x v="0"/>
          </reference>
          <reference field="10" count="0"/>
          <reference field="15" count="1" selected="0">
            <x v="6"/>
          </reference>
        </references>
      </pivotArea>
    </format>
    <format dxfId="4422">
      <pivotArea dataOnly="0" labelOnly="1" outline="0" fieldPosition="0">
        <references count="7">
          <reference field="0" count="1" selected="0">
            <x v="300"/>
          </reference>
          <reference field="1" count="1" selected="0">
            <x v="188"/>
          </reference>
          <reference field="2" count="1" selected="0">
            <x v="2"/>
          </reference>
          <reference field="3" count="1" selected="0">
            <x v="42"/>
          </reference>
          <reference field="4" count="1" selected="0">
            <x v="4"/>
          </reference>
          <reference field="10" count="0"/>
          <reference field="15" count="1" selected="0">
            <x v="6"/>
          </reference>
        </references>
      </pivotArea>
    </format>
    <format dxfId="4421">
      <pivotArea dataOnly="0" labelOnly="1" outline="0" fieldPosition="0">
        <references count="7">
          <reference field="0" count="1" selected="0">
            <x v="301"/>
          </reference>
          <reference field="1" count="1" selected="0">
            <x v="200"/>
          </reference>
          <reference field="2" count="1" selected="0">
            <x v="3"/>
          </reference>
          <reference field="3" count="1" selected="0">
            <x v="365"/>
          </reference>
          <reference field="4" count="1" selected="0">
            <x v="4"/>
          </reference>
          <reference field="10" count="0"/>
          <reference field="15" count="1" selected="0">
            <x v="6"/>
          </reference>
        </references>
      </pivotArea>
    </format>
    <format dxfId="4420">
      <pivotArea dataOnly="0" labelOnly="1" outline="0" fieldPosition="0">
        <references count="7">
          <reference field="0" count="1" selected="0">
            <x v="304"/>
          </reference>
          <reference field="1" count="1" selected="0">
            <x v="215"/>
          </reference>
          <reference field="2" count="1" selected="0">
            <x v="2"/>
          </reference>
          <reference field="3" count="1" selected="0">
            <x v="99"/>
          </reference>
          <reference field="4" count="1" selected="0">
            <x v="4"/>
          </reference>
          <reference field="10" count="0"/>
          <reference field="15" count="1" selected="0">
            <x v="6"/>
          </reference>
        </references>
      </pivotArea>
    </format>
    <format dxfId="4419">
      <pivotArea dataOnly="0" labelOnly="1" outline="0" fieldPosition="0">
        <references count="7">
          <reference field="0" count="1" selected="0">
            <x v="306"/>
          </reference>
          <reference field="1" count="1" selected="0">
            <x v="264"/>
          </reference>
          <reference field="2" count="1" selected="0">
            <x v="0"/>
          </reference>
          <reference field="3" count="1" selected="0">
            <x v="152"/>
          </reference>
          <reference field="4" count="1" selected="0">
            <x v="4"/>
          </reference>
          <reference field="10" count="0"/>
          <reference field="15" count="1" selected="0">
            <x v="6"/>
          </reference>
        </references>
      </pivotArea>
    </format>
    <format dxfId="4418">
      <pivotArea dataOnly="0" labelOnly="1" outline="0" fieldPosition="0">
        <references count="7">
          <reference field="0" count="1" selected="0">
            <x v="308"/>
          </reference>
          <reference field="1" count="1" selected="0">
            <x v="354"/>
          </reference>
          <reference field="2" count="1" selected="0">
            <x v="2"/>
          </reference>
          <reference field="3" count="1" selected="0">
            <x v="367"/>
          </reference>
          <reference field="4" count="1" selected="0">
            <x v="4"/>
          </reference>
          <reference field="10" count="0"/>
          <reference field="15" count="1" selected="0">
            <x v="6"/>
          </reference>
        </references>
      </pivotArea>
    </format>
    <format dxfId="4417">
      <pivotArea dataOnly="0" labelOnly="1" outline="0" fieldPosition="0">
        <references count="7">
          <reference field="0" count="1" selected="0">
            <x v="310"/>
          </reference>
          <reference field="1" count="1" selected="0">
            <x v="356"/>
          </reference>
          <reference field="2" count="1" selected="0">
            <x v="0"/>
          </reference>
          <reference field="3" count="1" selected="0">
            <x v="402"/>
          </reference>
          <reference field="4" count="1" selected="0">
            <x v="4"/>
          </reference>
          <reference field="10" count="0"/>
          <reference field="15" count="1" selected="0">
            <x v="6"/>
          </reference>
        </references>
      </pivotArea>
    </format>
    <format dxfId="4416">
      <pivotArea dataOnly="0" labelOnly="1" outline="0" fieldPosition="0">
        <references count="7">
          <reference field="0" count="1" selected="0">
            <x v="311"/>
          </reference>
          <reference field="1" count="1" selected="0">
            <x v="357"/>
          </reference>
          <reference field="2" count="1" selected="0">
            <x v="1"/>
          </reference>
          <reference field="3" count="1" selected="0">
            <x v="249"/>
          </reference>
          <reference field="4" count="1" selected="0">
            <x v="4"/>
          </reference>
          <reference field="10" count="0"/>
          <reference field="15" count="1" selected="0">
            <x v="6"/>
          </reference>
        </references>
      </pivotArea>
    </format>
    <format dxfId="4415">
      <pivotArea dataOnly="0" labelOnly="1" outline="0" fieldPosition="0">
        <references count="7">
          <reference field="0" count="1" selected="0">
            <x v="312"/>
          </reference>
          <reference field="1" count="1" selected="0">
            <x v="360"/>
          </reference>
          <reference field="2" count="1" selected="0">
            <x v="2"/>
          </reference>
          <reference field="3" count="1" selected="0">
            <x v="253"/>
          </reference>
          <reference field="4" count="1" selected="0">
            <x v="5"/>
          </reference>
          <reference field="10" count="0"/>
          <reference field="15" count="1" selected="0">
            <x v="6"/>
          </reference>
        </references>
      </pivotArea>
    </format>
    <format dxfId="4414">
      <pivotArea dataOnly="0" labelOnly="1" outline="0" fieldPosition="0">
        <references count="7">
          <reference field="0" count="1" selected="0">
            <x v="313"/>
          </reference>
          <reference field="1" count="1" selected="0">
            <x v="361"/>
          </reference>
          <reference field="2" count="1" selected="0">
            <x v="3"/>
          </reference>
          <reference field="3" count="1" selected="0">
            <x v="6"/>
          </reference>
          <reference field="4" count="1" selected="0">
            <x v="2"/>
          </reference>
          <reference field="10" count="0"/>
          <reference field="15" count="1" selected="0">
            <x v="9"/>
          </reference>
        </references>
      </pivotArea>
    </format>
    <format dxfId="4413">
      <pivotArea dataOnly="0" labelOnly="1" outline="0" fieldPosition="0">
        <references count="7">
          <reference field="0" count="1" selected="0">
            <x v="314"/>
          </reference>
          <reference field="1" count="1" selected="0">
            <x v="375"/>
          </reference>
          <reference field="2" count="1" selected="0">
            <x v="0"/>
          </reference>
          <reference field="3" count="1" selected="0">
            <x v="22"/>
          </reference>
          <reference field="4" count="1" selected="0">
            <x v="2"/>
          </reference>
          <reference field="10" count="0"/>
          <reference field="15" count="1" selected="0">
            <x v="9"/>
          </reference>
        </references>
      </pivotArea>
    </format>
    <format dxfId="4412">
      <pivotArea dataOnly="0" labelOnly="1" outline="0" fieldPosition="0">
        <references count="7">
          <reference field="0" count="1" selected="0">
            <x v="316"/>
          </reference>
          <reference field="1" count="1" selected="0">
            <x v="390"/>
          </reference>
          <reference field="2" count="1" selected="0">
            <x v="2"/>
          </reference>
          <reference field="3" count="1" selected="0">
            <x v="383"/>
          </reference>
          <reference field="4" count="1" selected="0">
            <x v="1"/>
          </reference>
          <reference field="10" count="0"/>
          <reference field="15" count="1" selected="0">
            <x v="6"/>
          </reference>
        </references>
      </pivotArea>
    </format>
    <format dxfId="4411">
      <pivotArea dataOnly="0" labelOnly="1" outline="0" fieldPosition="0">
        <references count="7">
          <reference field="0" count="1" selected="0">
            <x v="317"/>
          </reference>
          <reference field="1" count="1" selected="0">
            <x v="393"/>
          </reference>
          <reference field="2" count="1" selected="0">
            <x v="3"/>
          </reference>
          <reference field="3" count="1" selected="0">
            <x v="187"/>
          </reference>
          <reference field="4" count="1" selected="0">
            <x v="4"/>
          </reference>
          <reference field="10" count="0"/>
          <reference field="15" count="1" selected="0">
            <x v="6"/>
          </reference>
        </references>
      </pivotArea>
    </format>
    <format dxfId="4410">
      <pivotArea dataOnly="0" labelOnly="1" outline="0" fieldPosition="0">
        <references count="7">
          <reference field="0" count="1" selected="0">
            <x v="318"/>
          </reference>
          <reference field="1" count="1" selected="0">
            <x v="398"/>
          </reference>
          <reference field="2" count="1" selected="0">
            <x v="0"/>
          </reference>
          <reference field="3" count="1" selected="0">
            <x v="72"/>
          </reference>
          <reference field="4" count="1" selected="0">
            <x v="4"/>
          </reference>
          <reference field="10" count="0"/>
          <reference field="15" count="1" selected="0">
            <x v="6"/>
          </reference>
        </references>
      </pivotArea>
    </format>
    <format dxfId="4409">
      <pivotArea dataOnly="0" labelOnly="1" outline="0" fieldPosition="0">
        <references count="7">
          <reference field="0" count="1" selected="0">
            <x v="320"/>
          </reference>
          <reference field="1" count="1" selected="0">
            <x v="401"/>
          </reference>
          <reference field="2" count="1" selected="0">
            <x v="2"/>
          </reference>
          <reference field="3" count="1" selected="0">
            <x v="83"/>
          </reference>
          <reference field="4" count="1" selected="0">
            <x v="5"/>
          </reference>
          <reference field="10" count="0"/>
          <reference field="15" count="1" selected="0">
            <x v="6"/>
          </reference>
        </references>
      </pivotArea>
    </format>
    <format dxfId="4408">
      <pivotArea dataOnly="0" labelOnly="1" outline="0" fieldPosition="0">
        <references count="7">
          <reference field="0" count="1" selected="0">
            <x v="322"/>
          </reference>
          <reference field="1" count="1" selected="0">
            <x v="406"/>
          </reference>
          <reference field="2" count="1" selected="0">
            <x v="0"/>
          </reference>
          <reference field="3" count="1" selected="0">
            <x v="117"/>
          </reference>
          <reference field="4" count="1" selected="0">
            <x v="3"/>
          </reference>
          <reference field="10" count="0"/>
          <reference field="15" count="1" selected="0">
            <x v="6"/>
          </reference>
        </references>
      </pivotArea>
    </format>
    <format dxfId="4407">
      <pivotArea dataOnly="0" labelOnly="1" outline="0" fieldPosition="0">
        <references count="7">
          <reference field="0" count="1" selected="0">
            <x v="323"/>
          </reference>
          <reference field="1" count="1" selected="0">
            <x v="410"/>
          </reference>
          <reference field="2" count="1" selected="0">
            <x v="1"/>
          </reference>
          <reference field="3" count="1" selected="0">
            <x v="235"/>
          </reference>
          <reference field="4" count="1" selected="0">
            <x v="3"/>
          </reference>
          <reference field="10" count="0"/>
          <reference field="15" count="1" selected="0">
            <x v="6"/>
          </reference>
        </references>
      </pivotArea>
    </format>
    <format dxfId="4406">
      <pivotArea dataOnly="0" labelOnly="1" outline="0" fieldPosition="0">
        <references count="7">
          <reference field="0" count="1" selected="0">
            <x v="326"/>
          </reference>
          <reference field="1" count="1" selected="0">
            <x v="1"/>
          </reference>
          <reference field="2" count="1" selected="0">
            <x v="0"/>
          </reference>
          <reference field="3" count="1" selected="0">
            <x v="197"/>
          </reference>
          <reference field="4" count="1" selected="0">
            <x v="4"/>
          </reference>
          <reference field="10" count="0"/>
          <reference field="15" count="1" selected="0">
            <x v="6"/>
          </reference>
        </references>
      </pivotArea>
    </format>
  </formats>
  <pivotTableStyleInfo name="PivotStyleLight16" showRowHeaders="0" showColHeaders="0"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C00-000000000000}" name="PivotTable8" cacheId="0" applyNumberFormats="0" applyBorderFormats="0" applyFontFormats="0" applyPatternFormats="0" applyAlignmentFormats="0" applyWidthHeightFormats="1" dataCaption="Values" updatedVersion="8" minRefreshableVersion="3" showDrill="0" useAutoFormatting="1" rowGrandTotals="0" colGrandTotals="0" itemPrintTitles="1" createdVersion="8" indent="0" compact="0" compactData="0" gridDropZones="1" multipleFieldFilters="0">
  <location ref="E3:P69" firstHeaderRow="2" firstDataRow="2" firstDataCol="6" rowPageCount="1" colPageCount="1"/>
  <pivotFields count="34">
    <pivotField axis="axisRow" compact="0" outline="0" showAll="0" defaultSubtotal="0">
      <items count="42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m="1" x="422"/>
        <item m="1" x="421"/>
        <item m="1" x="420"/>
        <item m="1" x="423"/>
      </items>
    </pivotField>
    <pivotField axis="axisRow" compact="0" outline="0" showAll="0" defaultSubtotal="0">
      <items count="424">
        <item x="172"/>
        <item x="323"/>
        <item x="324"/>
        <item x="325"/>
        <item x="0"/>
        <item x="173"/>
        <item x="174"/>
        <item x="326"/>
        <item x="287"/>
        <item x="175"/>
        <item x="176"/>
        <item x="177"/>
        <item x="178"/>
        <item x="179"/>
        <item x="180"/>
        <item x="181"/>
        <item x="182"/>
        <item x="327"/>
        <item x="183"/>
        <item x="257"/>
        <item x="184"/>
        <item x="288"/>
        <item x="185"/>
        <item x="289"/>
        <item x="290"/>
        <item x="328"/>
        <item x="1"/>
        <item x="2"/>
        <item x="329"/>
        <item x="330"/>
        <item x="152"/>
        <item x="331"/>
        <item x="3"/>
        <item x="186"/>
        <item x="232"/>
        <item x="4"/>
        <item x="332"/>
        <item x="333"/>
        <item x="334"/>
        <item x="416"/>
        <item x="291"/>
        <item x="187"/>
        <item x="188"/>
        <item x="5"/>
        <item x="189"/>
        <item x="335"/>
        <item x="336"/>
        <item x="190"/>
        <item x="191"/>
        <item x="292"/>
        <item x="337"/>
        <item x="192"/>
        <item x="6"/>
        <item x="193"/>
        <item x="293"/>
        <item x="153"/>
        <item x="194"/>
        <item x="338"/>
        <item x="7"/>
        <item x="195"/>
        <item x="339"/>
        <item x="340"/>
        <item x="196"/>
        <item x="8"/>
        <item x="258"/>
        <item x="341"/>
        <item x="285"/>
        <item x="154"/>
        <item x="342"/>
        <item x="9"/>
        <item x="343"/>
        <item x="10"/>
        <item x="171"/>
        <item x="233"/>
        <item x="344"/>
        <item x="11"/>
        <item x="345"/>
        <item x="12"/>
        <item x="13"/>
        <item x="346"/>
        <item x="234"/>
        <item x="347"/>
        <item x="14"/>
        <item x="348"/>
        <item x="235"/>
        <item x="349"/>
        <item x="350"/>
        <item x="351"/>
        <item x="352"/>
        <item x="353"/>
        <item x="236"/>
        <item x="354"/>
        <item x="15"/>
        <item x="294"/>
        <item x="197"/>
        <item x="198"/>
        <item x="199"/>
        <item x="200"/>
        <item x="201"/>
        <item x="202"/>
        <item x="203"/>
        <item x="204"/>
        <item x="259"/>
        <item x="260"/>
        <item x="205"/>
        <item x="206"/>
        <item x="16"/>
        <item x="207"/>
        <item x="208"/>
        <item x="247"/>
        <item x="17"/>
        <item x="209"/>
        <item x="355"/>
        <item x="18"/>
        <item x="356"/>
        <item x="210"/>
        <item x="211"/>
        <item x="19"/>
        <item x="212"/>
        <item x="213"/>
        <item x="357"/>
        <item x="261"/>
        <item x="214"/>
        <item x="215"/>
        <item x="358"/>
        <item x="216"/>
        <item x="217"/>
        <item x="218"/>
        <item x="20"/>
        <item x="359"/>
        <item x="219"/>
        <item x="220"/>
        <item x="221"/>
        <item x="222"/>
        <item x="360"/>
        <item x="223"/>
        <item x="224"/>
        <item x="361"/>
        <item x="362"/>
        <item x="225"/>
        <item x="226"/>
        <item x="262"/>
        <item x="295"/>
        <item x="296"/>
        <item x="155"/>
        <item x="156"/>
        <item x="21"/>
        <item x="363"/>
        <item x="22"/>
        <item x="23"/>
        <item x="24"/>
        <item x="364"/>
        <item x="365"/>
        <item x="25"/>
        <item x="366"/>
        <item x="26"/>
        <item x="27"/>
        <item x="227"/>
        <item x="263"/>
        <item x="367"/>
        <item x="368"/>
        <item x="264"/>
        <item x="28"/>
        <item x="369"/>
        <item x="29"/>
        <item x="157"/>
        <item x="158"/>
        <item x="265"/>
        <item x="370"/>
        <item x="30"/>
        <item x="31"/>
        <item x="371"/>
        <item x="372"/>
        <item x="32"/>
        <item x="373"/>
        <item x="33"/>
        <item x="159"/>
        <item x="34"/>
        <item x="266"/>
        <item x="374"/>
        <item x="375"/>
        <item x="267"/>
        <item x="160"/>
        <item x="237"/>
        <item x="376"/>
        <item x="377"/>
        <item x="378"/>
        <item x="379"/>
        <item x="297"/>
        <item x="35"/>
        <item x="268"/>
        <item x="380"/>
        <item x="381"/>
        <item x="382"/>
        <item x="383"/>
        <item x="269"/>
        <item x="384"/>
        <item x="36"/>
        <item x="37"/>
        <item x="38"/>
        <item x="298"/>
        <item x="39"/>
        <item x="299"/>
        <item x="385"/>
        <item x="161"/>
        <item x="162"/>
        <item x="386"/>
        <item x="300"/>
        <item x="387"/>
        <item x="163"/>
        <item x="40"/>
        <item x="388"/>
        <item x="164"/>
        <item x="270"/>
        <item x="389"/>
        <item x="301"/>
        <item x="302"/>
        <item x="271"/>
        <item x="238"/>
        <item x="239"/>
        <item x="390"/>
        <item x="41"/>
        <item x="391"/>
        <item x="42"/>
        <item x="43"/>
        <item x="44"/>
        <item x="45"/>
        <item x="165"/>
        <item x="166"/>
        <item x="46"/>
        <item x="248"/>
        <item x="240"/>
        <item x="47"/>
        <item x="48"/>
        <item x="49"/>
        <item x="241"/>
        <item x="249"/>
        <item x="50"/>
        <item x="51"/>
        <item x="52"/>
        <item x="53"/>
        <item x="54"/>
        <item x="55"/>
        <item x="56"/>
        <item x="57"/>
        <item x="58"/>
        <item x="59"/>
        <item x="60"/>
        <item x="61"/>
        <item x="62"/>
        <item x="242"/>
        <item x="63"/>
        <item x="64"/>
        <item x="65"/>
        <item x="66"/>
        <item x="67"/>
        <item x="167"/>
        <item x="68"/>
        <item x="168"/>
        <item x="69"/>
        <item x="70"/>
        <item x="250"/>
        <item x="272"/>
        <item x="71"/>
        <item x="303"/>
        <item x="273"/>
        <item x="72"/>
        <item x="73"/>
        <item x="304"/>
        <item x="74"/>
        <item x="243"/>
        <item x="75"/>
        <item x="76"/>
        <item x="77"/>
        <item x="78"/>
        <item x="79"/>
        <item x="80"/>
        <item x="81"/>
        <item x="251"/>
        <item x="82"/>
        <item x="83"/>
        <item x="84"/>
        <item x="85"/>
        <item x="86"/>
        <item x="87"/>
        <item x="274"/>
        <item x="275"/>
        <item x="88"/>
        <item x="89"/>
        <item x="90"/>
        <item x="91"/>
        <item x="276"/>
        <item x="92"/>
        <item x="93"/>
        <item x="94"/>
        <item x="95"/>
        <item x="252"/>
        <item x="96"/>
        <item x="97"/>
        <item x="253"/>
        <item x="169"/>
        <item x="98"/>
        <item x="99"/>
        <item x="100"/>
        <item x="101"/>
        <item x="254"/>
        <item x="102"/>
        <item x="103"/>
        <item x="104"/>
        <item x="105"/>
        <item x="106"/>
        <item x="277"/>
        <item x="107"/>
        <item x="108"/>
        <item x="278"/>
        <item x="109"/>
        <item x="110"/>
        <item x="111"/>
        <item x="112"/>
        <item x="113"/>
        <item x="114"/>
        <item x="115"/>
        <item x="116"/>
        <item x="117"/>
        <item x="118"/>
        <item x="119"/>
        <item x="120"/>
        <item x="121"/>
        <item x="279"/>
        <item x="280"/>
        <item x="122"/>
        <item x="123"/>
        <item x="124"/>
        <item x="255"/>
        <item x="256"/>
        <item x="125"/>
        <item x="126"/>
        <item x="127"/>
        <item x="128"/>
        <item x="129"/>
        <item x="130"/>
        <item x="131"/>
        <item x="132"/>
        <item x="133"/>
        <item x="134"/>
        <item x="135"/>
        <item x="136"/>
        <item x="137"/>
        <item x="138"/>
        <item x="139"/>
        <item x="140"/>
        <item x="141"/>
        <item x="142"/>
        <item x="143"/>
        <item x="305"/>
        <item x="306"/>
        <item x="307"/>
        <item x="308"/>
        <item x="392"/>
        <item x="393"/>
        <item x="309"/>
        <item x="310"/>
        <item x="394"/>
        <item x="395"/>
        <item x="144"/>
        <item x="396"/>
        <item x="397"/>
        <item x="145"/>
        <item x="398"/>
        <item x="399"/>
        <item x="146"/>
        <item x="228"/>
        <item x="229"/>
        <item x="230"/>
        <item x="417"/>
        <item x="311"/>
        <item x="231"/>
        <item x="281"/>
        <item x="400"/>
        <item x="401"/>
        <item x="402"/>
        <item x="418"/>
        <item x="147"/>
        <item x="148"/>
        <item x="403"/>
        <item x="404"/>
        <item x="312"/>
        <item x="286"/>
        <item x="170"/>
        <item x="405"/>
        <item x="313"/>
        <item x="244"/>
        <item x="282"/>
        <item x="314"/>
        <item x="406"/>
        <item x="283"/>
        <item x="407"/>
        <item x="408"/>
        <item x="315"/>
        <item x="316"/>
        <item x="409"/>
        <item x="317"/>
        <item x="410"/>
        <item x="411"/>
        <item x="318"/>
        <item x="412"/>
        <item x="319"/>
        <item x="284"/>
        <item x="413"/>
        <item x="149"/>
        <item x="320"/>
        <item x="245"/>
        <item x="150"/>
        <item x="151"/>
        <item x="321"/>
        <item x="322"/>
        <item x="414"/>
        <item x="415"/>
        <item x="246"/>
        <item x="419"/>
        <item m="1" x="421"/>
        <item m="1" x="422"/>
        <item m="1" x="423"/>
        <item x="420"/>
      </items>
    </pivotField>
    <pivotField axis="axisRow" compact="0" outline="0" showAll="0" defaultSubtotal="0">
      <items count="15">
        <item x="3"/>
        <item x="0"/>
        <item x="1"/>
        <item x="2"/>
        <item x="4"/>
        <item m="1" x="14"/>
        <item m="1" x="13"/>
        <item m="1" x="8"/>
        <item x="5"/>
        <item m="1" x="11"/>
        <item x="6"/>
        <item m="1" x="10"/>
        <item m="1" x="12"/>
        <item m="1" x="9"/>
        <item x="7"/>
      </items>
    </pivotField>
    <pivotField axis="axisRow" compact="0" outline="0" showAll="0" defaultSubtotal="0">
      <items count="426">
        <item x="64"/>
        <item m="1" x="416"/>
        <item x="391"/>
        <item x="110"/>
        <item x="1"/>
        <item x="70"/>
        <item x="307"/>
        <item x="264"/>
        <item x="245"/>
        <item x="332"/>
        <item x="163"/>
        <item x="216"/>
        <item x="309"/>
        <item x="143"/>
        <item x="146"/>
        <item x="328"/>
        <item x="150"/>
        <item x="350"/>
        <item x="100"/>
        <item x="239"/>
        <item x="116"/>
        <item x="407"/>
        <item x="308"/>
        <item x="377"/>
        <item x="202"/>
        <item x="346"/>
        <item x="334"/>
        <item x="406"/>
        <item x="157"/>
        <item x="329"/>
        <item x="158"/>
        <item x="226"/>
        <item x="356"/>
        <item x="161"/>
        <item x="252"/>
        <item x="130"/>
        <item x="208"/>
        <item x="263"/>
        <item x="185"/>
        <item x="111"/>
        <item x="128"/>
        <item x="139"/>
        <item x="294"/>
        <item x="355"/>
        <item x="149"/>
        <item x="105"/>
        <item x="383"/>
        <item x="401"/>
        <item x="278"/>
        <item x="206"/>
        <item x="197"/>
        <item x="78"/>
        <item x="52"/>
        <item x="26"/>
        <item x="160"/>
        <item x="61"/>
        <item x="94"/>
        <item x="217"/>
        <item x="229"/>
        <item x="156"/>
        <item x="272"/>
        <item x="35"/>
        <item x="293"/>
        <item x="361"/>
        <item x="209"/>
        <item x="138"/>
        <item x="388"/>
        <item x="367"/>
        <item x="249"/>
        <item x="395"/>
        <item x="380"/>
        <item x="343"/>
        <item x="312"/>
        <item x="282"/>
        <item x="218"/>
        <item x="101"/>
        <item x="336"/>
        <item x="364"/>
        <item x="341"/>
        <item x="330"/>
        <item x="152"/>
        <item x="393"/>
        <item x="205"/>
        <item x="313"/>
        <item x="104"/>
        <item x="167"/>
        <item x="66"/>
        <item x="182"/>
        <item x="194"/>
        <item x="240"/>
        <item x="48"/>
        <item x="251"/>
        <item x="43"/>
        <item x="384"/>
        <item x="379"/>
        <item x="178"/>
        <item x="168"/>
        <item x="260"/>
        <item x="41"/>
        <item x="298"/>
        <item x="402"/>
        <item x="91"/>
        <item x="186"/>
        <item x="45"/>
        <item x="269"/>
        <item x="175"/>
        <item x="411"/>
        <item x="44"/>
        <item x="354"/>
        <item x="283"/>
        <item x="204"/>
        <item x="127"/>
        <item x="345"/>
        <item x="112"/>
        <item x="207"/>
        <item x="98"/>
        <item x="398"/>
        <item x="315"/>
        <item x="120"/>
        <item x="58"/>
        <item x="303"/>
        <item x="162"/>
        <item x="326"/>
        <item x="191"/>
        <item x="403"/>
        <item x="6"/>
        <item x="67"/>
        <item x="344"/>
        <item x="256"/>
        <item x="190"/>
        <item x="30"/>
        <item x="74"/>
        <item x="390"/>
        <item x="34"/>
        <item x="372"/>
        <item x="131"/>
        <item x="233"/>
        <item x="132"/>
        <item x="60"/>
        <item x="223"/>
        <item x="366"/>
        <item x="109"/>
        <item x="129"/>
        <item x="358"/>
        <item x="386"/>
        <item x="221"/>
        <item x="228"/>
        <item x="370"/>
        <item x="375"/>
        <item x="126"/>
        <item x="18"/>
        <item x="54"/>
        <item x="300"/>
        <item x="387"/>
        <item x="174"/>
        <item x="195"/>
        <item x="338"/>
        <item x="183"/>
        <item x="271"/>
        <item x="189"/>
        <item x="368"/>
        <item x="280"/>
        <item x="333"/>
        <item x="88"/>
        <item x="87"/>
        <item x="51"/>
        <item x="246"/>
        <item x="13"/>
        <item x="22"/>
        <item x="378"/>
        <item x="37"/>
        <item x="409"/>
        <item x="287"/>
        <item x="299"/>
        <item x="16"/>
        <item x="243"/>
        <item x="335"/>
        <item x="211"/>
        <item x="122"/>
        <item x="212"/>
        <item x="148"/>
        <item x="17"/>
        <item x="232"/>
        <item x="0"/>
        <item x="267"/>
        <item x="46"/>
        <item x="159"/>
        <item x="311"/>
        <item x="200"/>
        <item x="371"/>
        <item x="279"/>
        <item x="77"/>
        <item x="99"/>
        <item x="340"/>
        <item x="288"/>
        <item x="40"/>
        <item x="137"/>
        <item x="319"/>
        <item x="187"/>
        <item x="133"/>
        <item x="155"/>
        <item x="261"/>
        <item x="254"/>
        <item x="241"/>
        <item x="68"/>
        <item x="266"/>
        <item x="85"/>
        <item x="385"/>
        <item x="337"/>
        <item x="292"/>
        <item x="9"/>
        <item m="1" x="423"/>
        <item x="363"/>
        <item x="289"/>
        <item x="193"/>
        <item x="410"/>
        <item x="234"/>
        <item x="397"/>
        <item x="369"/>
        <item x="21"/>
        <item x="42"/>
        <item x="82"/>
        <item x="93"/>
        <item x="220"/>
        <item x="19"/>
        <item x="353"/>
        <item x="75"/>
        <item x="56"/>
        <item x="141"/>
        <item x="29"/>
        <item x="121"/>
        <item x="214"/>
        <item x="286"/>
        <item x="38"/>
        <item x="250"/>
        <item x="316"/>
        <item m="1" x="418"/>
        <item x="90"/>
        <item x="12"/>
        <item x="268"/>
        <item x="284"/>
        <item x="79"/>
        <item x="265"/>
        <item x="224"/>
        <item x="331"/>
        <item x="124"/>
        <item x="23"/>
        <item x="376"/>
        <item x="172"/>
        <item x="305"/>
        <item x="247"/>
        <item x="210"/>
        <item x="399"/>
        <item x="306"/>
        <item x="72"/>
        <item x="219"/>
        <item x="349"/>
        <item x="179"/>
        <item x="3"/>
        <item x="164"/>
        <item x="201"/>
        <item x="230"/>
        <item x="71"/>
        <item x="237"/>
        <item x="176"/>
        <item x="81"/>
        <item x="231"/>
        <item x="192"/>
        <item x="114"/>
        <item x="276"/>
        <item x="107"/>
        <item x="113"/>
        <item x="15"/>
        <item x="382"/>
        <item x="238"/>
        <item x="118"/>
        <item x="177"/>
        <item x="103"/>
        <item x="257"/>
        <item x="365"/>
        <item x="106"/>
        <item x="31"/>
        <item x="351"/>
        <item x="36"/>
        <item x="290"/>
        <item x="95"/>
        <item x="153"/>
        <item x="408"/>
        <item x="97"/>
        <item x="92"/>
        <item x="123"/>
        <item x="135"/>
        <item x="59"/>
        <item x="213"/>
        <item x="222"/>
        <item x="57"/>
        <item x="381"/>
        <item x="108"/>
        <item x="53"/>
        <item x="297"/>
        <item x="327"/>
        <item x="322"/>
        <item x="227"/>
        <item x="317"/>
        <item x="318"/>
        <item m="1" x="417"/>
        <item x="50"/>
        <item x="196"/>
        <item x="314"/>
        <item x="27"/>
        <item x="80"/>
        <item x="140"/>
        <item x="136"/>
        <item x="33"/>
        <item x="119"/>
        <item x="412"/>
        <item x="325"/>
        <item x="10"/>
        <item x="166"/>
        <item x="389"/>
        <item x="11"/>
        <item x="235"/>
        <item x="5"/>
        <item x="244"/>
        <item x="142"/>
        <item x="248"/>
        <item x="373"/>
        <item x="49"/>
        <item x="125"/>
        <item x="86"/>
        <item x="188"/>
        <item x="357"/>
        <item x="225"/>
        <item x="145"/>
        <item x="352"/>
        <item x="404"/>
        <item x="14"/>
        <item x="236"/>
        <item x="69"/>
        <item x="173"/>
        <item x="347"/>
        <item x="324"/>
        <item x="102"/>
        <item x="203"/>
        <item x="117"/>
        <item x="374"/>
        <item x="215"/>
        <item x="281"/>
        <item x="4"/>
        <item x="405"/>
        <item x="32"/>
        <item x="270"/>
        <item x="253"/>
        <item x="339"/>
        <item x="342"/>
        <item x="258"/>
        <item x="144"/>
        <item x="296"/>
        <item x="73"/>
        <item x="198"/>
        <item x="47"/>
        <item x="181"/>
        <item x="199"/>
        <item x="8"/>
        <item x="291"/>
        <item x="295"/>
        <item x="301"/>
        <item x="302"/>
        <item x="65"/>
        <item x="273"/>
        <item x="323"/>
        <item x="55"/>
        <item x="151"/>
        <item x="392"/>
        <item x="28"/>
        <item x="24"/>
        <item x="171"/>
        <item x="274"/>
        <item x="96"/>
        <item x="63"/>
        <item x="169"/>
        <item x="396"/>
        <item x="184"/>
        <item x="310"/>
        <item x="320"/>
        <item x="362"/>
        <item x="7"/>
        <item x="134"/>
        <item x="89"/>
        <item x="76"/>
        <item x="321"/>
        <item x="394"/>
        <item x="180"/>
        <item x="275"/>
        <item x="154"/>
        <item x="359"/>
        <item x="115"/>
        <item x="259"/>
        <item x="348"/>
        <item x="62"/>
        <item x="147"/>
        <item x="242"/>
        <item x="304"/>
        <item x="20"/>
        <item x="400"/>
        <item x="25"/>
        <item m="1" x="420"/>
        <item x="413"/>
        <item x="255"/>
        <item x="83"/>
        <item x="2"/>
        <item x="360"/>
        <item x="285"/>
        <item x="39"/>
        <item x="165"/>
        <item x="170"/>
        <item x="277"/>
        <item x="84"/>
        <item x="262"/>
        <item x="414"/>
        <item m="1" x="422"/>
        <item m="1" x="425"/>
        <item m="1" x="424"/>
        <item m="1" x="421"/>
        <item m="1" x="419"/>
        <item x="415"/>
      </items>
    </pivotField>
    <pivotField axis="axisRow" compact="0" outline="0" showAll="0" defaultSubtotal="0">
      <items count="8">
        <item x="0"/>
        <item x="1"/>
        <item x="4"/>
        <item x="5"/>
        <item x="3"/>
        <item x="2"/>
        <item x="6"/>
        <item m="1" x="7"/>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21">
        <item x="13"/>
        <item x="8"/>
        <item x="0"/>
        <item x="5"/>
        <item x="6"/>
        <item x="3"/>
        <item x="9"/>
        <item x="11"/>
        <item x="12"/>
        <item x="7"/>
        <item x="4"/>
        <item x="1"/>
        <item x="15"/>
        <item m="1" x="16"/>
        <item m="1" x="17"/>
        <item x="2"/>
        <item m="1" x="18"/>
        <item m="1" x="20"/>
        <item m="1" x="19"/>
        <item x="14"/>
        <item x="10"/>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Page" compact="0" outline="0" showAll="0" defaultSubtotal="0">
      <items count="8">
        <item x="0"/>
        <item x="1"/>
        <item x="4"/>
        <item x="5"/>
        <item x="3"/>
        <item x="2"/>
        <item x="6"/>
        <item m="1" x="7"/>
      </items>
    </pivotField>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howAll="0" defaultSubtotal="0"/>
    <pivotField compact="0" outline="0" subtotalTop="0" showAll="0" defaultSubtotal="0"/>
    <pivotField compact="0" outline="0" subtotalTop="0" showAll="0" defaultSubtotal="0"/>
    <pivotField compact="0" outline="0" showAll="0" defaultSubtotal="0"/>
  </pivotFields>
  <rowFields count="6">
    <field x="0"/>
    <field x="1"/>
    <field x="2"/>
    <field x="3"/>
    <field x="4"/>
    <field x="15"/>
  </rowFields>
  <rowItems count="65">
    <i>
      <x/>
      <x v="4"/>
      <x v="1"/>
      <x v="183"/>
      <x/>
      <x v="2"/>
    </i>
    <i>
      <x v="1"/>
      <x v="26"/>
      <x v="2"/>
      <x v="4"/>
      <x/>
      <x v="11"/>
    </i>
    <i>
      <x v="2"/>
      <x v="27"/>
      <x v="3"/>
      <x v="410"/>
      <x/>
      <x v="15"/>
    </i>
    <i>
      <x v="3"/>
      <x v="32"/>
      <x/>
      <x v="258"/>
      <x/>
      <x v="5"/>
    </i>
    <i>
      <x v="4"/>
      <x v="35"/>
      <x v="1"/>
      <x v="348"/>
      <x/>
      <x v="10"/>
    </i>
    <i>
      <x v="5"/>
      <x v="43"/>
      <x v="2"/>
      <x v="322"/>
      <x/>
      <x v="2"/>
    </i>
    <i>
      <x v="19"/>
      <x v="117"/>
      <x/>
      <x v="224"/>
      <x/>
      <x v="2"/>
    </i>
    <i>
      <x v="21"/>
      <x v="146"/>
      <x v="2"/>
      <x v="219"/>
      <x/>
      <x v="2"/>
    </i>
    <i>
      <x v="22"/>
      <x v="148"/>
      <x v="3"/>
      <x v="168"/>
      <x/>
      <x v="2"/>
    </i>
    <i>
      <x v="23"/>
      <x v="149"/>
      <x/>
      <x v="246"/>
      <x/>
      <x v="2"/>
    </i>
    <i>
      <x v="56"/>
      <x v="243"/>
      <x v="1"/>
      <x v="227"/>
      <x/>
      <x v="2"/>
    </i>
    <i>
      <x v="62"/>
      <x v="249"/>
      <x v="3"/>
      <x v="399"/>
      <x/>
      <x v="2"/>
    </i>
    <i>
      <x v="63"/>
      <x v="251"/>
      <x/>
      <x v="379"/>
      <x/>
      <x v="2"/>
    </i>
    <i>
      <x v="68"/>
      <x v="257"/>
      <x v="1"/>
      <x v="204"/>
      <x/>
      <x v="2"/>
    </i>
    <i>
      <x v="108"/>
      <x v="313"/>
      <x v="1"/>
      <x v="297"/>
      <x/>
      <x v="8"/>
    </i>
    <i>
      <x v="112"/>
      <x v="318"/>
      <x v="1"/>
      <x v="113"/>
      <x/>
      <x v="8"/>
    </i>
    <i>
      <x v="113"/>
      <x v="319"/>
      <x v="2"/>
      <x v="271"/>
      <x/>
      <x v="8"/>
    </i>
    <i>
      <x v="116"/>
      <x v="322"/>
      <x v="1"/>
      <x v="20"/>
      <x/>
      <x v="8"/>
    </i>
    <i>
      <x v="117"/>
      <x v="323"/>
      <x v="2"/>
      <x v="344"/>
      <x/>
      <x v="8"/>
    </i>
    <i>
      <x v="121"/>
      <x v="327"/>
      <x v="2"/>
      <x v="230"/>
      <x/>
      <x v="8"/>
    </i>
    <i>
      <x v="124"/>
      <x v="332"/>
      <x v="1"/>
      <x v="245"/>
      <x/>
      <x v="8"/>
    </i>
    <i>
      <x v="136"/>
      <x v="346"/>
      <x v="1"/>
      <x v="312"/>
      <x/>
      <x v="8"/>
    </i>
    <i>
      <x v="142"/>
      <x v="352"/>
      <x v="3"/>
      <x v="324"/>
      <x/>
      <x v="8"/>
    </i>
    <i>
      <x v="153"/>
      <x v="55"/>
      <x v="2"/>
      <x v="286"/>
      <x/>
      <x v="8"/>
    </i>
    <i>
      <x v="154"/>
      <x v="67"/>
      <x v="3"/>
      <x v="394"/>
      <x/>
      <x v="8"/>
    </i>
    <i>
      <x v="156"/>
      <x v="145"/>
      <x v="1"/>
      <x v="59"/>
      <x/>
      <x v="8"/>
    </i>
    <i>
      <x v="159"/>
      <x v="176"/>
      <x/>
      <x v="186"/>
      <x/>
      <x v="8"/>
    </i>
    <i>
      <x v="160"/>
      <x v="182"/>
      <x v="1"/>
      <x v="54"/>
      <x/>
      <x v="8"/>
    </i>
    <i>
      <x v="165"/>
      <x v="227"/>
      <x v="2"/>
      <x v="414"/>
      <x/>
      <x v="7"/>
    </i>
    <i>
      <x v="168"/>
      <x v="258"/>
      <x v="1"/>
      <x v="96"/>
      <x/>
      <x v="7"/>
    </i>
    <i>
      <x v="175"/>
      <x v="9"/>
      <x/>
      <x v="105"/>
      <x/>
      <x v="7"/>
    </i>
    <i>
      <x v="176"/>
      <x v="10"/>
      <x v="1"/>
      <x v="264"/>
      <x/>
      <x v="1"/>
    </i>
    <i>
      <x v="185"/>
      <x v="22"/>
      <x v="2"/>
      <x v="38"/>
      <x/>
      <x v="1"/>
    </i>
    <i>
      <x v="192"/>
      <x v="51"/>
      <x v="1"/>
      <x v="267"/>
      <x/>
      <x v="1"/>
    </i>
    <i>
      <x v="193"/>
      <x v="53"/>
      <x v="2"/>
      <x v="214"/>
      <x/>
      <x v="1"/>
    </i>
    <i>
      <x v="203"/>
      <x v="100"/>
      <x/>
      <x v="288"/>
      <x/>
      <x v="1"/>
    </i>
    <i>
      <x v="208"/>
      <x v="108"/>
      <x v="1"/>
      <x v="114"/>
      <x/>
      <x v="1"/>
    </i>
    <i>
      <x v="226"/>
      <x v="140"/>
      <x v="3"/>
      <x v="139"/>
      <x/>
      <x v="8"/>
    </i>
    <i>
      <x v="232"/>
      <x v="34"/>
      <x v="1"/>
      <x v="58"/>
      <x/>
      <x v="8"/>
    </i>
    <i>
      <x v="235"/>
      <x v="84"/>
      <x/>
      <x v="182"/>
      <x/>
      <x v="8"/>
    </i>
    <i>
      <x v="240"/>
      <x v="231"/>
      <x v="1"/>
      <x v="263"/>
      <x/>
      <x v="8"/>
    </i>
    <i>
      <x v="247"/>
      <x v="109"/>
      <x/>
      <x v="323"/>
      <x/>
      <x v="8"/>
    </i>
    <i>
      <x v="250"/>
      <x v="261"/>
      <x v="3"/>
      <x v="250"/>
      <x/>
      <x v="8"/>
    </i>
    <i>
      <x v="260"/>
      <x v="103"/>
      <x v="1"/>
      <x v="278"/>
      <x/>
      <x v="8"/>
    </i>
    <i>
      <x v="266"/>
      <x v="178"/>
      <x v="3"/>
      <x v="37"/>
      <x/>
      <x v="8"/>
    </i>
    <i>
      <x v="272"/>
      <x v="262"/>
      <x v="1"/>
      <x v="104"/>
      <x/>
      <x v="8"/>
    </i>
    <i>
      <x v="273"/>
      <x v="265"/>
      <x v="2"/>
      <x v="351"/>
      <x/>
      <x v="8"/>
    </i>
    <i>
      <x v="277"/>
      <x v="311"/>
      <x v="2"/>
      <x v="377"/>
      <x/>
      <x v="8"/>
    </i>
    <i>
      <x v="278"/>
      <x v="314"/>
      <x v="3"/>
      <x v="393"/>
      <x/>
      <x v="8"/>
    </i>
    <i>
      <x v="279"/>
      <x v="328"/>
      <x/>
      <x v="269"/>
      <x/>
      <x v="8"/>
    </i>
    <i>
      <x v="280"/>
      <x v="329"/>
      <x v="1"/>
      <x v="416"/>
      <x/>
      <x v="8"/>
    </i>
    <i>
      <x v="285"/>
      <x v="66"/>
      <x v="10"/>
      <x v="73"/>
      <x/>
      <x v="8"/>
    </i>
    <i>
      <x v="290"/>
      <x v="24"/>
      <x v="3"/>
      <x v="172"/>
      <x/>
      <x v="8"/>
    </i>
    <i>
      <x v="291"/>
      <x v="40"/>
      <x/>
      <x v="194"/>
      <x/>
      <x v="8"/>
    </i>
    <i>
      <x v="294"/>
      <x v="93"/>
      <x v="3"/>
      <x v="364"/>
      <x/>
      <x v="8"/>
    </i>
    <i>
      <x v="312"/>
      <x v="386"/>
      <x v="1"/>
      <x v="12"/>
      <x/>
      <x v="8"/>
    </i>
    <i>
      <x v="330"/>
      <x v="29"/>
      <x v="3"/>
      <x v="122"/>
      <x/>
      <x v="8"/>
    </i>
    <i>
      <x v="335"/>
      <x v="45"/>
      <x/>
      <x v="244"/>
      <x/>
      <x v="8"/>
    </i>
    <i>
      <x v="370"/>
      <x v="168"/>
      <x v="3"/>
      <x v="279"/>
      <x/>
      <x v="8"/>
    </i>
    <i>
      <x v="379"/>
      <x v="187"/>
      <x/>
      <x v="345"/>
      <x/>
      <x/>
    </i>
    <i>
      <x v="394"/>
      <x v="362"/>
      <x v="3"/>
      <x v="319"/>
      <x/>
      <x/>
    </i>
    <i>
      <x v="403"/>
      <x v="384"/>
      <x/>
      <x v="116"/>
      <x/>
      <x v="8"/>
    </i>
    <i>
      <x v="408"/>
      <x v="397"/>
      <x v="1"/>
      <x v="124"/>
      <x/>
      <x v="8"/>
    </i>
    <i>
      <x v="411"/>
      <x v="403"/>
      <x/>
      <x v="27"/>
      <x/>
      <x v="8"/>
    </i>
    <i>
      <x v="419"/>
      <x v="423"/>
      <x v="3"/>
      <x v="425"/>
      <x/>
      <x v="12"/>
    </i>
  </rowItems>
  <colItems count="1">
    <i/>
  </colItems>
  <pageFields count="1">
    <pageField fld="24" item="0" hier="-1"/>
  </pageFields>
  <formats count="509">
    <format dxfId="1018">
      <pivotArea field="0" type="button" dataOnly="0" labelOnly="1" outline="0" axis="axisRow" fieldPosition="0"/>
    </format>
    <format dxfId="1019">
      <pivotArea field="1" type="button" dataOnly="0" labelOnly="1" outline="0" axis="axisRow" fieldPosition="1"/>
    </format>
    <format dxfId="1020">
      <pivotArea field="2" type="button" dataOnly="0" labelOnly="1" outline="0" axis="axisRow" fieldPosition="2"/>
    </format>
    <format dxfId="1021">
      <pivotArea field="3" type="button" dataOnly="0" labelOnly="1" outline="0" axis="axisRow" fieldPosition="3"/>
    </format>
    <format dxfId="1022">
      <pivotArea field="4" type="button" dataOnly="0" labelOnly="1" outline="0" axis="axisRow" fieldPosition="4"/>
    </format>
    <format dxfId="1023">
      <pivotArea field="15" type="button" dataOnly="0" labelOnly="1" outline="0" axis="axisRow" fieldPosition="5"/>
    </format>
    <format dxfId="1024">
      <pivotArea dataOnly="0" labelOnly="1" outline="0" fieldPosition="0">
        <references count="1">
          <reference field="0" count="50">
            <x v="0"/>
            <x v="1"/>
            <x v="4"/>
            <x v="24"/>
            <x v="26"/>
            <x v="45"/>
            <x v="59"/>
            <x v="64"/>
            <x v="65"/>
            <x v="71"/>
            <x v="75"/>
            <x v="111"/>
            <x v="115"/>
            <x v="119"/>
            <x v="120"/>
            <x v="124"/>
            <x v="127"/>
            <x v="139"/>
            <x v="145"/>
            <x v="156"/>
            <x v="157"/>
            <x v="159"/>
            <x v="162"/>
            <x v="163"/>
            <x v="168"/>
            <x v="171"/>
            <x v="178"/>
            <x v="179"/>
            <x v="188"/>
            <x v="195"/>
            <x v="196"/>
            <x v="206"/>
            <x v="211"/>
            <x v="229"/>
            <x v="235"/>
            <x v="238"/>
            <x v="243"/>
            <x v="250"/>
            <x v="253"/>
            <x v="263"/>
            <x v="269"/>
            <x v="275"/>
            <x v="276"/>
            <x v="280"/>
            <x v="281"/>
            <x v="282"/>
            <x v="283"/>
            <x v="288"/>
            <x v="293"/>
            <x v="294"/>
          </reference>
        </references>
      </pivotArea>
    </format>
    <format dxfId="1025">
      <pivotArea dataOnly="0" labelOnly="1" outline="0" fieldPosition="0">
        <references count="2">
          <reference field="0" count="1" selected="0">
            <x v="4"/>
          </reference>
          <reference field="1" count="1">
            <x v="26"/>
          </reference>
        </references>
      </pivotArea>
    </format>
    <format dxfId="1026">
      <pivotArea dataOnly="0" labelOnly="1" outline="0" fieldPosition="0">
        <references count="2">
          <reference field="0" count="1" selected="0">
            <x v="75"/>
          </reference>
          <reference field="1" count="1">
            <x v="266"/>
          </reference>
        </references>
      </pivotArea>
    </format>
    <format dxfId="1027">
      <pivotArea dataOnly="0" labelOnly="1" outline="0" fieldPosition="0">
        <references count="3">
          <reference field="0" count="1" selected="0">
            <x v="4"/>
          </reference>
          <reference field="1" count="1" selected="0">
            <x v="26"/>
          </reference>
          <reference field="2" count="1">
            <x v="2"/>
          </reference>
        </references>
      </pivotArea>
    </format>
    <format dxfId="1028">
      <pivotArea dataOnly="0" labelOnly="1" outline="0" fieldPosition="0">
        <references count="4">
          <reference field="0" count="1" selected="0">
            <x v="4"/>
          </reference>
          <reference field="1" count="1" selected="0">
            <x v="26"/>
          </reference>
          <reference field="2" count="1" selected="0">
            <x v="2"/>
          </reference>
          <reference field="3" count="1">
            <x v="4"/>
          </reference>
        </references>
      </pivotArea>
    </format>
    <format dxfId="1029">
      <pivotArea dataOnly="0" labelOnly="1" outline="0" fieldPosition="0">
        <references count="4">
          <reference field="0" count="1" selected="0">
            <x v="75"/>
          </reference>
          <reference field="1" count="1" selected="0">
            <x v="266"/>
          </reference>
          <reference field="2" count="1" selected="0">
            <x v="1"/>
          </reference>
          <reference field="3" count="1">
            <x v="254"/>
          </reference>
        </references>
      </pivotArea>
    </format>
    <format dxfId="1030">
      <pivotArea dataOnly="0" labelOnly="1" outline="0" fieldPosition="0">
        <references count="6">
          <reference field="0" count="1" selected="0">
            <x v="4"/>
          </reference>
          <reference field="1" count="1" selected="0">
            <x v="26"/>
          </reference>
          <reference field="2" count="1" selected="0">
            <x v="2"/>
          </reference>
          <reference field="3" count="1" selected="0">
            <x v="4"/>
          </reference>
          <reference field="4" count="1" selected="0">
            <x v="0"/>
          </reference>
          <reference field="15" count="1">
            <x v="11"/>
          </reference>
        </references>
      </pivotArea>
    </format>
    <format dxfId="1031">
      <pivotArea dataOnly="0" labelOnly="1" outline="0" fieldPosition="0">
        <references count="6">
          <reference field="0" count="1" selected="0">
            <x v="59"/>
          </reference>
          <reference field="1" count="1" selected="0">
            <x v="243"/>
          </reference>
          <reference field="2" count="1" selected="0">
            <x v="1"/>
          </reference>
          <reference field="3" count="1" selected="0">
            <x v="227"/>
          </reference>
          <reference field="4" count="1" selected="0">
            <x v="0"/>
          </reference>
          <reference field="15" count="1">
            <x v="6"/>
          </reference>
        </references>
      </pivotArea>
    </format>
    <format dxfId="1032">
      <pivotArea dataOnly="0" labelOnly="1" outline="0" fieldPosition="0">
        <references count="6">
          <reference field="0" count="1" selected="0">
            <x v="64"/>
          </reference>
          <reference field="1" count="1" selected="0">
            <x v="248"/>
          </reference>
          <reference field="2" count="1" selected="0">
            <x v="2"/>
          </reference>
          <reference field="3" count="1" selected="0">
            <x v="55"/>
          </reference>
          <reference field="4" count="1" selected="0">
            <x v="0"/>
          </reference>
          <reference field="15" count="1">
            <x v="6"/>
          </reference>
        </references>
      </pivotArea>
    </format>
    <format dxfId="1033">
      <pivotArea dataOnly="0" labelOnly="1" outline="0" fieldPosition="0">
        <references count="6">
          <reference field="0" count="1" selected="0">
            <x v="71"/>
          </reference>
          <reference field="1" count="1" selected="0">
            <x v="257"/>
          </reference>
          <reference field="2" count="1" selected="0">
            <x v="1"/>
          </reference>
          <reference field="3" count="1" selected="0">
            <x v="204"/>
          </reference>
          <reference field="4" count="1" selected="0">
            <x v="0"/>
          </reference>
          <reference field="15" count="1">
            <x v="5"/>
          </reference>
        </references>
      </pivotArea>
    </format>
    <format dxfId="1034">
      <pivotArea dataOnly="0" labelOnly="1" outline="0" fieldPosition="0">
        <references count="6">
          <reference field="0" count="1" selected="0">
            <x v="75"/>
          </reference>
          <reference field="1" count="1" selected="0">
            <x v="266"/>
          </reference>
          <reference field="2" count="1" selected="0">
            <x v="1"/>
          </reference>
          <reference field="3" count="1" selected="0">
            <x v="254"/>
          </reference>
          <reference field="4" count="1" selected="0">
            <x v="0"/>
          </reference>
          <reference field="15" count="1">
            <x v="5"/>
          </reference>
        </references>
      </pivotArea>
    </format>
    <format dxfId="1035">
      <pivotArea dataOnly="0" labelOnly="1" outline="0" fieldPosition="0">
        <references count="6">
          <reference field="0" count="1" selected="0">
            <x v="111"/>
          </reference>
          <reference field="1" count="1" selected="0">
            <x v="313"/>
          </reference>
          <reference field="2" count="1" selected="0">
            <x v="1"/>
          </reference>
          <reference field="3" count="1" selected="0">
            <x v="297"/>
          </reference>
          <reference field="4" count="1" selected="0">
            <x v="0"/>
          </reference>
          <reference field="15" count="1">
            <x v="5"/>
          </reference>
        </references>
      </pivotArea>
    </format>
    <format dxfId="1036">
      <pivotArea dataOnly="0" labelOnly="1" outline="0" fieldPosition="0">
        <references count="6">
          <reference field="0" count="1" selected="0">
            <x v="115"/>
          </reference>
          <reference field="1" count="1" selected="0">
            <x v="318"/>
          </reference>
          <reference field="2" count="1" selected="0">
            <x v="1"/>
          </reference>
          <reference field="3" count="1" selected="0">
            <x v="113"/>
          </reference>
          <reference field="4" count="1" selected="0">
            <x v="0"/>
          </reference>
          <reference field="15" count="1">
            <x v="5"/>
          </reference>
        </references>
      </pivotArea>
    </format>
    <format dxfId="1037">
      <pivotArea dataOnly="0" labelOnly="1" outline="0" fieldPosition="0">
        <references count="6">
          <reference field="0" count="1" selected="0">
            <x v="119"/>
          </reference>
          <reference field="1" count="1" selected="0">
            <x v="322"/>
          </reference>
          <reference field="2" count="1" selected="0">
            <x v="1"/>
          </reference>
          <reference field="3" count="1" selected="0">
            <x v="20"/>
          </reference>
          <reference field="4" count="1" selected="0">
            <x v="0"/>
          </reference>
          <reference field="15" count="1">
            <x v="5"/>
          </reference>
        </references>
      </pivotArea>
    </format>
    <format dxfId="1038">
      <pivotArea dataOnly="0" labelOnly="1" outline="0" fieldPosition="0">
        <references count="6">
          <reference field="0" count="1" selected="0">
            <x v="120"/>
          </reference>
          <reference field="1" count="1" selected="0">
            <x v="323"/>
          </reference>
          <reference field="2" count="1" selected="0">
            <x v="2"/>
          </reference>
          <reference field="3" count="1" selected="0">
            <x v="344"/>
          </reference>
          <reference field="4" count="1" selected="0">
            <x v="0"/>
          </reference>
          <reference field="15" count="1">
            <x v="11"/>
          </reference>
        </references>
      </pivotArea>
    </format>
    <format dxfId="1039">
      <pivotArea dataOnly="0" labelOnly="1" outline="0" fieldPosition="0">
        <references count="6">
          <reference field="0" count="1" selected="0">
            <x v="124"/>
          </reference>
          <reference field="1" count="1" selected="0">
            <x v="327"/>
          </reference>
          <reference field="2" count="1" selected="0">
            <x v="2"/>
          </reference>
          <reference field="3" count="1" selected="0">
            <x v="230"/>
          </reference>
          <reference field="4" count="1" selected="0">
            <x v="0"/>
          </reference>
          <reference field="15" count="1">
            <x v="11"/>
          </reference>
        </references>
      </pivotArea>
    </format>
    <format dxfId="1040">
      <pivotArea dataOnly="0" labelOnly="1" outline="0" fieldPosition="0">
        <references count="6">
          <reference field="0" count="1" selected="0">
            <x v="127"/>
          </reference>
          <reference field="1" count="1" selected="0">
            <x v="332"/>
          </reference>
          <reference field="2" count="1" selected="0">
            <x v="1"/>
          </reference>
          <reference field="3" count="1" selected="0">
            <x v="245"/>
          </reference>
          <reference field="4" count="1" selected="0">
            <x v="0"/>
          </reference>
          <reference field="15" count="1">
            <x v="11"/>
          </reference>
        </references>
      </pivotArea>
    </format>
    <format dxfId="1041">
      <pivotArea dataOnly="0" labelOnly="1" outline="0" fieldPosition="0">
        <references count="6">
          <reference field="0" count="1" selected="0">
            <x v="139"/>
          </reference>
          <reference field="1" count="1" selected="0">
            <x v="346"/>
          </reference>
          <reference field="2" count="1" selected="0">
            <x v="1"/>
          </reference>
          <reference field="3" count="1" selected="0">
            <x v="312"/>
          </reference>
          <reference field="4" count="1" selected="0">
            <x v="0"/>
          </reference>
          <reference field="15" count="1">
            <x v="11"/>
          </reference>
        </references>
      </pivotArea>
    </format>
    <format dxfId="1042">
      <pivotArea dataOnly="0" labelOnly="1" outline="0" fieldPosition="0">
        <references count="6">
          <reference field="0" count="1" selected="0">
            <x v="145"/>
          </reference>
          <reference field="1" count="1" selected="0">
            <x v="352"/>
          </reference>
          <reference field="2" count="1" selected="0">
            <x v="3"/>
          </reference>
          <reference field="3" count="1" selected="0">
            <x v="324"/>
          </reference>
          <reference field="4" count="1" selected="0">
            <x v="0"/>
          </reference>
          <reference field="15" count="1">
            <x v="11"/>
          </reference>
        </references>
      </pivotArea>
    </format>
    <format dxfId="1043">
      <pivotArea dataOnly="0" labelOnly="1" outline="0" fieldPosition="0">
        <references count="6">
          <reference field="0" count="1" selected="0">
            <x v="156"/>
          </reference>
          <reference field="1" count="1" selected="0">
            <x v="55"/>
          </reference>
          <reference field="2" count="1" selected="0">
            <x v="2"/>
          </reference>
          <reference field="3" count="1" selected="0">
            <x v="286"/>
          </reference>
          <reference field="4" count="1" selected="0">
            <x v="0"/>
          </reference>
          <reference field="15" count="1">
            <x v="11"/>
          </reference>
        </references>
      </pivotArea>
    </format>
    <format dxfId="1044">
      <pivotArea dataOnly="0" labelOnly="1" outline="0" fieldPosition="0">
        <references count="6">
          <reference field="0" count="1" selected="0">
            <x v="157"/>
          </reference>
          <reference field="1" count="1" selected="0">
            <x v="67"/>
          </reference>
          <reference field="2" count="1" selected="0">
            <x v="3"/>
          </reference>
          <reference field="3" count="1" selected="0">
            <x v="394"/>
          </reference>
          <reference field="4" count="1" selected="0">
            <x v="0"/>
          </reference>
          <reference field="15" count="1">
            <x v="11"/>
          </reference>
        </references>
      </pivotArea>
    </format>
    <format dxfId="1045">
      <pivotArea dataOnly="0" labelOnly="1" outline="0" fieldPosition="0">
        <references count="6">
          <reference field="0" count="1" selected="0">
            <x v="159"/>
          </reference>
          <reference field="1" count="1" selected="0">
            <x v="145"/>
          </reference>
          <reference field="2" count="1" selected="0">
            <x v="1"/>
          </reference>
          <reference field="3" count="1" selected="0">
            <x v="59"/>
          </reference>
          <reference field="4" count="1" selected="0">
            <x v="0"/>
          </reference>
          <reference field="15" count="1">
            <x v="11"/>
          </reference>
        </references>
      </pivotArea>
    </format>
    <format dxfId="1046">
      <pivotArea dataOnly="0" labelOnly="1" outline="0" fieldPosition="0">
        <references count="6">
          <reference field="0" count="1" selected="0">
            <x v="162"/>
          </reference>
          <reference field="1" count="1" selected="0">
            <x v="176"/>
          </reference>
          <reference field="2" count="1" selected="0">
            <x v="0"/>
          </reference>
          <reference field="3" count="1" selected="0">
            <x v="186"/>
          </reference>
          <reference field="4" count="1" selected="0">
            <x v="0"/>
          </reference>
          <reference field="15" count="1">
            <x v="7"/>
          </reference>
        </references>
      </pivotArea>
    </format>
    <format dxfId="1047">
      <pivotArea dataOnly="0" labelOnly="1" outline="0" fieldPosition="0">
        <references count="6">
          <reference field="0" count="1" selected="0">
            <x v="163"/>
          </reference>
          <reference field="1" count="1" selected="0">
            <x v="182"/>
          </reference>
          <reference field="2" count="1" selected="0">
            <x v="1"/>
          </reference>
          <reference field="3" count="1" selected="0">
            <x v="54"/>
          </reference>
          <reference field="4" count="1" selected="0">
            <x v="0"/>
          </reference>
          <reference field="15" count="1">
            <x v="4"/>
          </reference>
        </references>
      </pivotArea>
    </format>
    <format dxfId="1048">
      <pivotArea field="0" type="button" dataOnly="0" labelOnly="1" outline="0" axis="axisRow" fieldPosition="0"/>
    </format>
    <format dxfId="1049">
      <pivotArea field="1" type="button" dataOnly="0" labelOnly="1" outline="0" axis="axisRow" fieldPosition="1"/>
    </format>
    <format dxfId="1050">
      <pivotArea field="2" type="button" dataOnly="0" labelOnly="1" outline="0" axis="axisRow" fieldPosition="2"/>
    </format>
    <format dxfId="1051">
      <pivotArea field="3" type="button" dataOnly="0" labelOnly="1" outline="0" axis="axisRow" fieldPosition="3"/>
    </format>
    <format dxfId="1052">
      <pivotArea field="4" type="button" dataOnly="0" labelOnly="1" outline="0" axis="axisRow" fieldPosition="4"/>
    </format>
    <format dxfId="1053">
      <pivotArea field="15" type="button" dataOnly="0" labelOnly="1" outline="0" axis="axisRow" fieldPosition="5"/>
    </format>
    <format dxfId="1054">
      <pivotArea dataOnly="0" labelOnly="1" outline="0" fieldPosition="0">
        <references count="1">
          <reference field="0" count="50">
            <x v="0"/>
            <x v="1"/>
            <x v="2"/>
            <x v="4"/>
            <x v="24"/>
            <x v="26"/>
            <x v="45"/>
            <x v="59"/>
            <x v="64"/>
            <x v="65"/>
            <x v="71"/>
            <x v="111"/>
            <x v="115"/>
            <x v="119"/>
            <x v="120"/>
            <x v="124"/>
            <x v="127"/>
            <x v="139"/>
            <x v="145"/>
            <x v="156"/>
            <x v="157"/>
            <x v="159"/>
            <x v="162"/>
            <x v="163"/>
            <x v="168"/>
            <x v="171"/>
            <x v="178"/>
            <x v="179"/>
            <x v="188"/>
            <x v="195"/>
            <x v="196"/>
            <x v="206"/>
            <x v="211"/>
            <x v="229"/>
            <x v="235"/>
            <x v="238"/>
            <x v="243"/>
            <x v="250"/>
            <x v="253"/>
            <x v="263"/>
            <x v="269"/>
            <x v="275"/>
            <x v="276"/>
            <x v="280"/>
            <x v="281"/>
            <x v="282"/>
            <x v="283"/>
            <x v="288"/>
            <x v="293"/>
            <x v="294"/>
          </reference>
        </references>
      </pivotArea>
    </format>
    <format dxfId="1055">
      <pivotArea dataOnly="0" labelOnly="1" outline="0" fieldPosition="0">
        <references count="1">
          <reference field="0" count="10">
            <x v="297"/>
            <x v="315"/>
            <x v="333"/>
            <x v="338"/>
            <x v="373"/>
            <x v="382"/>
            <x v="397"/>
            <x v="406"/>
            <x v="411"/>
            <x v="414"/>
          </reference>
        </references>
      </pivotArea>
    </format>
    <format dxfId="1056">
      <pivotArea dataOnly="0" labelOnly="1" outline="0" fieldPosition="0">
        <references count="2">
          <reference field="0" count="1" selected="0">
            <x v="4"/>
          </reference>
          <reference field="1" count="1">
            <x v="26"/>
          </reference>
        </references>
      </pivotArea>
    </format>
    <format dxfId="1057">
      <pivotArea dataOnly="0" labelOnly="1" outline="0" fieldPosition="0">
        <references count="2">
          <reference field="0" count="1" selected="0">
            <x v="24"/>
          </reference>
          <reference field="1" count="1">
            <x v="146"/>
          </reference>
        </references>
      </pivotArea>
    </format>
    <format dxfId="1058">
      <pivotArea dataOnly="0" labelOnly="1" outline="0" fieldPosition="0">
        <references count="2">
          <reference field="0" count="1" selected="0">
            <x v="26"/>
          </reference>
          <reference field="1" count="1">
            <x v="149"/>
          </reference>
        </references>
      </pivotArea>
    </format>
    <format dxfId="1059">
      <pivotArea dataOnly="0" labelOnly="1" outline="0" fieldPosition="0">
        <references count="2">
          <reference field="0" count="1" selected="0">
            <x v="45"/>
          </reference>
          <reference field="1" count="1">
            <x v="223"/>
          </reference>
        </references>
      </pivotArea>
    </format>
    <format dxfId="1060">
      <pivotArea dataOnly="0" labelOnly="1" outline="0" fieldPosition="0">
        <references count="2">
          <reference field="0" count="1" selected="0">
            <x v="59"/>
          </reference>
          <reference field="1" count="1">
            <x v="243"/>
          </reference>
        </references>
      </pivotArea>
    </format>
    <format dxfId="1061">
      <pivotArea dataOnly="0" labelOnly="1" outline="0" fieldPosition="0">
        <references count="2">
          <reference field="0" count="1" selected="0">
            <x v="64"/>
          </reference>
          <reference field="1" count="1">
            <x v="248"/>
          </reference>
        </references>
      </pivotArea>
    </format>
    <format dxfId="1062">
      <pivotArea dataOnly="0" labelOnly="1" outline="0" fieldPosition="0">
        <references count="2">
          <reference field="0" count="1" selected="0">
            <x v="65"/>
          </reference>
          <reference field="1" count="1">
            <x v="249"/>
          </reference>
        </references>
      </pivotArea>
    </format>
    <format dxfId="1063">
      <pivotArea dataOnly="0" labelOnly="1" outline="0" fieldPosition="0">
        <references count="2">
          <reference field="0" count="1" selected="0">
            <x v="71"/>
          </reference>
          <reference field="1" count="1">
            <x v="257"/>
          </reference>
        </references>
      </pivotArea>
    </format>
    <format dxfId="1064">
      <pivotArea dataOnly="0" labelOnly="1" outline="0" fieldPosition="0">
        <references count="2">
          <reference field="0" count="1" selected="0">
            <x v="111"/>
          </reference>
          <reference field="1" count="1">
            <x v="313"/>
          </reference>
        </references>
      </pivotArea>
    </format>
    <format dxfId="1065">
      <pivotArea dataOnly="0" labelOnly="1" outline="0" fieldPosition="0">
        <references count="2">
          <reference field="0" count="1" selected="0">
            <x v="115"/>
          </reference>
          <reference field="1" count="1">
            <x v="318"/>
          </reference>
        </references>
      </pivotArea>
    </format>
    <format dxfId="1066">
      <pivotArea dataOnly="0" labelOnly="1" outline="0" fieldPosition="0">
        <references count="2">
          <reference field="0" count="1" selected="0">
            <x v="119"/>
          </reference>
          <reference field="1" count="1">
            <x v="322"/>
          </reference>
        </references>
      </pivotArea>
    </format>
    <format dxfId="1067">
      <pivotArea dataOnly="0" labelOnly="1" outline="0" fieldPosition="0">
        <references count="2">
          <reference field="0" count="1" selected="0">
            <x v="120"/>
          </reference>
          <reference field="1" count="1">
            <x v="323"/>
          </reference>
        </references>
      </pivotArea>
    </format>
    <format dxfId="1068">
      <pivotArea dataOnly="0" labelOnly="1" outline="0" fieldPosition="0">
        <references count="2">
          <reference field="0" count="1" selected="0">
            <x v="124"/>
          </reference>
          <reference field="1" count="1">
            <x v="327"/>
          </reference>
        </references>
      </pivotArea>
    </format>
    <format dxfId="1069">
      <pivotArea dataOnly="0" labelOnly="1" outline="0" fieldPosition="0">
        <references count="2">
          <reference field="0" count="1" selected="0">
            <x v="127"/>
          </reference>
          <reference field="1" count="1">
            <x v="332"/>
          </reference>
        </references>
      </pivotArea>
    </format>
    <format dxfId="1070">
      <pivotArea dataOnly="0" labelOnly="1" outline="0" fieldPosition="0">
        <references count="2">
          <reference field="0" count="1" selected="0">
            <x v="139"/>
          </reference>
          <reference field="1" count="1">
            <x v="346"/>
          </reference>
        </references>
      </pivotArea>
    </format>
    <format dxfId="1071">
      <pivotArea dataOnly="0" labelOnly="1" outline="0" fieldPosition="0">
        <references count="2">
          <reference field="0" count="1" selected="0">
            <x v="145"/>
          </reference>
          <reference field="1" count="1">
            <x v="352"/>
          </reference>
        </references>
      </pivotArea>
    </format>
    <format dxfId="1072">
      <pivotArea dataOnly="0" labelOnly="1" outline="0" fieldPosition="0">
        <references count="2">
          <reference field="0" count="1" selected="0">
            <x v="156"/>
          </reference>
          <reference field="1" count="1">
            <x v="55"/>
          </reference>
        </references>
      </pivotArea>
    </format>
    <format dxfId="1073">
      <pivotArea dataOnly="0" labelOnly="1" outline="0" fieldPosition="0">
        <references count="2">
          <reference field="0" count="1" selected="0">
            <x v="157"/>
          </reference>
          <reference field="1" count="1">
            <x v="67"/>
          </reference>
        </references>
      </pivotArea>
    </format>
    <format dxfId="1074">
      <pivotArea dataOnly="0" labelOnly="1" outline="0" fieldPosition="0">
        <references count="2">
          <reference field="0" count="1" selected="0">
            <x v="159"/>
          </reference>
          <reference field="1" count="1">
            <x v="145"/>
          </reference>
        </references>
      </pivotArea>
    </format>
    <format dxfId="1075">
      <pivotArea dataOnly="0" labelOnly="1" outline="0" fieldPosition="0">
        <references count="2">
          <reference field="0" count="1" selected="0">
            <x v="162"/>
          </reference>
          <reference field="1" count="1">
            <x v="176"/>
          </reference>
        </references>
      </pivotArea>
    </format>
    <format dxfId="1076">
      <pivotArea dataOnly="0" labelOnly="1" outline="0" fieldPosition="0">
        <references count="2">
          <reference field="0" count="1" selected="0">
            <x v="163"/>
          </reference>
          <reference field="1" count="1">
            <x v="182"/>
          </reference>
        </references>
      </pivotArea>
    </format>
    <format dxfId="1077">
      <pivotArea dataOnly="0" labelOnly="1" outline="0" fieldPosition="0">
        <references count="2">
          <reference field="0" count="1" selected="0">
            <x v="168"/>
          </reference>
          <reference field="1" count="1">
            <x v="227"/>
          </reference>
        </references>
      </pivotArea>
    </format>
    <format dxfId="1078">
      <pivotArea dataOnly="0" labelOnly="1" outline="0" fieldPosition="0">
        <references count="2">
          <reference field="0" count="1" selected="0">
            <x v="171"/>
          </reference>
          <reference field="1" count="1">
            <x v="258"/>
          </reference>
        </references>
      </pivotArea>
    </format>
    <format dxfId="1079">
      <pivotArea dataOnly="0" labelOnly="1" outline="0" fieldPosition="0">
        <references count="2">
          <reference field="0" count="1" selected="0">
            <x v="178"/>
          </reference>
          <reference field="1" count="1">
            <x v="9"/>
          </reference>
        </references>
      </pivotArea>
    </format>
    <format dxfId="1080">
      <pivotArea dataOnly="0" labelOnly="1" outline="0" fieldPosition="0">
        <references count="2">
          <reference field="0" count="1" selected="0">
            <x v="179"/>
          </reference>
          <reference field="1" count="1">
            <x v="10"/>
          </reference>
        </references>
      </pivotArea>
    </format>
    <format dxfId="1081">
      <pivotArea dataOnly="0" labelOnly="1" outline="0" fieldPosition="0">
        <references count="2">
          <reference field="0" count="1" selected="0">
            <x v="188"/>
          </reference>
          <reference field="1" count="1">
            <x v="22"/>
          </reference>
        </references>
      </pivotArea>
    </format>
    <format dxfId="1082">
      <pivotArea dataOnly="0" labelOnly="1" outline="0" fieldPosition="0">
        <references count="2">
          <reference field="0" count="1" selected="0">
            <x v="195"/>
          </reference>
          <reference field="1" count="1">
            <x v="51"/>
          </reference>
        </references>
      </pivotArea>
    </format>
    <format dxfId="1083">
      <pivotArea dataOnly="0" labelOnly="1" outline="0" fieldPosition="0">
        <references count="2">
          <reference field="0" count="1" selected="0">
            <x v="196"/>
          </reference>
          <reference field="1" count="1">
            <x v="53"/>
          </reference>
        </references>
      </pivotArea>
    </format>
    <format dxfId="1084">
      <pivotArea dataOnly="0" labelOnly="1" outline="0" fieldPosition="0">
        <references count="2">
          <reference field="0" count="1" selected="0">
            <x v="206"/>
          </reference>
          <reference field="1" count="1">
            <x v="100"/>
          </reference>
        </references>
      </pivotArea>
    </format>
    <format dxfId="1085">
      <pivotArea dataOnly="0" labelOnly="1" outline="0" fieldPosition="0">
        <references count="2">
          <reference field="0" count="1" selected="0">
            <x v="211"/>
          </reference>
          <reference field="1" count="1">
            <x v="108"/>
          </reference>
        </references>
      </pivotArea>
    </format>
    <format dxfId="1086">
      <pivotArea dataOnly="0" labelOnly="1" outline="0" fieldPosition="0">
        <references count="2">
          <reference field="0" count="1" selected="0">
            <x v="229"/>
          </reference>
          <reference field="1" count="1">
            <x v="140"/>
          </reference>
        </references>
      </pivotArea>
    </format>
    <format dxfId="1087">
      <pivotArea dataOnly="0" labelOnly="1" outline="0" fieldPosition="0">
        <references count="2">
          <reference field="0" count="1" selected="0">
            <x v="235"/>
          </reference>
          <reference field="1" count="1">
            <x v="34"/>
          </reference>
        </references>
      </pivotArea>
    </format>
    <format dxfId="1088">
      <pivotArea dataOnly="0" labelOnly="1" outline="0" fieldPosition="0">
        <references count="2">
          <reference field="0" count="1" selected="0">
            <x v="238"/>
          </reference>
          <reference field="1" count="1">
            <x v="84"/>
          </reference>
        </references>
      </pivotArea>
    </format>
    <format dxfId="1089">
      <pivotArea dataOnly="0" labelOnly="1" outline="0" fieldPosition="0">
        <references count="2">
          <reference field="0" count="1" selected="0">
            <x v="243"/>
          </reference>
          <reference field="1" count="1">
            <x v="231"/>
          </reference>
        </references>
      </pivotArea>
    </format>
    <format dxfId="1090">
      <pivotArea dataOnly="0" labelOnly="1" outline="0" fieldPosition="0">
        <references count="2">
          <reference field="0" count="1" selected="0">
            <x v="250"/>
          </reference>
          <reference field="1" count="1">
            <x v="109"/>
          </reference>
        </references>
      </pivotArea>
    </format>
    <format dxfId="1091">
      <pivotArea dataOnly="0" labelOnly="1" outline="0" fieldPosition="0">
        <references count="2">
          <reference field="0" count="1" selected="0">
            <x v="253"/>
          </reference>
          <reference field="1" count="1">
            <x v="261"/>
          </reference>
        </references>
      </pivotArea>
    </format>
    <format dxfId="1092">
      <pivotArea dataOnly="0" labelOnly="1" outline="0" fieldPosition="0">
        <references count="2">
          <reference field="0" count="1" selected="0">
            <x v="263"/>
          </reference>
          <reference field="1" count="1">
            <x v="103"/>
          </reference>
        </references>
      </pivotArea>
    </format>
    <format dxfId="1093">
      <pivotArea dataOnly="0" labelOnly="1" outline="0" fieldPosition="0">
        <references count="2">
          <reference field="0" count="1" selected="0">
            <x v="269"/>
          </reference>
          <reference field="1" count="1">
            <x v="178"/>
          </reference>
        </references>
      </pivotArea>
    </format>
    <format dxfId="1094">
      <pivotArea dataOnly="0" labelOnly="1" outline="0" fieldPosition="0">
        <references count="2">
          <reference field="0" count="1" selected="0">
            <x v="275"/>
          </reference>
          <reference field="1" count="1">
            <x v="262"/>
          </reference>
        </references>
      </pivotArea>
    </format>
    <format dxfId="1095">
      <pivotArea dataOnly="0" labelOnly="1" outline="0" fieldPosition="0">
        <references count="2">
          <reference field="0" count="1" selected="0">
            <x v="276"/>
          </reference>
          <reference field="1" count="1">
            <x v="265"/>
          </reference>
        </references>
      </pivotArea>
    </format>
    <format dxfId="1096">
      <pivotArea dataOnly="0" labelOnly="1" outline="0" fieldPosition="0">
        <references count="2">
          <reference field="0" count="1" selected="0">
            <x v="280"/>
          </reference>
          <reference field="1" count="1">
            <x v="311"/>
          </reference>
        </references>
      </pivotArea>
    </format>
    <format dxfId="1097">
      <pivotArea dataOnly="0" labelOnly="1" outline="0" fieldPosition="0">
        <references count="2">
          <reference field="0" count="1" selected="0">
            <x v="281"/>
          </reference>
          <reference field="1" count="1">
            <x v="314"/>
          </reference>
        </references>
      </pivotArea>
    </format>
    <format dxfId="1098">
      <pivotArea dataOnly="0" labelOnly="1" outline="0" fieldPosition="0">
        <references count="2">
          <reference field="0" count="1" selected="0">
            <x v="282"/>
          </reference>
          <reference field="1" count="1">
            <x v="328"/>
          </reference>
        </references>
      </pivotArea>
    </format>
    <format dxfId="1099">
      <pivotArea dataOnly="0" labelOnly="1" outline="0" fieldPosition="0">
        <references count="2">
          <reference field="0" count="1" selected="0">
            <x v="283"/>
          </reference>
          <reference field="1" count="1">
            <x v="329"/>
          </reference>
        </references>
      </pivotArea>
    </format>
    <format dxfId="1100">
      <pivotArea dataOnly="0" labelOnly="1" outline="0" fieldPosition="0">
        <references count="2">
          <reference field="0" count="1" selected="0">
            <x v="288"/>
          </reference>
          <reference field="1" count="1">
            <x v="66"/>
          </reference>
        </references>
      </pivotArea>
    </format>
    <format dxfId="1101">
      <pivotArea dataOnly="0" labelOnly="1" outline="0" fieldPosition="0">
        <references count="2">
          <reference field="0" count="1" selected="0">
            <x v="293"/>
          </reference>
          <reference field="1" count="1">
            <x v="24"/>
          </reference>
        </references>
      </pivotArea>
    </format>
    <format dxfId="1102">
      <pivotArea dataOnly="0" labelOnly="1" outline="0" fieldPosition="0">
        <references count="2">
          <reference field="0" count="1" selected="0">
            <x v="294"/>
          </reference>
          <reference field="1" count="1">
            <x v="40"/>
          </reference>
        </references>
      </pivotArea>
    </format>
    <format dxfId="1103">
      <pivotArea dataOnly="0" labelOnly="1" outline="0" fieldPosition="0">
        <references count="2">
          <reference field="0" count="1" selected="0">
            <x v="297"/>
          </reference>
          <reference field="1" count="1">
            <x v="93"/>
          </reference>
        </references>
      </pivotArea>
    </format>
    <format dxfId="1104">
      <pivotArea dataOnly="0" labelOnly="1" outline="0" fieldPosition="0">
        <references count="2">
          <reference field="0" count="1" selected="0">
            <x v="315"/>
          </reference>
          <reference field="1" count="1">
            <x v="386"/>
          </reference>
        </references>
      </pivotArea>
    </format>
    <format dxfId="1105">
      <pivotArea dataOnly="0" labelOnly="1" outline="0" fieldPosition="0">
        <references count="2">
          <reference field="0" count="1" selected="0">
            <x v="333"/>
          </reference>
          <reference field="1" count="1">
            <x v="29"/>
          </reference>
        </references>
      </pivotArea>
    </format>
    <format dxfId="1106">
      <pivotArea dataOnly="0" labelOnly="1" outline="0" fieldPosition="0">
        <references count="2">
          <reference field="0" count="1" selected="0">
            <x v="338"/>
          </reference>
          <reference field="1" count="1">
            <x v="45"/>
          </reference>
        </references>
      </pivotArea>
    </format>
    <format dxfId="1107">
      <pivotArea dataOnly="0" labelOnly="1" outline="0" fieldPosition="0">
        <references count="2">
          <reference field="0" count="1" selected="0">
            <x v="373"/>
          </reference>
          <reference field="1" count="1">
            <x v="168"/>
          </reference>
        </references>
      </pivotArea>
    </format>
    <format dxfId="1108">
      <pivotArea dataOnly="0" labelOnly="1" outline="0" fieldPosition="0">
        <references count="2">
          <reference field="0" count="1" selected="0">
            <x v="382"/>
          </reference>
          <reference field="1" count="1">
            <x v="187"/>
          </reference>
        </references>
      </pivotArea>
    </format>
    <format dxfId="1109">
      <pivotArea dataOnly="0" labelOnly="1" outline="0" fieldPosition="0">
        <references count="2">
          <reference field="0" count="1" selected="0">
            <x v="397"/>
          </reference>
          <reference field="1" count="1">
            <x v="362"/>
          </reference>
        </references>
      </pivotArea>
    </format>
    <format dxfId="1110">
      <pivotArea dataOnly="0" labelOnly="1" outline="0" fieldPosition="0">
        <references count="2">
          <reference field="0" count="1" selected="0">
            <x v="406"/>
          </reference>
          <reference field="1" count="1">
            <x v="384"/>
          </reference>
        </references>
      </pivotArea>
    </format>
    <format dxfId="1111">
      <pivotArea dataOnly="0" labelOnly="1" outline="0" fieldPosition="0">
        <references count="2">
          <reference field="0" count="1" selected="0">
            <x v="411"/>
          </reference>
          <reference field="1" count="1">
            <x v="397"/>
          </reference>
        </references>
      </pivotArea>
    </format>
    <format dxfId="1112">
      <pivotArea dataOnly="0" labelOnly="1" outline="0" fieldPosition="0">
        <references count="2">
          <reference field="0" count="1" selected="0">
            <x v="414"/>
          </reference>
          <reference field="1" count="1">
            <x v="403"/>
          </reference>
        </references>
      </pivotArea>
    </format>
    <format dxfId="1113">
      <pivotArea dataOnly="0" labelOnly="1" outline="0" fieldPosition="0">
        <references count="3">
          <reference field="0" count="1" selected="0">
            <x v="4"/>
          </reference>
          <reference field="1" count="1" selected="0">
            <x v="26"/>
          </reference>
          <reference field="2" count="1">
            <x v="2"/>
          </reference>
        </references>
      </pivotArea>
    </format>
    <format dxfId="1114">
      <pivotArea dataOnly="0" labelOnly="1" outline="0" fieldPosition="0">
        <references count="3">
          <reference field="0" count="1" selected="0">
            <x v="26"/>
          </reference>
          <reference field="1" count="1" selected="0">
            <x v="149"/>
          </reference>
          <reference field="2" count="1">
            <x v="0"/>
          </reference>
        </references>
      </pivotArea>
    </format>
    <format dxfId="1115">
      <pivotArea dataOnly="0" labelOnly="1" outline="0" fieldPosition="0">
        <references count="3">
          <reference field="0" count="1" selected="0">
            <x v="45"/>
          </reference>
          <reference field="1" count="1" selected="0">
            <x v="223"/>
          </reference>
          <reference field="2" count="1">
            <x v="3"/>
          </reference>
        </references>
      </pivotArea>
    </format>
    <format dxfId="1116">
      <pivotArea dataOnly="0" labelOnly="1" outline="0" fieldPosition="0">
        <references count="3">
          <reference field="0" count="1" selected="0">
            <x v="59"/>
          </reference>
          <reference field="1" count="1" selected="0">
            <x v="243"/>
          </reference>
          <reference field="2" count="1">
            <x v="1"/>
          </reference>
        </references>
      </pivotArea>
    </format>
    <format dxfId="1117">
      <pivotArea dataOnly="0" labelOnly="1" outline="0" fieldPosition="0">
        <references count="3">
          <reference field="0" count="1" selected="0">
            <x v="64"/>
          </reference>
          <reference field="1" count="1" selected="0">
            <x v="248"/>
          </reference>
          <reference field="2" count="1">
            <x v="2"/>
          </reference>
        </references>
      </pivotArea>
    </format>
    <format dxfId="1118">
      <pivotArea dataOnly="0" labelOnly="1" outline="0" fieldPosition="0">
        <references count="3">
          <reference field="0" count="1" selected="0">
            <x v="65"/>
          </reference>
          <reference field="1" count="1" selected="0">
            <x v="249"/>
          </reference>
          <reference field="2" count="1">
            <x v="3"/>
          </reference>
        </references>
      </pivotArea>
    </format>
    <format dxfId="1119">
      <pivotArea dataOnly="0" labelOnly="1" outline="0" fieldPosition="0">
        <references count="3">
          <reference field="0" count="1" selected="0">
            <x v="71"/>
          </reference>
          <reference field="1" count="1" selected="0">
            <x v="257"/>
          </reference>
          <reference field="2" count="1">
            <x v="1"/>
          </reference>
        </references>
      </pivotArea>
    </format>
    <format dxfId="1120">
      <pivotArea dataOnly="0" labelOnly="1" outline="0" fieldPosition="0">
        <references count="3">
          <reference field="0" count="1" selected="0">
            <x v="120"/>
          </reference>
          <reference field="1" count="1" selected="0">
            <x v="323"/>
          </reference>
          <reference field="2" count="1">
            <x v="2"/>
          </reference>
        </references>
      </pivotArea>
    </format>
    <format dxfId="1121">
      <pivotArea dataOnly="0" labelOnly="1" outline="0" fieldPosition="0">
        <references count="3">
          <reference field="0" count="1" selected="0">
            <x v="127"/>
          </reference>
          <reference field="1" count="1" selected="0">
            <x v="332"/>
          </reference>
          <reference field="2" count="1">
            <x v="1"/>
          </reference>
        </references>
      </pivotArea>
    </format>
    <format dxfId="1122">
      <pivotArea dataOnly="0" labelOnly="1" outline="0" fieldPosition="0">
        <references count="3">
          <reference field="0" count="1" selected="0">
            <x v="145"/>
          </reference>
          <reference field="1" count="1" selected="0">
            <x v="352"/>
          </reference>
          <reference field="2" count="1">
            <x v="3"/>
          </reference>
        </references>
      </pivotArea>
    </format>
    <format dxfId="1123">
      <pivotArea dataOnly="0" labelOnly="1" outline="0" fieldPosition="0">
        <references count="3">
          <reference field="0" count="1" selected="0">
            <x v="156"/>
          </reference>
          <reference field="1" count="1" selected="0">
            <x v="55"/>
          </reference>
          <reference field="2" count="1">
            <x v="2"/>
          </reference>
        </references>
      </pivotArea>
    </format>
    <format dxfId="1124">
      <pivotArea dataOnly="0" labelOnly="1" outline="0" fieldPosition="0">
        <references count="3">
          <reference field="0" count="1" selected="0">
            <x v="157"/>
          </reference>
          <reference field="1" count="1" selected="0">
            <x v="67"/>
          </reference>
          <reference field="2" count="1">
            <x v="3"/>
          </reference>
        </references>
      </pivotArea>
    </format>
    <format dxfId="1125">
      <pivotArea dataOnly="0" labelOnly="1" outline="0" fieldPosition="0">
        <references count="3">
          <reference field="0" count="1" selected="0">
            <x v="159"/>
          </reference>
          <reference field="1" count="1" selected="0">
            <x v="145"/>
          </reference>
          <reference field="2" count="1">
            <x v="1"/>
          </reference>
        </references>
      </pivotArea>
    </format>
    <format dxfId="1126">
      <pivotArea dataOnly="0" labelOnly="1" outline="0" fieldPosition="0">
        <references count="3">
          <reference field="0" count="1" selected="0">
            <x v="162"/>
          </reference>
          <reference field="1" count="1" selected="0">
            <x v="176"/>
          </reference>
          <reference field="2" count="1">
            <x v="0"/>
          </reference>
        </references>
      </pivotArea>
    </format>
    <format dxfId="1127">
      <pivotArea dataOnly="0" labelOnly="1" outline="0" fieldPosition="0">
        <references count="3">
          <reference field="0" count="1" selected="0">
            <x v="163"/>
          </reference>
          <reference field="1" count="1" selected="0">
            <x v="182"/>
          </reference>
          <reference field="2" count="1">
            <x v="1"/>
          </reference>
        </references>
      </pivotArea>
    </format>
    <format dxfId="1128">
      <pivotArea dataOnly="0" labelOnly="1" outline="0" fieldPosition="0">
        <references count="3">
          <reference field="0" count="1" selected="0">
            <x v="168"/>
          </reference>
          <reference field="1" count="1" selected="0">
            <x v="227"/>
          </reference>
          <reference field="2" count="1">
            <x v="2"/>
          </reference>
        </references>
      </pivotArea>
    </format>
    <format dxfId="1129">
      <pivotArea dataOnly="0" labelOnly="1" outline="0" fieldPosition="0">
        <references count="3">
          <reference field="0" count="1" selected="0">
            <x v="171"/>
          </reference>
          <reference field="1" count="1" selected="0">
            <x v="258"/>
          </reference>
          <reference field="2" count="1">
            <x v="1"/>
          </reference>
        </references>
      </pivotArea>
    </format>
    <format dxfId="1130">
      <pivotArea dataOnly="0" labelOnly="1" outline="0" fieldPosition="0">
        <references count="3">
          <reference field="0" count="1" selected="0">
            <x v="178"/>
          </reference>
          <reference field="1" count="1" selected="0">
            <x v="9"/>
          </reference>
          <reference field="2" count="1">
            <x v="0"/>
          </reference>
        </references>
      </pivotArea>
    </format>
    <format dxfId="1131">
      <pivotArea dataOnly="0" labelOnly="1" outline="0" fieldPosition="0">
        <references count="3">
          <reference field="0" count="1" selected="0">
            <x v="179"/>
          </reference>
          <reference field="1" count="1" selected="0">
            <x v="10"/>
          </reference>
          <reference field="2" count="1">
            <x v="1"/>
          </reference>
        </references>
      </pivotArea>
    </format>
    <format dxfId="1132">
      <pivotArea dataOnly="0" labelOnly="1" outline="0" fieldPosition="0">
        <references count="3">
          <reference field="0" count="1" selected="0">
            <x v="188"/>
          </reference>
          <reference field="1" count="1" selected="0">
            <x v="22"/>
          </reference>
          <reference field="2" count="1">
            <x v="2"/>
          </reference>
        </references>
      </pivotArea>
    </format>
    <format dxfId="1133">
      <pivotArea dataOnly="0" labelOnly="1" outline="0" fieldPosition="0">
        <references count="3">
          <reference field="0" count="1" selected="0">
            <x v="195"/>
          </reference>
          <reference field="1" count="1" selected="0">
            <x v="51"/>
          </reference>
          <reference field="2" count="1">
            <x v="1"/>
          </reference>
        </references>
      </pivotArea>
    </format>
    <format dxfId="1134">
      <pivotArea dataOnly="0" labelOnly="1" outline="0" fieldPosition="0">
        <references count="3">
          <reference field="0" count="1" selected="0">
            <x v="196"/>
          </reference>
          <reference field="1" count="1" selected="0">
            <x v="53"/>
          </reference>
          <reference field="2" count="1">
            <x v="2"/>
          </reference>
        </references>
      </pivotArea>
    </format>
    <format dxfId="1135">
      <pivotArea dataOnly="0" labelOnly="1" outline="0" fieldPosition="0">
        <references count="3">
          <reference field="0" count="1" selected="0">
            <x v="206"/>
          </reference>
          <reference field="1" count="1" selected="0">
            <x v="100"/>
          </reference>
          <reference field="2" count="1">
            <x v="0"/>
          </reference>
        </references>
      </pivotArea>
    </format>
    <format dxfId="1136">
      <pivotArea dataOnly="0" labelOnly="1" outline="0" fieldPosition="0">
        <references count="3">
          <reference field="0" count="1" selected="0">
            <x v="211"/>
          </reference>
          <reference field="1" count="1" selected="0">
            <x v="108"/>
          </reference>
          <reference field="2" count="1">
            <x v="1"/>
          </reference>
        </references>
      </pivotArea>
    </format>
    <format dxfId="1137">
      <pivotArea dataOnly="0" labelOnly="1" outline="0" fieldPosition="0">
        <references count="3">
          <reference field="0" count="1" selected="0">
            <x v="229"/>
          </reference>
          <reference field="1" count="1" selected="0">
            <x v="140"/>
          </reference>
          <reference field="2" count="1">
            <x v="3"/>
          </reference>
        </references>
      </pivotArea>
    </format>
    <format dxfId="1138">
      <pivotArea dataOnly="0" labelOnly="1" outline="0" fieldPosition="0">
        <references count="3">
          <reference field="0" count="1" selected="0">
            <x v="235"/>
          </reference>
          <reference field="1" count="1" selected="0">
            <x v="34"/>
          </reference>
          <reference field="2" count="1">
            <x v="1"/>
          </reference>
        </references>
      </pivotArea>
    </format>
    <format dxfId="1139">
      <pivotArea dataOnly="0" labelOnly="1" outline="0" fieldPosition="0">
        <references count="3">
          <reference field="0" count="1" selected="0">
            <x v="238"/>
          </reference>
          <reference field="1" count="1" selected="0">
            <x v="84"/>
          </reference>
          <reference field="2" count="1">
            <x v="0"/>
          </reference>
        </references>
      </pivotArea>
    </format>
    <format dxfId="1140">
      <pivotArea dataOnly="0" labelOnly="1" outline="0" fieldPosition="0">
        <references count="3">
          <reference field="0" count="1" selected="0">
            <x v="243"/>
          </reference>
          <reference field="1" count="1" selected="0">
            <x v="231"/>
          </reference>
          <reference field="2" count="1">
            <x v="1"/>
          </reference>
        </references>
      </pivotArea>
    </format>
    <format dxfId="1141">
      <pivotArea dataOnly="0" labelOnly="1" outline="0" fieldPosition="0">
        <references count="3">
          <reference field="0" count="1" selected="0">
            <x v="250"/>
          </reference>
          <reference field="1" count="1" selected="0">
            <x v="109"/>
          </reference>
          <reference field="2" count="1">
            <x v="0"/>
          </reference>
        </references>
      </pivotArea>
    </format>
    <format dxfId="1142">
      <pivotArea dataOnly="0" labelOnly="1" outline="0" fieldPosition="0">
        <references count="3">
          <reference field="0" count="1" selected="0">
            <x v="253"/>
          </reference>
          <reference field="1" count="1" selected="0">
            <x v="261"/>
          </reference>
          <reference field="2" count="1">
            <x v="3"/>
          </reference>
        </references>
      </pivotArea>
    </format>
    <format dxfId="1143">
      <pivotArea dataOnly="0" labelOnly="1" outline="0" fieldPosition="0">
        <references count="3">
          <reference field="0" count="1" selected="0">
            <x v="263"/>
          </reference>
          <reference field="1" count="1" selected="0">
            <x v="103"/>
          </reference>
          <reference field="2" count="1">
            <x v="1"/>
          </reference>
        </references>
      </pivotArea>
    </format>
    <format dxfId="1144">
      <pivotArea dataOnly="0" labelOnly="1" outline="0" fieldPosition="0">
        <references count="3">
          <reference field="0" count="1" selected="0">
            <x v="269"/>
          </reference>
          <reference field="1" count="1" selected="0">
            <x v="178"/>
          </reference>
          <reference field="2" count="1">
            <x v="3"/>
          </reference>
        </references>
      </pivotArea>
    </format>
    <format dxfId="1145">
      <pivotArea dataOnly="0" labelOnly="1" outline="0" fieldPosition="0">
        <references count="3">
          <reference field="0" count="1" selected="0">
            <x v="275"/>
          </reference>
          <reference field="1" count="1" selected="0">
            <x v="262"/>
          </reference>
          <reference field="2" count="1">
            <x v="1"/>
          </reference>
        </references>
      </pivotArea>
    </format>
    <format dxfId="1146">
      <pivotArea dataOnly="0" labelOnly="1" outline="0" fieldPosition="0">
        <references count="3">
          <reference field="0" count="1" selected="0">
            <x v="276"/>
          </reference>
          <reference field="1" count="1" selected="0">
            <x v="265"/>
          </reference>
          <reference field="2" count="1">
            <x v="2"/>
          </reference>
        </references>
      </pivotArea>
    </format>
    <format dxfId="1147">
      <pivotArea dataOnly="0" labelOnly="1" outline="0" fieldPosition="0">
        <references count="3">
          <reference field="0" count="1" selected="0">
            <x v="281"/>
          </reference>
          <reference field="1" count="1" selected="0">
            <x v="314"/>
          </reference>
          <reference field="2" count="1">
            <x v="3"/>
          </reference>
        </references>
      </pivotArea>
    </format>
    <format dxfId="1148">
      <pivotArea dataOnly="0" labelOnly="1" outline="0" fieldPosition="0">
        <references count="3">
          <reference field="0" count="1" selected="0">
            <x v="282"/>
          </reference>
          <reference field="1" count="1" selected="0">
            <x v="328"/>
          </reference>
          <reference field="2" count="1">
            <x v="0"/>
          </reference>
        </references>
      </pivotArea>
    </format>
    <format dxfId="1149">
      <pivotArea dataOnly="0" labelOnly="1" outline="0" fieldPosition="0">
        <references count="3">
          <reference field="0" count="1" selected="0">
            <x v="283"/>
          </reference>
          <reference field="1" count="1" selected="0">
            <x v="329"/>
          </reference>
          <reference field="2" count="1">
            <x v="1"/>
          </reference>
        </references>
      </pivotArea>
    </format>
    <format dxfId="1150">
      <pivotArea dataOnly="0" labelOnly="1" outline="0" fieldPosition="0">
        <references count="3">
          <reference field="0" count="1" selected="0">
            <x v="288"/>
          </reference>
          <reference field="1" count="1" selected="0">
            <x v="66"/>
          </reference>
          <reference field="2" count="1">
            <x v="10"/>
          </reference>
        </references>
      </pivotArea>
    </format>
    <format dxfId="1151">
      <pivotArea dataOnly="0" labelOnly="1" outline="0" fieldPosition="0">
        <references count="3">
          <reference field="0" count="1" selected="0">
            <x v="293"/>
          </reference>
          <reference field="1" count="1" selected="0">
            <x v="24"/>
          </reference>
          <reference field="2" count="1">
            <x v="3"/>
          </reference>
        </references>
      </pivotArea>
    </format>
    <format dxfId="1152">
      <pivotArea dataOnly="0" labelOnly="1" outline="0" fieldPosition="0">
        <references count="3">
          <reference field="0" count="1" selected="0">
            <x v="294"/>
          </reference>
          <reference field="1" count="1" selected="0">
            <x v="40"/>
          </reference>
          <reference field="2" count="1">
            <x v="0"/>
          </reference>
        </references>
      </pivotArea>
    </format>
    <format dxfId="1153">
      <pivotArea dataOnly="0" labelOnly="1" outline="0" fieldPosition="0">
        <references count="3">
          <reference field="0" count="1" selected="0">
            <x v="297"/>
          </reference>
          <reference field="1" count="1" selected="0">
            <x v="93"/>
          </reference>
          <reference field="2" count="1">
            <x v="3"/>
          </reference>
        </references>
      </pivotArea>
    </format>
    <format dxfId="1154">
      <pivotArea dataOnly="0" labelOnly="1" outline="0" fieldPosition="0">
        <references count="3">
          <reference field="0" count="1" selected="0">
            <x v="315"/>
          </reference>
          <reference field="1" count="1" selected="0">
            <x v="386"/>
          </reference>
          <reference field="2" count="1">
            <x v="1"/>
          </reference>
        </references>
      </pivotArea>
    </format>
    <format dxfId="1155">
      <pivotArea dataOnly="0" labelOnly="1" outline="0" fieldPosition="0">
        <references count="3">
          <reference field="0" count="1" selected="0">
            <x v="333"/>
          </reference>
          <reference field="1" count="1" selected="0">
            <x v="29"/>
          </reference>
          <reference field="2" count="1">
            <x v="3"/>
          </reference>
        </references>
      </pivotArea>
    </format>
    <format dxfId="1156">
      <pivotArea dataOnly="0" labelOnly="1" outline="0" fieldPosition="0">
        <references count="3">
          <reference field="0" count="1" selected="0">
            <x v="338"/>
          </reference>
          <reference field="1" count="1" selected="0">
            <x v="45"/>
          </reference>
          <reference field="2" count="1">
            <x v="0"/>
          </reference>
        </references>
      </pivotArea>
    </format>
    <format dxfId="1157">
      <pivotArea dataOnly="0" labelOnly="1" outline="0" fieldPosition="0">
        <references count="3">
          <reference field="0" count="1" selected="0">
            <x v="373"/>
          </reference>
          <reference field="1" count="1" selected="0">
            <x v="168"/>
          </reference>
          <reference field="2" count="1">
            <x v="3"/>
          </reference>
        </references>
      </pivotArea>
    </format>
    <format dxfId="1158">
      <pivotArea dataOnly="0" labelOnly="1" outline="0" fieldPosition="0">
        <references count="3">
          <reference field="0" count="1" selected="0">
            <x v="382"/>
          </reference>
          <reference field="1" count="1" selected="0">
            <x v="187"/>
          </reference>
          <reference field="2" count="1">
            <x v="0"/>
          </reference>
        </references>
      </pivotArea>
    </format>
    <format dxfId="1159">
      <pivotArea dataOnly="0" labelOnly="1" outline="0" fieldPosition="0">
        <references count="3">
          <reference field="0" count="1" selected="0">
            <x v="397"/>
          </reference>
          <reference field="1" count="1" selected="0">
            <x v="362"/>
          </reference>
          <reference field="2" count="1">
            <x v="3"/>
          </reference>
        </references>
      </pivotArea>
    </format>
    <format dxfId="1160">
      <pivotArea dataOnly="0" labelOnly="1" outline="0" fieldPosition="0">
        <references count="3">
          <reference field="0" count="1" selected="0">
            <x v="406"/>
          </reference>
          <reference field="1" count="1" selected="0">
            <x v="384"/>
          </reference>
          <reference field="2" count="1">
            <x v="0"/>
          </reference>
        </references>
      </pivotArea>
    </format>
    <format dxfId="1161">
      <pivotArea dataOnly="0" labelOnly="1" outline="0" fieldPosition="0">
        <references count="3">
          <reference field="0" count="1" selected="0">
            <x v="411"/>
          </reference>
          <reference field="1" count="1" selected="0">
            <x v="397"/>
          </reference>
          <reference field="2" count="1">
            <x v="1"/>
          </reference>
        </references>
      </pivotArea>
    </format>
    <format dxfId="1162">
      <pivotArea dataOnly="0" labelOnly="1" outline="0" fieldPosition="0">
        <references count="3">
          <reference field="0" count="1" selected="0">
            <x v="414"/>
          </reference>
          <reference field="1" count="1" selected="0">
            <x v="403"/>
          </reference>
          <reference field="2" count="1">
            <x v="0"/>
          </reference>
        </references>
      </pivotArea>
    </format>
    <format dxfId="1163">
      <pivotArea dataOnly="0" labelOnly="1" outline="0" fieldPosition="0">
        <references count="4">
          <reference field="0" count="1" selected="0">
            <x v="4"/>
          </reference>
          <reference field="1" count="1" selected="0">
            <x v="26"/>
          </reference>
          <reference field="2" count="1" selected="0">
            <x v="2"/>
          </reference>
          <reference field="3" count="1">
            <x v="4"/>
          </reference>
        </references>
      </pivotArea>
    </format>
    <format dxfId="1164">
      <pivotArea dataOnly="0" labelOnly="1" outline="0" fieldPosition="0">
        <references count="4">
          <reference field="0" count="1" selected="0">
            <x v="24"/>
          </reference>
          <reference field="1" count="1" selected="0">
            <x v="146"/>
          </reference>
          <reference field="2" count="1" selected="0">
            <x v="2"/>
          </reference>
          <reference field="3" count="1">
            <x v="219"/>
          </reference>
        </references>
      </pivotArea>
    </format>
    <format dxfId="1165">
      <pivotArea dataOnly="0" labelOnly="1" outline="0" fieldPosition="0">
        <references count="4">
          <reference field="0" count="1" selected="0">
            <x v="26"/>
          </reference>
          <reference field="1" count="1" selected="0">
            <x v="149"/>
          </reference>
          <reference field="2" count="1" selected="0">
            <x v="0"/>
          </reference>
          <reference field="3" count="1">
            <x v="246"/>
          </reference>
        </references>
      </pivotArea>
    </format>
    <format dxfId="1166">
      <pivotArea dataOnly="0" labelOnly="1" outline="0" fieldPosition="0">
        <references count="4">
          <reference field="0" count="1" selected="0">
            <x v="45"/>
          </reference>
          <reference field="1" count="1" selected="0">
            <x v="223"/>
          </reference>
          <reference field="2" count="1" selected="0">
            <x v="3"/>
          </reference>
          <reference field="3" count="1">
            <x v="220"/>
          </reference>
        </references>
      </pivotArea>
    </format>
    <format dxfId="1167">
      <pivotArea dataOnly="0" labelOnly="1" outline="0" fieldPosition="0">
        <references count="4">
          <reference field="0" count="1" selected="0">
            <x v="59"/>
          </reference>
          <reference field="1" count="1" selected="0">
            <x v="243"/>
          </reference>
          <reference field="2" count="1" selected="0">
            <x v="1"/>
          </reference>
          <reference field="3" count="1">
            <x v="227"/>
          </reference>
        </references>
      </pivotArea>
    </format>
    <format dxfId="1168">
      <pivotArea dataOnly="0" labelOnly="1" outline="0" fieldPosition="0">
        <references count="4">
          <reference field="0" count="1" selected="0">
            <x v="64"/>
          </reference>
          <reference field="1" count="1" selected="0">
            <x v="248"/>
          </reference>
          <reference field="2" count="1" selected="0">
            <x v="2"/>
          </reference>
          <reference field="3" count="1">
            <x v="55"/>
          </reference>
        </references>
      </pivotArea>
    </format>
    <format dxfId="1169">
      <pivotArea dataOnly="0" labelOnly="1" outline="0" fieldPosition="0">
        <references count="4">
          <reference field="0" count="1" selected="0">
            <x v="65"/>
          </reference>
          <reference field="1" count="1" selected="0">
            <x v="249"/>
          </reference>
          <reference field="2" count="1" selected="0">
            <x v="3"/>
          </reference>
          <reference field="3" count="1">
            <x v="399"/>
          </reference>
        </references>
      </pivotArea>
    </format>
    <format dxfId="1170">
      <pivotArea dataOnly="0" labelOnly="1" outline="0" fieldPosition="0">
        <references count="4">
          <reference field="0" count="1" selected="0">
            <x v="71"/>
          </reference>
          <reference field="1" count="1" selected="0">
            <x v="257"/>
          </reference>
          <reference field="2" count="1" selected="0">
            <x v="1"/>
          </reference>
          <reference field="3" count="1">
            <x v="204"/>
          </reference>
        </references>
      </pivotArea>
    </format>
    <format dxfId="1171">
      <pivotArea dataOnly="0" labelOnly="1" outline="0" fieldPosition="0">
        <references count="4">
          <reference field="0" count="1" selected="0">
            <x v="111"/>
          </reference>
          <reference field="1" count="1" selected="0">
            <x v="313"/>
          </reference>
          <reference field="2" count="1" selected="0">
            <x v="1"/>
          </reference>
          <reference field="3" count="1">
            <x v="297"/>
          </reference>
        </references>
      </pivotArea>
    </format>
    <format dxfId="1172">
      <pivotArea dataOnly="0" labelOnly="1" outline="0" fieldPosition="0">
        <references count="4">
          <reference field="0" count="1" selected="0">
            <x v="115"/>
          </reference>
          <reference field="1" count="1" selected="0">
            <x v="318"/>
          </reference>
          <reference field="2" count="1" selected="0">
            <x v="1"/>
          </reference>
          <reference field="3" count="1">
            <x v="113"/>
          </reference>
        </references>
      </pivotArea>
    </format>
    <format dxfId="1173">
      <pivotArea dataOnly="0" labelOnly="1" outline="0" fieldPosition="0">
        <references count="4">
          <reference field="0" count="1" selected="0">
            <x v="119"/>
          </reference>
          <reference field="1" count="1" selected="0">
            <x v="322"/>
          </reference>
          <reference field="2" count="1" selected="0">
            <x v="1"/>
          </reference>
          <reference field="3" count="1">
            <x v="20"/>
          </reference>
        </references>
      </pivotArea>
    </format>
    <format dxfId="1174">
      <pivotArea dataOnly="0" labelOnly="1" outline="0" fieldPosition="0">
        <references count="4">
          <reference field="0" count="1" selected="0">
            <x v="120"/>
          </reference>
          <reference field="1" count="1" selected="0">
            <x v="323"/>
          </reference>
          <reference field="2" count="1" selected="0">
            <x v="2"/>
          </reference>
          <reference field="3" count="1">
            <x v="344"/>
          </reference>
        </references>
      </pivotArea>
    </format>
    <format dxfId="1175">
      <pivotArea dataOnly="0" labelOnly="1" outline="0" fieldPosition="0">
        <references count="4">
          <reference field="0" count="1" selected="0">
            <x v="124"/>
          </reference>
          <reference field="1" count="1" selected="0">
            <x v="327"/>
          </reference>
          <reference field="2" count="1" selected="0">
            <x v="2"/>
          </reference>
          <reference field="3" count="1">
            <x v="230"/>
          </reference>
        </references>
      </pivotArea>
    </format>
    <format dxfId="1176">
      <pivotArea dataOnly="0" labelOnly="1" outline="0" fieldPosition="0">
        <references count="4">
          <reference field="0" count="1" selected="0">
            <x v="127"/>
          </reference>
          <reference field="1" count="1" selected="0">
            <x v="332"/>
          </reference>
          <reference field="2" count="1" selected="0">
            <x v="1"/>
          </reference>
          <reference field="3" count="1">
            <x v="245"/>
          </reference>
        </references>
      </pivotArea>
    </format>
    <format dxfId="1177">
      <pivotArea dataOnly="0" labelOnly="1" outline="0" fieldPosition="0">
        <references count="4">
          <reference field="0" count="1" selected="0">
            <x v="139"/>
          </reference>
          <reference field="1" count="1" selected="0">
            <x v="346"/>
          </reference>
          <reference field="2" count="1" selected="0">
            <x v="1"/>
          </reference>
          <reference field="3" count="1">
            <x v="312"/>
          </reference>
        </references>
      </pivotArea>
    </format>
    <format dxfId="1178">
      <pivotArea dataOnly="0" labelOnly="1" outline="0" fieldPosition="0">
        <references count="4">
          <reference field="0" count="1" selected="0">
            <x v="145"/>
          </reference>
          <reference field="1" count="1" selected="0">
            <x v="352"/>
          </reference>
          <reference field="2" count="1" selected="0">
            <x v="3"/>
          </reference>
          <reference field="3" count="1">
            <x v="324"/>
          </reference>
        </references>
      </pivotArea>
    </format>
    <format dxfId="1179">
      <pivotArea dataOnly="0" labelOnly="1" outline="0" fieldPosition="0">
        <references count="4">
          <reference field="0" count="1" selected="0">
            <x v="156"/>
          </reference>
          <reference field="1" count="1" selected="0">
            <x v="55"/>
          </reference>
          <reference field="2" count="1" selected="0">
            <x v="2"/>
          </reference>
          <reference field="3" count="1">
            <x v="286"/>
          </reference>
        </references>
      </pivotArea>
    </format>
    <format dxfId="1180">
      <pivotArea dataOnly="0" labelOnly="1" outline="0" fieldPosition="0">
        <references count="4">
          <reference field="0" count="1" selected="0">
            <x v="157"/>
          </reference>
          <reference field="1" count="1" selected="0">
            <x v="67"/>
          </reference>
          <reference field="2" count="1" selected="0">
            <x v="3"/>
          </reference>
          <reference field="3" count="1">
            <x v="394"/>
          </reference>
        </references>
      </pivotArea>
    </format>
    <format dxfId="1181">
      <pivotArea dataOnly="0" labelOnly="1" outline="0" fieldPosition="0">
        <references count="4">
          <reference field="0" count="1" selected="0">
            <x v="159"/>
          </reference>
          <reference field="1" count="1" selected="0">
            <x v="145"/>
          </reference>
          <reference field="2" count="1" selected="0">
            <x v="1"/>
          </reference>
          <reference field="3" count="1">
            <x v="59"/>
          </reference>
        </references>
      </pivotArea>
    </format>
    <format dxfId="1182">
      <pivotArea dataOnly="0" labelOnly="1" outline="0" fieldPosition="0">
        <references count="4">
          <reference field="0" count="1" selected="0">
            <x v="162"/>
          </reference>
          <reference field="1" count="1" selected="0">
            <x v="176"/>
          </reference>
          <reference field="2" count="1" selected="0">
            <x v="0"/>
          </reference>
          <reference field="3" count="1">
            <x v="186"/>
          </reference>
        </references>
      </pivotArea>
    </format>
    <format dxfId="1183">
      <pivotArea dataOnly="0" labelOnly="1" outline="0" fieldPosition="0">
        <references count="4">
          <reference field="0" count="1" selected="0">
            <x v="163"/>
          </reference>
          <reference field="1" count="1" selected="0">
            <x v="182"/>
          </reference>
          <reference field="2" count="1" selected="0">
            <x v="1"/>
          </reference>
          <reference field="3" count="1">
            <x v="54"/>
          </reference>
        </references>
      </pivotArea>
    </format>
    <format dxfId="1184">
      <pivotArea dataOnly="0" labelOnly="1" outline="0" fieldPosition="0">
        <references count="4">
          <reference field="0" count="1" selected="0">
            <x v="168"/>
          </reference>
          <reference field="1" count="1" selected="0">
            <x v="227"/>
          </reference>
          <reference field="2" count="1" selected="0">
            <x v="2"/>
          </reference>
          <reference field="3" count="1">
            <x v="414"/>
          </reference>
        </references>
      </pivotArea>
    </format>
    <format dxfId="1185">
      <pivotArea dataOnly="0" labelOnly="1" outline="0" fieldPosition="0">
        <references count="4">
          <reference field="0" count="1" selected="0">
            <x v="171"/>
          </reference>
          <reference field="1" count="1" selected="0">
            <x v="258"/>
          </reference>
          <reference field="2" count="1" selected="0">
            <x v="1"/>
          </reference>
          <reference field="3" count="1">
            <x v="96"/>
          </reference>
        </references>
      </pivotArea>
    </format>
    <format dxfId="1186">
      <pivotArea dataOnly="0" labelOnly="1" outline="0" fieldPosition="0">
        <references count="4">
          <reference field="0" count="1" selected="0">
            <x v="178"/>
          </reference>
          <reference field="1" count="1" selected="0">
            <x v="9"/>
          </reference>
          <reference field="2" count="1" selected="0">
            <x v="0"/>
          </reference>
          <reference field="3" count="1">
            <x v="105"/>
          </reference>
        </references>
      </pivotArea>
    </format>
    <format dxfId="1187">
      <pivotArea dataOnly="0" labelOnly="1" outline="0" fieldPosition="0">
        <references count="4">
          <reference field="0" count="1" selected="0">
            <x v="179"/>
          </reference>
          <reference field="1" count="1" selected="0">
            <x v="10"/>
          </reference>
          <reference field="2" count="1" selected="0">
            <x v="1"/>
          </reference>
          <reference field="3" count="1">
            <x v="264"/>
          </reference>
        </references>
      </pivotArea>
    </format>
    <format dxfId="1188">
      <pivotArea dataOnly="0" labelOnly="1" outline="0" fieldPosition="0">
        <references count="4">
          <reference field="0" count="1" selected="0">
            <x v="188"/>
          </reference>
          <reference field="1" count="1" selected="0">
            <x v="22"/>
          </reference>
          <reference field="2" count="1" selected="0">
            <x v="2"/>
          </reference>
          <reference field="3" count="1">
            <x v="38"/>
          </reference>
        </references>
      </pivotArea>
    </format>
    <format dxfId="1189">
      <pivotArea dataOnly="0" labelOnly="1" outline="0" fieldPosition="0">
        <references count="4">
          <reference field="0" count="1" selected="0">
            <x v="195"/>
          </reference>
          <reference field="1" count="1" selected="0">
            <x v="51"/>
          </reference>
          <reference field="2" count="1" selected="0">
            <x v="1"/>
          </reference>
          <reference field="3" count="1">
            <x v="267"/>
          </reference>
        </references>
      </pivotArea>
    </format>
    <format dxfId="1190">
      <pivotArea dataOnly="0" labelOnly="1" outline="0" fieldPosition="0">
        <references count="4">
          <reference field="0" count="1" selected="0">
            <x v="196"/>
          </reference>
          <reference field="1" count="1" selected="0">
            <x v="53"/>
          </reference>
          <reference field="2" count="1" selected="0">
            <x v="2"/>
          </reference>
          <reference field="3" count="1">
            <x v="214"/>
          </reference>
        </references>
      </pivotArea>
    </format>
    <format dxfId="1191">
      <pivotArea dataOnly="0" labelOnly="1" outline="0" fieldPosition="0">
        <references count="4">
          <reference field="0" count="1" selected="0">
            <x v="206"/>
          </reference>
          <reference field="1" count="1" selected="0">
            <x v="100"/>
          </reference>
          <reference field="2" count="1" selected="0">
            <x v="0"/>
          </reference>
          <reference field="3" count="1">
            <x v="288"/>
          </reference>
        </references>
      </pivotArea>
    </format>
    <format dxfId="1192">
      <pivotArea dataOnly="0" labelOnly="1" outline="0" fieldPosition="0">
        <references count="4">
          <reference field="0" count="1" selected="0">
            <x v="211"/>
          </reference>
          <reference field="1" count="1" selected="0">
            <x v="108"/>
          </reference>
          <reference field="2" count="1" selected="0">
            <x v="1"/>
          </reference>
          <reference field="3" count="1">
            <x v="114"/>
          </reference>
        </references>
      </pivotArea>
    </format>
    <format dxfId="1193">
      <pivotArea dataOnly="0" labelOnly="1" outline="0" fieldPosition="0">
        <references count="4">
          <reference field="0" count="1" selected="0">
            <x v="229"/>
          </reference>
          <reference field="1" count="1" selected="0">
            <x v="140"/>
          </reference>
          <reference field="2" count="1" selected="0">
            <x v="3"/>
          </reference>
          <reference field="3" count="1">
            <x v="139"/>
          </reference>
        </references>
      </pivotArea>
    </format>
    <format dxfId="1194">
      <pivotArea dataOnly="0" labelOnly="1" outline="0" fieldPosition="0">
        <references count="4">
          <reference field="0" count="1" selected="0">
            <x v="235"/>
          </reference>
          <reference field="1" count="1" selected="0">
            <x v="34"/>
          </reference>
          <reference field="2" count="1" selected="0">
            <x v="1"/>
          </reference>
          <reference field="3" count="1">
            <x v="58"/>
          </reference>
        </references>
      </pivotArea>
    </format>
    <format dxfId="1195">
      <pivotArea dataOnly="0" labelOnly="1" outline="0" fieldPosition="0">
        <references count="4">
          <reference field="0" count="1" selected="0">
            <x v="238"/>
          </reference>
          <reference field="1" count="1" selected="0">
            <x v="84"/>
          </reference>
          <reference field="2" count="1" selected="0">
            <x v="0"/>
          </reference>
          <reference field="3" count="1">
            <x v="182"/>
          </reference>
        </references>
      </pivotArea>
    </format>
    <format dxfId="1196">
      <pivotArea dataOnly="0" labelOnly="1" outline="0" fieldPosition="0">
        <references count="4">
          <reference field="0" count="1" selected="0">
            <x v="243"/>
          </reference>
          <reference field="1" count="1" selected="0">
            <x v="231"/>
          </reference>
          <reference field="2" count="1" selected="0">
            <x v="1"/>
          </reference>
          <reference field="3" count="1">
            <x v="263"/>
          </reference>
        </references>
      </pivotArea>
    </format>
    <format dxfId="1197">
      <pivotArea dataOnly="0" labelOnly="1" outline="0" fieldPosition="0">
        <references count="4">
          <reference field="0" count="1" selected="0">
            <x v="250"/>
          </reference>
          <reference field="1" count="1" selected="0">
            <x v="109"/>
          </reference>
          <reference field="2" count="1" selected="0">
            <x v="0"/>
          </reference>
          <reference field="3" count="1">
            <x v="323"/>
          </reference>
        </references>
      </pivotArea>
    </format>
    <format dxfId="1198">
      <pivotArea dataOnly="0" labelOnly="1" outline="0" fieldPosition="0">
        <references count="4">
          <reference field="0" count="1" selected="0">
            <x v="253"/>
          </reference>
          <reference field="1" count="1" selected="0">
            <x v="261"/>
          </reference>
          <reference field="2" count="1" selected="0">
            <x v="3"/>
          </reference>
          <reference field="3" count="1">
            <x v="250"/>
          </reference>
        </references>
      </pivotArea>
    </format>
    <format dxfId="1199">
      <pivotArea dataOnly="0" labelOnly="1" outline="0" fieldPosition="0">
        <references count="4">
          <reference field="0" count="1" selected="0">
            <x v="263"/>
          </reference>
          <reference field="1" count="1" selected="0">
            <x v="103"/>
          </reference>
          <reference field="2" count="1" selected="0">
            <x v="1"/>
          </reference>
          <reference field="3" count="1">
            <x v="278"/>
          </reference>
        </references>
      </pivotArea>
    </format>
    <format dxfId="1200">
      <pivotArea dataOnly="0" labelOnly="1" outline="0" fieldPosition="0">
        <references count="4">
          <reference field="0" count="1" selected="0">
            <x v="269"/>
          </reference>
          <reference field="1" count="1" selected="0">
            <x v="178"/>
          </reference>
          <reference field="2" count="1" selected="0">
            <x v="3"/>
          </reference>
          <reference field="3" count="1">
            <x v="37"/>
          </reference>
        </references>
      </pivotArea>
    </format>
    <format dxfId="1201">
      <pivotArea dataOnly="0" labelOnly="1" outline="0" fieldPosition="0">
        <references count="4">
          <reference field="0" count="1" selected="0">
            <x v="275"/>
          </reference>
          <reference field="1" count="1" selected="0">
            <x v="262"/>
          </reference>
          <reference field="2" count="1" selected="0">
            <x v="1"/>
          </reference>
          <reference field="3" count="1">
            <x v="104"/>
          </reference>
        </references>
      </pivotArea>
    </format>
    <format dxfId="1202">
      <pivotArea dataOnly="0" labelOnly="1" outline="0" fieldPosition="0">
        <references count="4">
          <reference field="0" count="1" selected="0">
            <x v="276"/>
          </reference>
          <reference field="1" count="1" selected="0">
            <x v="265"/>
          </reference>
          <reference field="2" count="1" selected="0">
            <x v="2"/>
          </reference>
          <reference field="3" count="1">
            <x v="351"/>
          </reference>
        </references>
      </pivotArea>
    </format>
    <format dxfId="1203">
      <pivotArea dataOnly="0" labelOnly="1" outline="0" fieldPosition="0">
        <references count="4">
          <reference field="0" count="1" selected="0">
            <x v="280"/>
          </reference>
          <reference field="1" count="1" selected="0">
            <x v="311"/>
          </reference>
          <reference field="2" count="1" selected="0">
            <x v="2"/>
          </reference>
          <reference field="3" count="1">
            <x v="377"/>
          </reference>
        </references>
      </pivotArea>
    </format>
    <format dxfId="1204">
      <pivotArea dataOnly="0" labelOnly="1" outline="0" fieldPosition="0">
        <references count="4">
          <reference field="0" count="1" selected="0">
            <x v="281"/>
          </reference>
          <reference field="1" count="1" selected="0">
            <x v="314"/>
          </reference>
          <reference field="2" count="1" selected="0">
            <x v="3"/>
          </reference>
          <reference field="3" count="1">
            <x v="393"/>
          </reference>
        </references>
      </pivotArea>
    </format>
    <format dxfId="1205">
      <pivotArea dataOnly="0" labelOnly="1" outline="0" fieldPosition="0">
        <references count="4">
          <reference field="0" count="1" selected="0">
            <x v="282"/>
          </reference>
          <reference field="1" count="1" selected="0">
            <x v="328"/>
          </reference>
          <reference field="2" count="1" selected="0">
            <x v="0"/>
          </reference>
          <reference field="3" count="1">
            <x v="269"/>
          </reference>
        </references>
      </pivotArea>
    </format>
    <format dxfId="1206">
      <pivotArea dataOnly="0" labelOnly="1" outline="0" fieldPosition="0">
        <references count="4">
          <reference field="0" count="1" selected="0">
            <x v="283"/>
          </reference>
          <reference field="1" count="1" selected="0">
            <x v="329"/>
          </reference>
          <reference field="2" count="1" selected="0">
            <x v="1"/>
          </reference>
          <reference field="3" count="1">
            <x v="416"/>
          </reference>
        </references>
      </pivotArea>
    </format>
    <format dxfId="1207">
      <pivotArea dataOnly="0" labelOnly="1" outline="0" fieldPosition="0">
        <references count="4">
          <reference field="0" count="1" selected="0">
            <x v="288"/>
          </reference>
          <reference field="1" count="1" selected="0">
            <x v="66"/>
          </reference>
          <reference field="2" count="1" selected="0">
            <x v="10"/>
          </reference>
          <reference field="3" count="1">
            <x v="73"/>
          </reference>
        </references>
      </pivotArea>
    </format>
    <format dxfId="1208">
      <pivotArea dataOnly="0" labelOnly="1" outline="0" fieldPosition="0">
        <references count="4">
          <reference field="0" count="1" selected="0">
            <x v="293"/>
          </reference>
          <reference field="1" count="1" selected="0">
            <x v="24"/>
          </reference>
          <reference field="2" count="1" selected="0">
            <x v="3"/>
          </reference>
          <reference field="3" count="1">
            <x v="172"/>
          </reference>
        </references>
      </pivotArea>
    </format>
    <format dxfId="1209">
      <pivotArea dataOnly="0" labelOnly="1" outline="0" fieldPosition="0">
        <references count="4">
          <reference field="0" count="1" selected="0">
            <x v="294"/>
          </reference>
          <reference field="1" count="1" selected="0">
            <x v="40"/>
          </reference>
          <reference field="2" count="1" selected="0">
            <x v="0"/>
          </reference>
          <reference field="3" count="1">
            <x v="194"/>
          </reference>
        </references>
      </pivotArea>
    </format>
    <format dxfId="1210">
      <pivotArea dataOnly="0" labelOnly="1" outline="0" fieldPosition="0">
        <references count="4">
          <reference field="0" count="1" selected="0">
            <x v="297"/>
          </reference>
          <reference field="1" count="1" selected="0">
            <x v="93"/>
          </reference>
          <reference field="2" count="1" selected="0">
            <x v="3"/>
          </reference>
          <reference field="3" count="1">
            <x v="364"/>
          </reference>
        </references>
      </pivotArea>
    </format>
    <format dxfId="1211">
      <pivotArea dataOnly="0" labelOnly="1" outline="0" fieldPosition="0">
        <references count="4">
          <reference field="0" count="1" selected="0">
            <x v="315"/>
          </reference>
          <reference field="1" count="1" selected="0">
            <x v="386"/>
          </reference>
          <reference field="2" count="1" selected="0">
            <x v="1"/>
          </reference>
          <reference field="3" count="1">
            <x v="12"/>
          </reference>
        </references>
      </pivotArea>
    </format>
    <format dxfId="1212">
      <pivotArea dataOnly="0" labelOnly="1" outline="0" fieldPosition="0">
        <references count="4">
          <reference field="0" count="1" selected="0">
            <x v="333"/>
          </reference>
          <reference field="1" count="1" selected="0">
            <x v="29"/>
          </reference>
          <reference field="2" count="1" selected="0">
            <x v="3"/>
          </reference>
          <reference field="3" count="1">
            <x v="122"/>
          </reference>
        </references>
      </pivotArea>
    </format>
    <format dxfId="1213">
      <pivotArea dataOnly="0" labelOnly="1" outline="0" fieldPosition="0">
        <references count="4">
          <reference field="0" count="1" selected="0">
            <x v="338"/>
          </reference>
          <reference field="1" count="1" selected="0">
            <x v="45"/>
          </reference>
          <reference field="2" count="1" selected="0">
            <x v="0"/>
          </reference>
          <reference field="3" count="1">
            <x v="244"/>
          </reference>
        </references>
      </pivotArea>
    </format>
    <format dxfId="1214">
      <pivotArea dataOnly="0" labelOnly="1" outline="0" fieldPosition="0">
        <references count="4">
          <reference field="0" count="1" selected="0">
            <x v="373"/>
          </reference>
          <reference field="1" count="1" selected="0">
            <x v="168"/>
          </reference>
          <reference field="2" count="1" selected="0">
            <x v="3"/>
          </reference>
          <reference field="3" count="1">
            <x v="279"/>
          </reference>
        </references>
      </pivotArea>
    </format>
    <format dxfId="1215">
      <pivotArea dataOnly="0" labelOnly="1" outline="0" fieldPosition="0">
        <references count="4">
          <reference field="0" count="1" selected="0">
            <x v="382"/>
          </reference>
          <reference field="1" count="1" selected="0">
            <x v="187"/>
          </reference>
          <reference field="2" count="1" selected="0">
            <x v="0"/>
          </reference>
          <reference field="3" count="1">
            <x v="345"/>
          </reference>
        </references>
      </pivotArea>
    </format>
    <format dxfId="1216">
      <pivotArea dataOnly="0" labelOnly="1" outline="0" fieldPosition="0">
        <references count="4">
          <reference field="0" count="1" selected="0">
            <x v="397"/>
          </reference>
          <reference field="1" count="1" selected="0">
            <x v="362"/>
          </reference>
          <reference field="2" count="1" selected="0">
            <x v="3"/>
          </reference>
          <reference field="3" count="1">
            <x v="319"/>
          </reference>
        </references>
      </pivotArea>
    </format>
    <format dxfId="1217">
      <pivotArea dataOnly="0" labelOnly="1" outline="0" fieldPosition="0">
        <references count="4">
          <reference field="0" count="1" selected="0">
            <x v="406"/>
          </reference>
          <reference field="1" count="1" selected="0">
            <x v="384"/>
          </reference>
          <reference field="2" count="1" selected="0">
            <x v="0"/>
          </reference>
          <reference field="3" count="1">
            <x v="116"/>
          </reference>
        </references>
      </pivotArea>
    </format>
    <format dxfId="1218">
      <pivotArea dataOnly="0" labelOnly="1" outline="0" fieldPosition="0">
        <references count="4">
          <reference field="0" count="1" selected="0">
            <x v="411"/>
          </reference>
          <reference field="1" count="1" selected="0">
            <x v="397"/>
          </reference>
          <reference field="2" count="1" selected="0">
            <x v="1"/>
          </reference>
          <reference field="3" count="1">
            <x v="124"/>
          </reference>
        </references>
      </pivotArea>
    </format>
    <format dxfId="1219">
      <pivotArea dataOnly="0" labelOnly="1" outline="0" fieldPosition="0">
        <references count="4">
          <reference field="0" count="1" selected="0">
            <x v="414"/>
          </reference>
          <reference field="1" count="1" selected="0">
            <x v="403"/>
          </reference>
          <reference field="2" count="1" selected="0">
            <x v="0"/>
          </reference>
          <reference field="3" count="1">
            <x v="27"/>
          </reference>
        </references>
      </pivotArea>
    </format>
    <format dxfId="1220">
      <pivotArea dataOnly="0" labelOnly="1" outline="0" fieldPosition="0">
        <references count="6">
          <reference field="0" count="1" selected="0">
            <x v="4"/>
          </reference>
          <reference field="1" count="1" selected="0">
            <x v="26"/>
          </reference>
          <reference field="2" count="1" selected="0">
            <x v="2"/>
          </reference>
          <reference field="3" count="1" selected="0">
            <x v="4"/>
          </reference>
          <reference field="4" count="1" selected="0">
            <x v="0"/>
          </reference>
          <reference field="15" count="1">
            <x v="11"/>
          </reference>
        </references>
      </pivotArea>
    </format>
    <format dxfId="1221">
      <pivotArea dataOnly="0" labelOnly="1" outline="0" fieldPosition="0">
        <references count="6">
          <reference field="0" count="1" selected="0">
            <x v="24"/>
          </reference>
          <reference field="1" count="1" selected="0">
            <x v="146"/>
          </reference>
          <reference field="2" count="1" selected="0">
            <x v="2"/>
          </reference>
          <reference field="3" count="1" selected="0">
            <x v="219"/>
          </reference>
          <reference field="4" count="1" selected="0">
            <x v="0"/>
          </reference>
          <reference field="15" count="1">
            <x v="2"/>
          </reference>
        </references>
      </pivotArea>
    </format>
    <format dxfId="1222">
      <pivotArea dataOnly="0" labelOnly="1" outline="0" fieldPosition="0">
        <references count="6">
          <reference field="0" count="1" selected="0">
            <x v="26"/>
          </reference>
          <reference field="1" count="1" selected="0">
            <x v="149"/>
          </reference>
          <reference field="2" count="1" selected="0">
            <x v="0"/>
          </reference>
          <reference field="3" count="1" selected="0">
            <x v="246"/>
          </reference>
          <reference field="4" count="1" selected="0">
            <x v="0"/>
          </reference>
          <reference field="15" count="1">
            <x v="2"/>
          </reference>
        </references>
      </pivotArea>
    </format>
    <format dxfId="1223">
      <pivotArea dataOnly="0" labelOnly="1" outline="0" fieldPosition="0">
        <references count="6">
          <reference field="0" count="1" selected="0">
            <x v="45"/>
          </reference>
          <reference field="1" count="1" selected="0">
            <x v="223"/>
          </reference>
          <reference field="2" count="1" selected="0">
            <x v="3"/>
          </reference>
          <reference field="3" count="1" selected="0">
            <x v="220"/>
          </reference>
          <reference field="4" count="1" selected="0">
            <x v="0"/>
          </reference>
          <reference field="15" count="1">
            <x v="6"/>
          </reference>
        </references>
      </pivotArea>
    </format>
    <format dxfId="1224">
      <pivotArea dataOnly="0" labelOnly="1" outline="0" fieldPosition="0">
        <references count="6">
          <reference field="0" count="1" selected="0">
            <x v="59"/>
          </reference>
          <reference field="1" count="1" selected="0">
            <x v="243"/>
          </reference>
          <reference field="2" count="1" selected="0">
            <x v="1"/>
          </reference>
          <reference field="3" count="1" selected="0">
            <x v="227"/>
          </reference>
          <reference field="4" count="1" selected="0">
            <x v="0"/>
          </reference>
          <reference field="15" count="1">
            <x v="6"/>
          </reference>
        </references>
      </pivotArea>
    </format>
    <format dxfId="1225">
      <pivotArea dataOnly="0" labelOnly="1" outline="0" fieldPosition="0">
        <references count="6">
          <reference field="0" count="1" selected="0">
            <x v="64"/>
          </reference>
          <reference field="1" count="1" selected="0">
            <x v="248"/>
          </reference>
          <reference field="2" count="1" selected="0">
            <x v="2"/>
          </reference>
          <reference field="3" count="1" selected="0">
            <x v="55"/>
          </reference>
          <reference field="4" count="1" selected="0">
            <x v="0"/>
          </reference>
          <reference field="15" count="1">
            <x v="6"/>
          </reference>
        </references>
      </pivotArea>
    </format>
    <format dxfId="1226">
      <pivotArea dataOnly="0" labelOnly="1" outline="0" fieldPosition="0">
        <references count="6">
          <reference field="0" count="1" selected="0">
            <x v="65"/>
          </reference>
          <reference field="1" count="1" selected="0">
            <x v="249"/>
          </reference>
          <reference field="2" count="1" selected="0">
            <x v="3"/>
          </reference>
          <reference field="3" count="1" selected="0">
            <x v="399"/>
          </reference>
          <reference field="4" count="1" selected="0">
            <x v="0"/>
          </reference>
          <reference field="15" count="1">
            <x v="2"/>
          </reference>
        </references>
      </pivotArea>
    </format>
    <format dxfId="1227">
      <pivotArea dataOnly="0" labelOnly="1" outline="0" fieldPosition="0">
        <references count="6">
          <reference field="0" count="1" selected="0">
            <x v="71"/>
          </reference>
          <reference field="1" count="1" selected="0">
            <x v="257"/>
          </reference>
          <reference field="2" count="1" selected="0">
            <x v="1"/>
          </reference>
          <reference field="3" count="1" selected="0">
            <x v="204"/>
          </reference>
          <reference field="4" count="1" selected="0">
            <x v="0"/>
          </reference>
          <reference field="15" count="1">
            <x v="5"/>
          </reference>
        </references>
      </pivotArea>
    </format>
    <format dxfId="1228">
      <pivotArea dataOnly="0" labelOnly="1" outline="0" fieldPosition="0">
        <references count="6">
          <reference field="0" count="1" selected="0">
            <x v="111"/>
          </reference>
          <reference field="1" count="1" selected="0">
            <x v="313"/>
          </reference>
          <reference field="2" count="1" selected="0">
            <x v="1"/>
          </reference>
          <reference field="3" count="1" selected="0">
            <x v="297"/>
          </reference>
          <reference field="4" count="1" selected="0">
            <x v="0"/>
          </reference>
          <reference field="15" count="1">
            <x v="5"/>
          </reference>
        </references>
      </pivotArea>
    </format>
    <format dxfId="1229">
      <pivotArea dataOnly="0" labelOnly="1" outline="0" fieldPosition="0">
        <references count="6">
          <reference field="0" count="1" selected="0">
            <x v="115"/>
          </reference>
          <reference field="1" count="1" selected="0">
            <x v="318"/>
          </reference>
          <reference field="2" count="1" selected="0">
            <x v="1"/>
          </reference>
          <reference field="3" count="1" selected="0">
            <x v="113"/>
          </reference>
          <reference field="4" count="1" selected="0">
            <x v="0"/>
          </reference>
          <reference field="15" count="1">
            <x v="5"/>
          </reference>
        </references>
      </pivotArea>
    </format>
    <format dxfId="1230">
      <pivotArea dataOnly="0" labelOnly="1" outline="0" fieldPosition="0">
        <references count="6">
          <reference field="0" count="1" selected="0">
            <x v="119"/>
          </reference>
          <reference field="1" count="1" selected="0">
            <x v="322"/>
          </reference>
          <reference field="2" count="1" selected="0">
            <x v="1"/>
          </reference>
          <reference field="3" count="1" selected="0">
            <x v="20"/>
          </reference>
          <reference field="4" count="1" selected="0">
            <x v="0"/>
          </reference>
          <reference field="15" count="1">
            <x v="5"/>
          </reference>
        </references>
      </pivotArea>
    </format>
    <format dxfId="1231">
      <pivotArea dataOnly="0" labelOnly="1" outline="0" fieldPosition="0">
        <references count="6">
          <reference field="0" count="1" selected="0">
            <x v="120"/>
          </reference>
          <reference field="1" count="1" selected="0">
            <x v="323"/>
          </reference>
          <reference field="2" count="1" selected="0">
            <x v="2"/>
          </reference>
          <reference field="3" count="1" selected="0">
            <x v="344"/>
          </reference>
          <reference field="4" count="1" selected="0">
            <x v="0"/>
          </reference>
          <reference field="15" count="1">
            <x v="11"/>
          </reference>
        </references>
      </pivotArea>
    </format>
    <format dxfId="1232">
      <pivotArea dataOnly="0" labelOnly="1" outline="0" fieldPosition="0">
        <references count="6">
          <reference field="0" count="1" selected="0">
            <x v="124"/>
          </reference>
          <reference field="1" count="1" selected="0">
            <x v="327"/>
          </reference>
          <reference field="2" count="1" selected="0">
            <x v="2"/>
          </reference>
          <reference field="3" count="1" selected="0">
            <x v="230"/>
          </reference>
          <reference field="4" count="1" selected="0">
            <x v="0"/>
          </reference>
          <reference field="15" count="1">
            <x v="11"/>
          </reference>
        </references>
      </pivotArea>
    </format>
    <format dxfId="1233">
      <pivotArea dataOnly="0" labelOnly="1" outline="0" fieldPosition="0">
        <references count="6">
          <reference field="0" count="1" selected="0">
            <x v="127"/>
          </reference>
          <reference field="1" count="1" selected="0">
            <x v="332"/>
          </reference>
          <reference field="2" count="1" selected="0">
            <x v="1"/>
          </reference>
          <reference field="3" count="1" selected="0">
            <x v="245"/>
          </reference>
          <reference field="4" count="1" selected="0">
            <x v="0"/>
          </reference>
          <reference field="15" count="1">
            <x v="11"/>
          </reference>
        </references>
      </pivotArea>
    </format>
    <format dxfId="1234">
      <pivotArea dataOnly="0" labelOnly="1" outline="0" fieldPosition="0">
        <references count="6">
          <reference field="0" count="1" selected="0">
            <x v="139"/>
          </reference>
          <reference field="1" count="1" selected="0">
            <x v="346"/>
          </reference>
          <reference field="2" count="1" selected="0">
            <x v="1"/>
          </reference>
          <reference field="3" count="1" selected="0">
            <x v="312"/>
          </reference>
          <reference field="4" count="1" selected="0">
            <x v="0"/>
          </reference>
          <reference field="15" count="1">
            <x v="11"/>
          </reference>
        </references>
      </pivotArea>
    </format>
    <format dxfId="1235">
      <pivotArea dataOnly="0" labelOnly="1" outline="0" fieldPosition="0">
        <references count="6">
          <reference field="0" count="1" selected="0">
            <x v="145"/>
          </reference>
          <reference field="1" count="1" selected="0">
            <x v="352"/>
          </reference>
          <reference field="2" count="1" selected="0">
            <x v="3"/>
          </reference>
          <reference field="3" count="1" selected="0">
            <x v="324"/>
          </reference>
          <reference field="4" count="1" selected="0">
            <x v="0"/>
          </reference>
          <reference field="15" count="1">
            <x v="11"/>
          </reference>
        </references>
      </pivotArea>
    </format>
    <format dxfId="1236">
      <pivotArea dataOnly="0" labelOnly="1" outline="0" fieldPosition="0">
        <references count="6">
          <reference field="0" count="1" selected="0">
            <x v="156"/>
          </reference>
          <reference field="1" count="1" selected="0">
            <x v="55"/>
          </reference>
          <reference field="2" count="1" selected="0">
            <x v="2"/>
          </reference>
          <reference field="3" count="1" selected="0">
            <x v="286"/>
          </reference>
          <reference field="4" count="1" selected="0">
            <x v="0"/>
          </reference>
          <reference field="15" count="1">
            <x v="11"/>
          </reference>
        </references>
      </pivotArea>
    </format>
    <format dxfId="1237">
      <pivotArea dataOnly="0" labelOnly="1" outline="0" fieldPosition="0">
        <references count="6">
          <reference field="0" count="1" selected="0">
            <x v="157"/>
          </reference>
          <reference field="1" count="1" selected="0">
            <x v="67"/>
          </reference>
          <reference field="2" count="1" selected="0">
            <x v="3"/>
          </reference>
          <reference field="3" count="1" selected="0">
            <x v="394"/>
          </reference>
          <reference field="4" count="1" selected="0">
            <x v="0"/>
          </reference>
          <reference field="15" count="1">
            <x v="11"/>
          </reference>
        </references>
      </pivotArea>
    </format>
    <format dxfId="1238">
      <pivotArea dataOnly="0" labelOnly="1" outline="0" fieldPosition="0">
        <references count="6">
          <reference field="0" count="1" selected="0">
            <x v="159"/>
          </reference>
          <reference field="1" count="1" selected="0">
            <x v="145"/>
          </reference>
          <reference field="2" count="1" selected="0">
            <x v="1"/>
          </reference>
          <reference field="3" count="1" selected="0">
            <x v="59"/>
          </reference>
          <reference field="4" count="1" selected="0">
            <x v="0"/>
          </reference>
          <reference field="15" count="1">
            <x v="11"/>
          </reference>
        </references>
      </pivotArea>
    </format>
    <format dxfId="1239">
      <pivotArea dataOnly="0" labelOnly="1" outline="0" fieldPosition="0">
        <references count="6">
          <reference field="0" count="1" selected="0">
            <x v="162"/>
          </reference>
          <reference field="1" count="1" selected="0">
            <x v="176"/>
          </reference>
          <reference field="2" count="1" selected="0">
            <x v="0"/>
          </reference>
          <reference field="3" count="1" selected="0">
            <x v="186"/>
          </reference>
          <reference field="4" count="1" selected="0">
            <x v="0"/>
          </reference>
          <reference field="15" count="1">
            <x v="7"/>
          </reference>
        </references>
      </pivotArea>
    </format>
    <format dxfId="1240">
      <pivotArea dataOnly="0" labelOnly="1" outline="0" fieldPosition="0">
        <references count="6">
          <reference field="0" count="1" selected="0">
            <x v="163"/>
          </reference>
          <reference field="1" count="1" selected="0">
            <x v="182"/>
          </reference>
          <reference field="2" count="1" selected="0">
            <x v="1"/>
          </reference>
          <reference field="3" count="1" selected="0">
            <x v="54"/>
          </reference>
          <reference field="4" count="1" selected="0">
            <x v="0"/>
          </reference>
          <reference field="15" count="1">
            <x v="4"/>
          </reference>
        </references>
      </pivotArea>
    </format>
    <format dxfId="1241">
      <pivotArea dataOnly="0" labelOnly="1" outline="0" fieldPosition="0">
        <references count="6">
          <reference field="0" count="1" selected="0">
            <x v="168"/>
          </reference>
          <reference field="1" count="1" selected="0">
            <x v="227"/>
          </reference>
          <reference field="2" count="1" selected="0">
            <x v="2"/>
          </reference>
          <reference field="3" count="1" selected="0">
            <x v="414"/>
          </reference>
          <reference field="4" count="1" selected="0">
            <x v="0"/>
          </reference>
          <reference field="15" count="1">
            <x v="7"/>
          </reference>
        </references>
      </pivotArea>
    </format>
    <format dxfId="1242">
      <pivotArea dataOnly="0" labelOnly="1" outline="0" fieldPosition="0">
        <references count="6">
          <reference field="0" count="1" selected="0">
            <x v="171"/>
          </reference>
          <reference field="1" count="1" selected="0">
            <x v="258"/>
          </reference>
          <reference field="2" count="1" selected="0">
            <x v="1"/>
          </reference>
          <reference field="3" count="1" selected="0">
            <x v="96"/>
          </reference>
          <reference field="4" count="1" selected="0">
            <x v="0"/>
          </reference>
          <reference field="15" count="1">
            <x v="7"/>
          </reference>
        </references>
      </pivotArea>
    </format>
    <format dxfId="1243">
      <pivotArea dataOnly="0" labelOnly="1" outline="0" fieldPosition="0">
        <references count="6">
          <reference field="0" count="1" selected="0">
            <x v="178"/>
          </reference>
          <reference field="1" count="1" selected="0">
            <x v="9"/>
          </reference>
          <reference field="2" count="1" selected="0">
            <x v="0"/>
          </reference>
          <reference field="3" count="1" selected="0">
            <x v="105"/>
          </reference>
          <reference field="4" count="1" selected="0">
            <x v="0"/>
          </reference>
          <reference field="15" count="1">
            <x v="7"/>
          </reference>
        </references>
      </pivotArea>
    </format>
    <format dxfId="1244">
      <pivotArea dataOnly="0" labelOnly="1" outline="0" fieldPosition="0">
        <references count="6">
          <reference field="0" count="1" selected="0">
            <x v="179"/>
          </reference>
          <reference field="1" count="1" selected="0">
            <x v="10"/>
          </reference>
          <reference field="2" count="1" selected="0">
            <x v="1"/>
          </reference>
          <reference field="3" count="1" selected="0">
            <x v="264"/>
          </reference>
          <reference field="4" count="1" selected="0">
            <x v="0"/>
          </reference>
          <reference field="15" count="1">
            <x v="1"/>
          </reference>
        </references>
      </pivotArea>
    </format>
    <format dxfId="1245">
      <pivotArea dataOnly="0" labelOnly="1" outline="0" fieldPosition="0">
        <references count="6">
          <reference field="0" count="1" selected="0">
            <x v="188"/>
          </reference>
          <reference field="1" count="1" selected="0">
            <x v="22"/>
          </reference>
          <reference field="2" count="1" selected="0">
            <x v="2"/>
          </reference>
          <reference field="3" count="1" selected="0">
            <x v="38"/>
          </reference>
          <reference field="4" count="1" selected="0">
            <x v="0"/>
          </reference>
          <reference field="15" count="1">
            <x v="1"/>
          </reference>
        </references>
      </pivotArea>
    </format>
    <format dxfId="1246">
      <pivotArea dataOnly="0" labelOnly="1" outline="0" fieldPosition="0">
        <references count="6">
          <reference field="0" count="1" selected="0">
            <x v="195"/>
          </reference>
          <reference field="1" count="1" selected="0">
            <x v="51"/>
          </reference>
          <reference field="2" count="1" selected="0">
            <x v="1"/>
          </reference>
          <reference field="3" count="1" selected="0">
            <x v="267"/>
          </reference>
          <reference field="4" count="1" selected="0">
            <x v="0"/>
          </reference>
          <reference field="15" count="1">
            <x v="1"/>
          </reference>
        </references>
      </pivotArea>
    </format>
    <format dxfId="1247">
      <pivotArea dataOnly="0" labelOnly="1" outline="0" fieldPosition="0">
        <references count="6">
          <reference field="0" count="1" selected="0">
            <x v="196"/>
          </reference>
          <reference field="1" count="1" selected="0">
            <x v="53"/>
          </reference>
          <reference field="2" count="1" selected="0">
            <x v="2"/>
          </reference>
          <reference field="3" count="1" selected="0">
            <x v="214"/>
          </reference>
          <reference field="4" count="1" selected="0">
            <x v="0"/>
          </reference>
          <reference field="15" count="1">
            <x v="1"/>
          </reference>
        </references>
      </pivotArea>
    </format>
    <format dxfId="1248">
      <pivotArea dataOnly="0" labelOnly="1" outline="0" fieldPosition="0">
        <references count="6">
          <reference field="0" count="1" selected="0">
            <x v="206"/>
          </reference>
          <reference field="1" count="1" selected="0">
            <x v="100"/>
          </reference>
          <reference field="2" count="1" selected="0">
            <x v="0"/>
          </reference>
          <reference field="3" count="1" selected="0">
            <x v="288"/>
          </reference>
          <reference field="4" count="1" selected="0">
            <x v="0"/>
          </reference>
          <reference field="15" count="1">
            <x v="1"/>
          </reference>
        </references>
      </pivotArea>
    </format>
    <format dxfId="1249">
      <pivotArea dataOnly="0" labelOnly="1" outline="0" fieldPosition="0">
        <references count="6">
          <reference field="0" count="1" selected="0">
            <x v="211"/>
          </reference>
          <reference field="1" count="1" selected="0">
            <x v="108"/>
          </reference>
          <reference field="2" count="1" selected="0">
            <x v="1"/>
          </reference>
          <reference field="3" count="1" selected="0">
            <x v="114"/>
          </reference>
          <reference field="4" count="1" selected="0">
            <x v="0"/>
          </reference>
          <reference field="15" count="1">
            <x v="1"/>
          </reference>
        </references>
      </pivotArea>
    </format>
    <format dxfId="1250">
      <pivotArea dataOnly="0" labelOnly="1" outline="0" fieldPosition="0">
        <references count="6">
          <reference field="0" count="1" selected="0">
            <x v="229"/>
          </reference>
          <reference field="1" count="1" selected="0">
            <x v="140"/>
          </reference>
          <reference field="2" count="1" selected="0">
            <x v="3"/>
          </reference>
          <reference field="3" count="1" selected="0">
            <x v="139"/>
          </reference>
          <reference field="4" count="1" selected="0">
            <x v="0"/>
          </reference>
          <reference field="15" count="1">
            <x v="8"/>
          </reference>
        </references>
      </pivotArea>
    </format>
    <format dxfId="1251">
      <pivotArea dataOnly="0" labelOnly="1" outline="0" fieldPosition="0">
        <references count="6">
          <reference field="0" count="1" selected="0">
            <x v="235"/>
          </reference>
          <reference field="1" count="1" selected="0">
            <x v="34"/>
          </reference>
          <reference field="2" count="1" selected="0">
            <x v="1"/>
          </reference>
          <reference field="3" count="1" selected="0">
            <x v="58"/>
          </reference>
          <reference field="4" count="1" selected="0">
            <x v="0"/>
          </reference>
          <reference field="15" count="1">
            <x v="8"/>
          </reference>
        </references>
      </pivotArea>
    </format>
    <format dxfId="1252">
      <pivotArea dataOnly="0" labelOnly="1" outline="0" fieldPosition="0">
        <references count="6">
          <reference field="0" count="1" selected="0">
            <x v="238"/>
          </reference>
          <reference field="1" count="1" selected="0">
            <x v="84"/>
          </reference>
          <reference field="2" count="1" selected="0">
            <x v="0"/>
          </reference>
          <reference field="3" count="1" selected="0">
            <x v="182"/>
          </reference>
          <reference field="4" count="1" selected="0">
            <x v="0"/>
          </reference>
          <reference field="15" count="1">
            <x v="8"/>
          </reference>
        </references>
      </pivotArea>
    </format>
    <format dxfId="1253">
      <pivotArea dataOnly="0" labelOnly="1" outline="0" fieldPosition="0">
        <references count="6">
          <reference field="0" count="1" selected="0">
            <x v="243"/>
          </reference>
          <reference field="1" count="1" selected="0">
            <x v="231"/>
          </reference>
          <reference field="2" count="1" selected="0">
            <x v="1"/>
          </reference>
          <reference field="3" count="1" selected="0">
            <x v="263"/>
          </reference>
          <reference field="4" count="1" selected="0">
            <x v="0"/>
          </reference>
          <reference field="15" count="1">
            <x v="8"/>
          </reference>
        </references>
      </pivotArea>
    </format>
    <format dxfId="1254">
      <pivotArea dataOnly="0" labelOnly="1" outline="0" fieldPosition="0">
        <references count="6">
          <reference field="0" count="1" selected="0">
            <x v="250"/>
          </reference>
          <reference field="1" count="1" selected="0">
            <x v="109"/>
          </reference>
          <reference field="2" count="1" selected="0">
            <x v="0"/>
          </reference>
          <reference field="3" count="1" selected="0">
            <x v="323"/>
          </reference>
          <reference field="4" count="1" selected="0">
            <x v="0"/>
          </reference>
          <reference field="15" count="1">
            <x v="8"/>
          </reference>
        </references>
      </pivotArea>
    </format>
    <format dxfId="1255">
      <pivotArea dataOnly="0" labelOnly="1" outline="0" fieldPosition="0">
        <references count="6">
          <reference field="0" count="1" selected="0">
            <x v="253"/>
          </reference>
          <reference field="1" count="1" selected="0">
            <x v="261"/>
          </reference>
          <reference field="2" count="1" selected="0">
            <x v="3"/>
          </reference>
          <reference field="3" count="1" selected="0">
            <x v="250"/>
          </reference>
          <reference field="4" count="1" selected="0">
            <x v="0"/>
          </reference>
          <reference field="15" count="1">
            <x v="8"/>
          </reference>
        </references>
      </pivotArea>
    </format>
    <format dxfId="1256">
      <pivotArea dataOnly="0" labelOnly="1" outline="0" fieldPosition="0">
        <references count="6">
          <reference field="0" count="1" selected="0">
            <x v="263"/>
          </reference>
          <reference field="1" count="1" selected="0">
            <x v="103"/>
          </reference>
          <reference field="2" count="1" selected="0">
            <x v="1"/>
          </reference>
          <reference field="3" count="1" selected="0">
            <x v="278"/>
          </reference>
          <reference field="4" count="1" selected="0">
            <x v="0"/>
          </reference>
          <reference field="15" count="1">
            <x v="8"/>
          </reference>
        </references>
      </pivotArea>
    </format>
    <format dxfId="1257">
      <pivotArea dataOnly="0" labelOnly="1" outline="0" fieldPosition="0">
        <references count="6">
          <reference field="0" count="1" selected="0">
            <x v="269"/>
          </reference>
          <reference field="1" count="1" selected="0">
            <x v="178"/>
          </reference>
          <reference field="2" count="1" selected="0">
            <x v="3"/>
          </reference>
          <reference field="3" count="1" selected="0">
            <x v="37"/>
          </reference>
          <reference field="4" count="1" selected="0">
            <x v="0"/>
          </reference>
          <reference field="15" count="1">
            <x v="8"/>
          </reference>
        </references>
      </pivotArea>
    </format>
    <format dxfId="1258">
      <pivotArea dataOnly="0" labelOnly="1" outline="0" fieldPosition="0">
        <references count="6">
          <reference field="0" count="1" selected="0">
            <x v="275"/>
          </reference>
          <reference field="1" count="1" selected="0">
            <x v="262"/>
          </reference>
          <reference field="2" count="1" selected="0">
            <x v="1"/>
          </reference>
          <reference field="3" count="1" selected="0">
            <x v="104"/>
          </reference>
          <reference field="4" count="1" selected="0">
            <x v="0"/>
          </reference>
          <reference field="15" count="1">
            <x v="8"/>
          </reference>
        </references>
      </pivotArea>
    </format>
    <format dxfId="1259">
      <pivotArea dataOnly="0" labelOnly="1" outline="0" fieldPosition="0">
        <references count="6">
          <reference field="0" count="1" selected="0">
            <x v="276"/>
          </reference>
          <reference field="1" count="1" selected="0">
            <x v="265"/>
          </reference>
          <reference field="2" count="1" selected="0">
            <x v="2"/>
          </reference>
          <reference field="3" count="1" selected="0">
            <x v="351"/>
          </reference>
          <reference field="4" count="1" selected="0">
            <x v="0"/>
          </reference>
          <reference field="15" count="1">
            <x v="8"/>
          </reference>
        </references>
      </pivotArea>
    </format>
    <format dxfId="1260">
      <pivotArea dataOnly="0" labelOnly="1" outline="0" fieldPosition="0">
        <references count="6">
          <reference field="0" count="1" selected="0">
            <x v="280"/>
          </reference>
          <reference field="1" count="1" selected="0">
            <x v="311"/>
          </reference>
          <reference field="2" count="1" selected="0">
            <x v="2"/>
          </reference>
          <reference field="3" count="1" selected="0">
            <x v="377"/>
          </reference>
          <reference field="4" count="1" selected="0">
            <x v="0"/>
          </reference>
          <reference field="15" count="1">
            <x v="8"/>
          </reference>
        </references>
      </pivotArea>
    </format>
    <format dxfId="1261">
      <pivotArea dataOnly="0" labelOnly="1" outline="0" fieldPosition="0">
        <references count="6">
          <reference field="0" count="1" selected="0">
            <x v="281"/>
          </reference>
          <reference field="1" count="1" selected="0">
            <x v="314"/>
          </reference>
          <reference field="2" count="1" selected="0">
            <x v="3"/>
          </reference>
          <reference field="3" count="1" selected="0">
            <x v="393"/>
          </reference>
          <reference field="4" count="1" selected="0">
            <x v="0"/>
          </reference>
          <reference field="15" count="1">
            <x v="8"/>
          </reference>
        </references>
      </pivotArea>
    </format>
    <format dxfId="1262">
      <pivotArea dataOnly="0" labelOnly="1" outline="0" fieldPosition="0">
        <references count="6">
          <reference field="0" count="1" selected="0">
            <x v="282"/>
          </reference>
          <reference field="1" count="1" selected="0">
            <x v="328"/>
          </reference>
          <reference field="2" count="1" selected="0">
            <x v="0"/>
          </reference>
          <reference field="3" count="1" selected="0">
            <x v="269"/>
          </reference>
          <reference field="4" count="1" selected="0">
            <x v="0"/>
          </reference>
          <reference field="15" count="1">
            <x v="8"/>
          </reference>
        </references>
      </pivotArea>
    </format>
    <format dxfId="1263">
      <pivotArea dataOnly="0" labelOnly="1" outline="0" fieldPosition="0">
        <references count="6">
          <reference field="0" count="1" selected="0">
            <x v="283"/>
          </reference>
          <reference field="1" count="1" selected="0">
            <x v="329"/>
          </reference>
          <reference field="2" count="1" selected="0">
            <x v="1"/>
          </reference>
          <reference field="3" count="1" selected="0">
            <x v="416"/>
          </reference>
          <reference field="4" count="1" selected="0">
            <x v="0"/>
          </reference>
          <reference field="15" count="1">
            <x v="8"/>
          </reference>
        </references>
      </pivotArea>
    </format>
    <format dxfId="1264">
      <pivotArea dataOnly="0" labelOnly="1" outline="0" fieldPosition="0">
        <references count="6">
          <reference field="0" count="1" selected="0">
            <x v="288"/>
          </reference>
          <reference field="1" count="1" selected="0">
            <x v="66"/>
          </reference>
          <reference field="2" count="1" selected="0">
            <x v="10"/>
          </reference>
          <reference field="3" count="1" selected="0">
            <x v="73"/>
          </reference>
          <reference field="4" count="1" selected="0">
            <x v="0"/>
          </reference>
          <reference field="15" count="1">
            <x v="8"/>
          </reference>
        </references>
      </pivotArea>
    </format>
    <format dxfId="1265">
      <pivotArea dataOnly="0" labelOnly="1" outline="0" fieldPosition="0">
        <references count="6">
          <reference field="0" count="1" selected="0">
            <x v="293"/>
          </reference>
          <reference field="1" count="1" selected="0">
            <x v="24"/>
          </reference>
          <reference field="2" count="1" selected="0">
            <x v="3"/>
          </reference>
          <reference field="3" count="1" selected="0">
            <x v="172"/>
          </reference>
          <reference field="4" count="1" selected="0">
            <x v="0"/>
          </reference>
          <reference field="15" count="1">
            <x v="8"/>
          </reference>
        </references>
      </pivotArea>
    </format>
    <format dxfId="1266">
      <pivotArea dataOnly="0" labelOnly="1" outline="0" fieldPosition="0">
        <references count="6">
          <reference field="0" count="1" selected="0">
            <x v="294"/>
          </reference>
          <reference field="1" count="1" selected="0">
            <x v="40"/>
          </reference>
          <reference field="2" count="1" selected="0">
            <x v="0"/>
          </reference>
          <reference field="3" count="1" selected="0">
            <x v="194"/>
          </reference>
          <reference field="4" count="1" selected="0">
            <x v="0"/>
          </reference>
          <reference field="15" count="1">
            <x v="8"/>
          </reference>
        </references>
      </pivotArea>
    </format>
    <format dxfId="1267">
      <pivotArea dataOnly="0" labelOnly="1" outline="0" fieldPosition="0">
        <references count="6">
          <reference field="0" count="1" selected="0">
            <x v="297"/>
          </reference>
          <reference field="1" count="1" selected="0">
            <x v="93"/>
          </reference>
          <reference field="2" count="1" selected="0">
            <x v="3"/>
          </reference>
          <reference field="3" count="1" selected="0">
            <x v="364"/>
          </reference>
          <reference field="4" count="1" selected="0">
            <x v="0"/>
          </reference>
          <reference field="15" count="1">
            <x v="8"/>
          </reference>
        </references>
      </pivotArea>
    </format>
    <format dxfId="1268">
      <pivotArea dataOnly="0" labelOnly="1" outline="0" fieldPosition="0">
        <references count="6">
          <reference field="0" count="1" selected="0">
            <x v="315"/>
          </reference>
          <reference field="1" count="1" selected="0">
            <x v="386"/>
          </reference>
          <reference field="2" count="1" selected="0">
            <x v="1"/>
          </reference>
          <reference field="3" count="1" selected="0">
            <x v="12"/>
          </reference>
          <reference field="4" count="1" selected="0">
            <x v="0"/>
          </reference>
          <reference field="15" count="1">
            <x v="8"/>
          </reference>
        </references>
      </pivotArea>
    </format>
    <format dxfId="1269">
      <pivotArea dataOnly="0" labelOnly="1" outline="0" fieldPosition="0">
        <references count="6">
          <reference field="0" count="1" selected="0">
            <x v="333"/>
          </reference>
          <reference field="1" count="1" selected="0">
            <x v="29"/>
          </reference>
          <reference field="2" count="1" selected="0">
            <x v="3"/>
          </reference>
          <reference field="3" count="1" selected="0">
            <x v="122"/>
          </reference>
          <reference field="4" count="1" selected="0">
            <x v="0"/>
          </reference>
          <reference field="15" count="1">
            <x v="8"/>
          </reference>
        </references>
      </pivotArea>
    </format>
    <format dxfId="1270">
      <pivotArea dataOnly="0" labelOnly="1" outline="0" fieldPosition="0">
        <references count="6">
          <reference field="0" count="1" selected="0">
            <x v="338"/>
          </reference>
          <reference field="1" count="1" selected="0">
            <x v="45"/>
          </reference>
          <reference field="2" count="1" selected="0">
            <x v="0"/>
          </reference>
          <reference field="3" count="1" selected="0">
            <x v="244"/>
          </reference>
          <reference field="4" count="1" selected="0">
            <x v="0"/>
          </reference>
          <reference field="15" count="1">
            <x v="8"/>
          </reference>
        </references>
      </pivotArea>
    </format>
    <format dxfId="1271">
      <pivotArea dataOnly="0" labelOnly="1" outline="0" fieldPosition="0">
        <references count="6">
          <reference field="0" count="1" selected="0">
            <x v="373"/>
          </reference>
          <reference field="1" count="1" selected="0">
            <x v="168"/>
          </reference>
          <reference field="2" count="1" selected="0">
            <x v="3"/>
          </reference>
          <reference field="3" count="1" selected="0">
            <x v="279"/>
          </reference>
          <reference field="4" count="1" selected="0">
            <x v="0"/>
          </reference>
          <reference field="15" count="1">
            <x v="8"/>
          </reference>
        </references>
      </pivotArea>
    </format>
    <format dxfId="1272">
      <pivotArea dataOnly="0" labelOnly="1" outline="0" fieldPosition="0">
        <references count="6">
          <reference field="0" count="1" selected="0">
            <x v="382"/>
          </reference>
          <reference field="1" count="1" selected="0">
            <x v="187"/>
          </reference>
          <reference field="2" count="1" selected="0">
            <x v="0"/>
          </reference>
          <reference field="3" count="1" selected="0">
            <x v="345"/>
          </reference>
          <reference field="4" count="1" selected="0">
            <x v="0"/>
          </reference>
          <reference field="15" count="1">
            <x v="8"/>
          </reference>
        </references>
      </pivotArea>
    </format>
    <format dxfId="1273">
      <pivotArea dataOnly="0" labelOnly="1" outline="0" fieldPosition="0">
        <references count="6">
          <reference field="0" count="1" selected="0">
            <x v="397"/>
          </reference>
          <reference field="1" count="1" selected="0">
            <x v="362"/>
          </reference>
          <reference field="2" count="1" selected="0">
            <x v="3"/>
          </reference>
          <reference field="3" count="1" selected="0">
            <x v="319"/>
          </reference>
          <reference field="4" count="1" selected="0">
            <x v="0"/>
          </reference>
          <reference field="15" count="1">
            <x v="8"/>
          </reference>
        </references>
      </pivotArea>
    </format>
    <format dxfId="1274">
      <pivotArea dataOnly="0" labelOnly="1" outline="0" fieldPosition="0">
        <references count="6">
          <reference field="0" count="1" selected="0">
            <x v="406"/>
          </reference>
          <reference field="1" count="1" selected="0">
            <x v="384"/>
          </reference>
          <reference field="2" count="1" selected="0">
            <x v="0"/>
          </reference>
          <reference field="3" count="1" selected="0">
            <x v="116"/>
          </reference>
          <reference field="4" count="1" selected="0">
            <x v="0"/>
          </reference>
          <reference field="15" count="1">
            <x v="8"/>
          </reference>
        </references>
      </pivotArea>
    </format>
    <format dxfId="1275">
      <pivotArea dataOnly="0" labelOnly="1" outline="0" fieldPosition="0">
        <references count="6">
          <reference field="0" count="1" selected="0">
            <x v="411"/>
          </reference>
          <reference field="1" count="1" selected="0">
            <x v="397"/>
          </reference>
          <reference field="2" count="1" selected="0">
            <x v="1"/>
          </reference>
          <reference field="3" count="1" selected="0">
            <x v="124"/>
          </reference>
          <reference field="4" count="1" selected="0">
            <x v="0"/>
          </reference>
          <reference field="15" count="1">
            <x v="8"/>
          </reference>
        </references>
      </pivotArea>
    </format>
    <format dxfId="1276">
      <pivotArea dataOnly="0" labelOnly="1" outline="0" fieldPosition="0">
        <references count="6">
          <reference field="0" count="1" selected="0">
            <x v="414"/>
          </reference>
          <reference field="1" count="1" selected="0">
            <x v="403"/>
          </reference>
          <reference field="2" count="1" selected="0">
            <x v="0"/>
          </reference>
          <reference field="3" count="1" selected="0">
            <x v="27"/>
          </reference>
          <reference field="4" count="1" selected="0">
            <x v="0"/>
          </reference>
          <reference field="15" count="1">
            <x v="8"/>
          </reference>
        </references>
      </pivotArea>
    </format>
    <format dxfId="1277">
      <pivotArea field="0" type="button" dataOnly="0" labelOnly="1" outline="0" axis="axisRow" fieldPosition="0"/>
    </format>
    <format dxfId="1278">
      <pivotArea field="1" type="button" dataOnly="0" labelOnly="1" outline="0" axis="axisRow" fieldPosition="1"/>
    </format>
    <format dxfId="1279">
      <pivotArea field="2" type="button" dataOnly="0" labelOnly="1" outline="0" axis="axisRow" fieldPosition="2"/>
    </format>
    <format dxfId="1280">
      <pivotArea field="3" type="button" dataOnly="0" labelOnly="1" outline="0" axis="axisRow" fieldPosition="3"/>
    </format>
    <format dxfId="1281">
      <pivotArea field="4" type="button" dataOnly="0" labelOnly="1" outline="0" axis="axisRow" fieldPosition="4"/>
    </format>
    <format dxfId="1282">
      <pivotArea field="15" type="button" dataOnly="0" labelOnly="1" outline="0" axis="axisRow" fieldPosition="5"/>
    </format>
    <format dxfId="1283">
      <pivotArea dataOnly="0" labelOnly="1" outline="0" fieldPosition="0">
        <references count="1">
          <reference field="0" count="50">
            <x v="0"/>
            <x v="1"/>
            <x v="2"/>
            <x v="3"/>
            <x v="5"/>
            <x v="6"/>
            <x v="7"/>
            <x v="8"/>
            <x v="24"/>
            <x v="26"/>
            <x v="45"/>
            <x v="59"/>
            <x v="64"/>
            <x v="65"/>
            <x v="71"/>
            <x v="111"/>
            <x v="115"/>
            <x v="116"/>
            <x v="119"/>
            <x v="120"/>
            <x v="124"/>
            <x v="127"/>
            <x v="139"/>
            <x v="145"/>
            <x v="156"/>
            <x v="157"/>
            <x v="159"/>
            <x v="162"/>
            <x v="163"/>
            <x v="168"/>
            <x v="171"/>
            <x v="178"/>
            <x v="179"/>
            <x v="188"/>
            <x v="195"/>
            <x v="196"/>
            <x v="206"/>
            <x v="211"/>
            <x v="229"/>
            <x v="235"/>
            <x v="238"/>
            <x v="243"/>
            <x v="250"/>
            <x v="253"/>
            <x v="263"/>
            <x v="269"/>
            <x v="275"/>
            <x v="276"/>
            <x v="280"/>
            <x v="281"/>
          </reference>
        </references>
      </pivotArea>
    </format>
    <format dxfId="1284">
      <pivotArea dataOnly="0" labelOnly="1" outline="0" fieldPosition="0">
        <references count="1">
          <reference field="0" count="15">
            <x v="282"/>
            <x v="283"/>
            <x v="288"/>
            <x v="293"/>
            <x v="294"/>
            <x v="297"/>
            <x v="315"/>
            <x v="333"/>
            <x v="338"/>
            <x v="373"/>
            <x v="382"/>
            <x v="397"/>
            <x v="406"/>
            <x v="411"/>
            <x v="414"/>
          </reference>
        </references>
      </pivotArea>
    </format>
    <format dxfId="1285">
      <pivotArea dataOnly="0" labelOnly="1" outline="0" fieldPosition="0">
        <references count="2">
          <reference field="0" count="1" selected="0">
            <x v="3"/>
          </reference>
          <reference field="1" count="1">
            <x v="4"/>
          </reference>
        </references>
      </pivotArea>
    </format>
    <format dxfId="1286">
      <pivotArea dataOnly="0" labelOnly="1" outline="0" fieldPosition="0">
        <references count="2">
          <reference field="0" count="1" selected="0">
            <x v="5"/>
          </reference>
          <reference field="1" count="1">
            <x v="27"/>
          </reference>
        </references>
      </pivotArea>
    </format>
    <format dxfId="1287">
      <pivotArea dataOnly="0" labelOnly="1" outline="0" fieldPosition="0">
        <references count="2">
          <reference field="0" count="1" selected="0">
            <x v="6"/>
          </reference>
          <reference field="1" count="1">
            <x v="32"/>
          </reference>
        </references>
      </pivotArea>
    </format>
    <format dxfId="1288">
      <pivotArea dataOnly="0" labelOnly="1" outline="0" fieldPosition="0">
        <references count="2">
          <reference field="0" count="1" selected="0">
            <x v="7"/>
          </reference>
          <reference field="1" count="1">
            <x v="35"/>
          </reference>
        </references>
      </pivotArea>
    </format>
    <format dxfId="1289">
      <pivotArea dataOnly="0" labelOnly="1" outline="0" fieldPosition="0">
        <references count="2">
          <reference field="0" count="1" selected="0">
            <x v="8"/>
          </reference>
          <reference field="1" count="1">
            <x v="43"/>
          </reference>
        </references>
      </pivotArea>
    </format>
    <format dxfId="1290">
      <pivotArea dataOnly="0" labelOnly="1" outline="0" fieldPosition="0">
        <references count="2">
          <reference field="0" count="1" selected="0">
            <x v="24"/>
          </reference>
          <reference field="1" count="1">
            <x v="146"/>
          </reference>
        </references>
      </pivotArea>
    </format>
    <format dxfId="1291">
      <pivotArea dataOnly="0" labelOnly="1" outline="0" fieldPosition="0">
        <references count="2">
          <reference field="0" count="1" selected="0">
            <x v="26"/>
          </reference>
          <reference field="1" count="1">
            <x v="149"/>
          </reference>
        </references>
      </pivotArea>
    </format>
    <format dxfId="1292">
      <pivotArea dataOnly="0" labelOnly="1" outline="0" fieldPosition="0">
        <references count="2">
          <reference field="0" count="1" selected="0">
            <x v="45"/>
          </reference>
          <reference field="1" count="1">
            <x v="223"/>
          </reference>
        </references>
      </pivotArea>
    </format>
    <format dxfId="1293">
      <pivotArea dataOnly="0" labelOnly="1" outline="0" fieldPosition="0">
        <references count="2">
          <reference field="0" count="1" selected="0">
            <x v="59"/>
          </reference>
          <reference field="1" count="1">
            <x v="243"/>
          </reference>
        </references>
      </pivotArea>
    </format>
    <format dxfId="1294">
      <pivotArea dataOnly="0" labelOnly="1" outline="0" fieldPosition="0">
        <references count="2">
          <reference field="0" count="1" selected="0">
            <x v="64"/>
          </reference>
          <reference field="1" count="1">
            <x v="248"/>
          </reference>
        </references>
      </pivotArea>
    </format>
    <format dxfId="1295">
      <pivotArea dataOnly="0" labelOnly="1" outline="0" fieldPosition="0">
        <references count="2">
          <reference field="0" count="1" selected="0">
            <x v="65"/>
          </reference>
          <reference field="1" count="1">
            <x v="249"/>
          </reference>
        </references>
      </pivotArea>
    </format>
    <format dxfId="1296">
      <pivotArea dataOnly="0" labelOnly="1" outline="0" fieldPosition="0">
        <references count="2">
          <reference field="0" count="1" selected="0">
            <x v="71"/>
          </reference>
          <reference field="1" count="1">
            <x v="257"/>
          </reference>
        </references>
      </pivotArea>
    </format>
    <format dxfId="1297">
      <pivotArea dataOnly="0" labelOnly="1" outline="0" fieldPosition="0">
        <references count="2">
          <reference field="0" count="1" selected="0">
            <x v="111"/>
          </reference>
          <reference field="1" count="1">
            <x v="313"/>
          </reference>
        </references>
      </pivotArea>
    </format>
    <format dxfId="1298">
      <pivotArea dataOnly="0" labelOnly="1" outline="0" fieldPosition="0">
        <references count="2">
          <reference field="0" count="1" selected="0">
            <x v="115"/>
          </reference>
          <reference field="1" count="1">
            <x v="318"/>
          </reference>
        </references>
      </pivotArea>
    </format>
    <format dxfId="1299">
      <pivotArea dataOnly="0" labelOnly="1" outline="0" fieldPosition="0">
        <references count="2">
          <reference field="0" count="1" selected="0">
            <x v="116"/>
          </reference>
          <reference field="1" count="1">
            <x v="319"/>
          </reference>
        </references>
      </pivotArea>
    </format>
    <format dxfId="1300">
      <pivotArea dataOnly="0" labelOnly="1" outline="0" fieldPosition="0">
        <references count="2">
          <reference field="0" count="1" selected="0">
            <x v="119"/>
          </reference>
          <reference field="1" count="1">
            <x v="322"/>
          </reference>
        </references>
      </pivotArea>
    </format>
    <format dxfId="1301">
      <pivotArea dataOnly="0" labelOnly="1" outline="0" fieldPosition="0">
        <references count="2">
          <reference field="0" count="1" selected="0">
            <x v="120"/>
          </reference>
          <reference field="1" count="1">
            <x v="323"/>
          </reference>
        </references>
      </pivotArea>
    </format>
    <format dxfId="1302">
      <pivotArea dataOnly="0" labelOnly="1" outline="0" fieldPosition="0">
        <references count="2">
          <reference field="0" count="1" selected="0">
            <x v="124"/>
          </reference>
          <reference field="1" count="1">
            <x v="327"/>
          </reference>
        </references>
      </pivotArea>
    </format>
    <format dxfId="1303">
      <pivotArea dataOnly="0" labelOnly="1" outline="0" fieldPosition="0">
        <references count="2">
          <reference field="0" count="1" selected="0">
            <x v="127"/>
          </reference>
          <reference field="1" count="1">
            <x v="332"/>
          </reference>
        </references>
      </pivotArea>
    </format>
    <format dxfId="1304">
      <pivotArea dataOnly="0" labelOnly="1" outline="0" fieldPosition="0">
        <references count="2">
          <reference field="0" count="1" selected="0">
            <x v="139"/>
          </reference>
          <reference field="1" count="1">
            <x v="346"/>
          </reference>
        </references>
      </pivotArea>
    </format>
    <format dxfId="1305">
      <pivotArea dataOnly="0" labelOnly="1" outline="0" fieldPosition="0">
        <references count="2">
          <reference field="0" count="1" selected="0">
            <x v="145"/>
          </reference>
          <reference field="1" count="1">
            <x v="352"/>
          </reference>
        </references>
      </pivotArea>
    </format>
    <format dxfId="1306">
      <pivotArea dataOnly="0" labelOnly="1" outline="0" fieldPosition="0">
        <references count="2">
          <reference field="0" count="1" selected="0">
            <x v="156"/>
          </reference>
          <reference field="1" count="1">
            <x v="55"/>
          </reference>
        </references>
      </pivotArea>
    </format>
    <format dxfId="1307">
      <pivotArea dataOnly="0" labelOnly="1" outline="0" fieldPosition="0">
        <references count="2">
          <reference field="0" count="1" selected="0">
            <x v="157"/>
          </reference>
          <reference field="1" count="1">
            <x v="67"/>
          </reference>
        </references>
      </pivotArea>
    </format>
    <format dxfId="1308">
      <pivotArea dataOnly="0" labelOnly="1" outline="0" fieldPosition="0">
        <references count="2">
          <reference field="0" count="1" selected="0">
            <x v="159"/>
          </reference>
          <reference field="1" count="1">
            <x v="145"/>
          </reference>
        </references>
      </pivotArea>
    </format>
    <format dxfId="1309">
      <pivotArea dataOnly="0" labelOnly="1" outline="0" fieldPosition="0">
        <references count="2">
          <reference field="0" count="1" selected="0">
            <x v="162"/>
          </reference>
          <reference field="1" count="1">
            <x v="176"/>
          </reference>
        </references>
      </pivotArea>
    </format>
    <format dxfId="1310">
      <pivotArea dataOnly="0" labelOnly="1" outline="0" fieldPosition="0">
        <references count="2">
          <reference field="0" count="1" selected="0">
            <x v="163"/>
          </reference>
          <reference field="1" count="1">
            <x v="182"/>
          </reference>
        </references>
      </pivotArea>
    </format>
    <format dxfId="1311">
      <pivotArea dataOnly="0" labelOnly="1" outline="0" fieldPosition="0">
        <references count="2">
          <reference field="0" count="1" selected="0">
            <x v="168"/>
          </reference>
          <reference field="1" count="1">
            <x v="227"/>
          </reference>
        </references>
      </pivotArea>
    </format>
    <format dxfId="1312">
      <pivotArea dataOnly="0" labelOnly="1" outline="0" fieldPosition="0">
        <references count="2">
          <reference field="0" count="1" selected="0">
            <x v="171"/>
          </reference>
          <reference field="1" count="1">
            <x v="258"/>
          </reference>
        </references>
      </pivotArea>
    </format>
    <format dxfId="1313">
      <pivotArea dataOnly="0" labelOnly="1" outline="0" fieldPosition="0">
        <references count="2">
          <reference field="0" count="1" selected="0">
            <x v="178"/>
          </reference>
          <reference field="1" count="1">
            <x v="9"/>
          </reference>
        </references>
      </pivotArea>
    </format>
    <format dxfId="1314">
      <pivotArea dataOnly="0" labelOnly="1" outline="0" fieldPosition="0">
        <references count="2">
          <reference field="0" count="1" selected="0">
            <x v="179"/>
          </reference>
          <reference field="1" count="1">
            <x v="10"/>
          </reference>
        </references>
      </pivotArea>
    </format>
    <format dxfId="1315">
      <pivotArea dataOnly="0" labelOnly="1" outline="0" fieldPosition="0">
        <references count="2">
          <reference field="0" count="1" selected="0">
            <x v="188"/>
          </reference>
          <reference field="1" count="1">
            <x v="22"/>
          </reference>
        </references>
      </pivotArea>
    </format>
    <format dxfId="1316">
      <pivotArea dataOnly="0" labelOnly="1" outline="0" fieldPosition="0">
        <references count="2">
          <reference field="0" count="1" selected="0">
            <x v="195"/>
          </reference>
          <reference field="1" count="1">
            <x v="51"/>
          </reference>
        </references>
      </pivotArea>
    </format>
    <format dxfId="1317">
      <pivotArea dataOnly="0" labelOnly="1" outline="0" fieldPosition="0">
        <references count="2">
          <reference field="0" count="1" selected="0">
            <x v="196"/>
          </reference>
          <reference field="1" count="1">
            <x v="53"/>
          </reference>
        </references>
      </pivotArea>
    </format>
    <format dxfId="1318">
      <pivotArea dataOnly="0" labelOnly="1" outline="0" fieldPosition="0">
        <references count="2">
          <reference field="0" count="1" selected="0">
            <x v="206"/>
          </reference>
          <reference field="1" count="1">
            <x v="100"/>
          </reference>
        </references>
      </pivotArea>
    </format>
    <format dxfId="1319">
      <pivotArea dataOnly="0" labelOnly="1" outline="0" fieldPosition="0">
        <references count="2">
          <reference field="0" count="1" selected="0">
            <x v="211"/>
          </reference>
          <reference field="1" count="1">
            <x v="108"/>
          </reference>
        </references>
      </pivotArea>
    </format>
    <format dxfId="1320">
      <pivotArea dataOnly="0" labelOnly="1" outline="0" fieldPosition="0">
        <references count="2">
          <reference field="0" count="1" selected="0">
            <x v="229"/>
          </reference>
          <reference field="1" count="1">
            <x v="140"/>
          </reference>
        </references>
      </pivotArea>
    </format>
    <format dxfId="1321">
      <pivotArea dataOnly="0" labelOnly="1" outline="0" fieldPosition="0">
        <references count="2">
          <reference field="0" count="1" selected="0">
            <x v="235"/>
          </reference>
          <reference field="1" count="1">
            <x v="34"/>
          </reference>
        </references>
      </pivotArea>
    </format>
    <format dxfId="1322">
      <pivotArea dataOnly="0" labelOnly="1" outline="0" fieldPosition="0">
        <references count="2">
          <reference field="0" count="1" selected="0">
            <x v="238"/>
          </reference>
          <reference field="1" count="1">
            <x v="84"/>
          </reference>
        </references>
      </pivotArea>
    </format>
    <format dxfId="1323">
      <pivotArea dataOnly="0" labelOnly="1" outline="0" fieldPosition="0">
        <references count="2">
          <reference field="0" count="1" selected="0">
            <x v="243"/>
          </reference>
          <reference field="1" count="1">
            <x v="231"/>
          </reference>
        </references>
      </pivotArea>
    </format>
    <format dxfId="1324">
      <pivotArea dataOnly="0" labelOnly="1" outline="0" fieldPosition="0">
        <references count="2">
          <reference field="0" count="1" selected="0">
            <x v="250"/>
          </reference>
          <reference field="1" count="1">
            <x v="109"/>
          </reference>
        </references>
      </pivotArea>
    </format>
    <format dxfId="1325">
      <pivotArea dataOnly="0" labelOnly="1" outline="0" fieldPosition="0">
        <references count="2">
          <reference field="0" count="1" selected="0">
            <x v="253"/>
          </reference>
          <reference field="1" count="1">
            <x v="261"/>
          </reference>
        </references>
      </pivotArea>
    </format>
    <format dxfId="1326">
      <pivotArea dataOnly="0" labelOnly="1" outline="0" fieldPosition="0">
        <references count="2">
          <reference field="0" count="1" selected="0">
            <x v="263"/>
          </reference>
          <reference field="1" count="1">
            <x v="103"/>
          </reference>
        </references>
      </pivotArea>
    </format>
    <format dxfId="1327">
      <pivotArea dataOnly="0" labelOnly="1" outline="0" fieldPosition="0">
        <references count="2">
          <reference field="0" count="1" selected="0">
            <x v="269"/>
          </reference>
          <reference field="1" count="1">
            <x v="178"/>
          </reference>
        </references>
      </pivotArea>
    </format>
    <format dxfId="1328">
      <pivotArea dataOnly="0" labelOnly="1" outline="0" fieldPosition="0">
        <references count="2">
          <reference field="0" count="1" selected="0">
            <x v="275"/>
          </reference>
          <reference field="1" count="1">
            <x v="262"/>
          </reference>
        </references>
      </pivotArea>
    </format>
    <format dxfId="1329">
      <pivotArea dataOnly="0" labelOnly="1" outline="0" fieldPosition="0">
        <references count="2">
          <reference field="0" count="1" selected="0">
            <x v="276"/>
          </reference>
          <reference field="1" count="1">
            <x v="265"/>
          </reference>
        </references>
      </pivotArea>
    </format>
    <format dxfId="1330">
      <pivotArea dataOnly="0" labelOnly="1" outline="0" fieldPosition="0">
        <references count="2">
          <reference field="0" count="1" selected="0">
            <x v="280"/>
          </reference>
          <reference field="1" count="1">
            <x v="311"/>
          </reference>
        </references>
      </pivotArea>
    </format>
    <format dxfId="1331">
      <pivotArea dataOnly="0" labelOnly="1" outline="0" fieldPosition="0">
        <references count="2">
          <reference field="0" count="1" selected="0">
            <x v="281"/>
          </reference>
          <reference field="1" count="1">
            <x v="314"/>
          </reference>
        </references>
      </pivotArea>
    </format>
    <format dxfId="1332">
      <pivotArea dataOnly="0" labelOnly="1" outline="0" fieldPosition="0">
        <references count="2">
          <reference field="0" count="1" selected="0">
            <x v="282"/>
          </reference>
          <reference field="1" count="1">
            <x v="328"/>
          </reference>
        </references>
      </pivotArea>
    </format>
    <format dxfId="1333">
      <pivotArea dataOnly="0" labelOnly="1" outline="0" fieldPosition="0">
        <references count="2">
          <reference field="0" count="1" selected="0">
            <x v="283"/>
          </reference>
          <reference field="1" count="1">
            <x v="329"/>
          </reference>
        </references>
      </pivotArea>
    </format>
    <format dxfId="1334">
      <pivotArea dataOnly="0" labelOnly="1" outline="0" fieldPosition="0">
        <references count="2">
          <reference field="0" count="1" selected="0">
            <x v="288"/>
          </reference>
          <reference field="1" count="1">
            <x v="66"/>
          </reference>
        </references>
      </pivotArea>
    </format>
    <format dxfId="1335">
      <pivotArea dataOnly="0" labelOnly="1" outline="0" fieldPosition="0">
        <references count="2">
          <reference field="0" count="1" selected="0">
            <x v="293"/>
          </reference>
          <reference field="1" count="1">
            <x v="24"/>
          </reference>
        </references>
      </pivotArea>
    </format>
    <format dxfId="1336">
      <pivotArea dataOnly="0" labelOnly="1" outline="0" fieldPosition="0">
        <references count="2">
          <reference field="0" count="1" selected="0">
            <x v="294"/>
          </reference>
          <reference field="1" count="1">
            <x v="40"/>
          </reference>
        </references>
      </pivotArea>
    </format>
    <format dxfId="1337">
      <pivotArea dataOnly="0" labelOnly="1" outline="0" fieldPosition="0">
        <references count="2">
          <reference field="0" count="1" selected="0">
            <x v="297"/>
          </reference>
          <reference field="1" count="1">
            <x v="93"/>
          </reference>
        </references>
      </pivotArea>
    </format>
    <format dxfId="1338">
      <pivotArea dataOnly="0" labelOnly="1" outline="0" fieldPosition="0">
        <references count="2">
          <reference field="0" count="1" selected="0">
            <x v="315"/>
          </reference>
          <reference field="1" count="1">
            <x v="386"/>
          </reference>
        </references>
      </pivotArea>
    </format>
    <format dxfId="1339">
      <pivotArea dataOnly="0" labelOnly="1" outline="0" fieldPosition="0">
        <references count="2">
          <reference field="0" count="1" selected="0">
            <x v="333"/>
          </reference>
          <reference field="1" count="1">
            <x v="29"/>
          </reference>
        </references>
      </pivotArea>
    </format>
    <format dxfId="1340">
      <pivotArea dataOnly="0" labelOnly="1" outline="0" fieldPosition="0">
        <references count="2">
          <reference field="0" count="1" selected="0">
            <x v="338"/>
          </reference>
          <reference field="1" count="1">
            <x v="45"/>
          </reference>
        </references>
      </pivotArea>
    </format>
    <format dxfId="1341">
      <pivotArea dataOnly="0" labelOnly="1" outline="0" fieldPosition="0">
        <references count="2">
          <reference field="0" count="1" selected="0">
            <x v="373"/>
          </reference>
          <reference field="1" count="1">
            <x v="168"/>
          </reference>
        </references>
      </pivotArea>
    </format>
    <format dxfId="1342">
      <pivotArea dataOnly="0" labelOnly="1" outline="0" fieldPosition="0">
        <references count="2">
          <reference field="0" count="1" selected="0">
            <x v="382"/>
          </reference>
          <reference field="1" count="1">
            <x v="187"/>
          </reference>
        </references>
      </pivotArea>
    </format>
    <format dxfId="1343">
      <pivotArea dataOnly="0" labelOnly="1" outline="0" fieldPosition="0">
        <references count="2">
          <reference field="0" count="1" selected="0">
            <x v="397"/>
          </reference>
          <reference field="1" count="1">
            <x v="362"/>
          </reference>
        </references>
      </pivotArea>
    </format>
    <format dxfId="1344">
      <pivotArea dataOnly="0" labelOnly="1" outline="0" fieldPosition="0">
        <references count="2">
          <reference field="0" count="1" selected="0">
            <x v="406"/>
          </reference>
          <reference field="1" count="1">
            <x v="384"/>
          </reference>
        </references>
      </pivotArea>
    </format>
    <format dxfId="1345">
      <pivotArea dataOnly="0" labelOnly="1" outline="0" fieldPosition="0">
        <references count="2">
          <reference field="0" count="1" selected="0">
            <x v="411"/>
          </reference>
          <reference field="1" count="1">
            <x v="397"/>
          </reference>
        </references>
      </pivotArea>
    </format>
    <format dxfId="1346">
      <pivotArea dataOnly="0" labelOnly="1" outline="0" fieldPosition="0">
        <references count="2">
          <reference field="0" count="1" selected="0">
            <x v="414"/>
          </reference>
          <reference field="1" count="1">
            <x v="403"/>
          </reference>
        </references>
      </pivotArea>
    </format>
    <format dxfId="1347">
      <pivotArea dataOnly="0" labelOnly="1" outline="0" fieldPosition="0">
        <references count="3">
          <reference field="0" count="1" selected="0">
            <x v="3"/>
          </reference>
          <reference field="1" count="1" selected="0">
            <x v="4"/>
          </reference>
          <reference field="2" count="1">
            <x v="1"/>
          </reference>
        </references>
      </pivotArea>
    </format>
    <format dxfId="1348">
      <pivotArea dataOnly="0" labelOnly="1" outline="0" fieldPosition="0">
        <references count="3">
          <reference field="0" count="1" selected="0">
            <x v="5"/>
          </reference>
          <reference field="1" count="1" selected="0">
            <x v="27"/>
          </reference>
          <reference field="2" count="1">
            <x v="3"/>
          </reference>
        </references>
      </pivotArea>
    </format>
    <format dxfId="1349">
      <pivotArea dataOnly="0" labelOnly="1" outline="0" fieldPosition="0">
        <references count="3">
          <reference field="0" count="1" selected="0">
            <x v="6"/>
          </reference>
          <reference field="1" count="1" selected="0">
            <x v="32"/>
          </reference>
          <reference field="2" count="1">
            <x v="0"/>
          </reference>
        </references>
      </pivotArea>
    </format>
    <format dxfId="1350">
      <pivotArea dataOnly="0" labelOnly="1" outline="0" fieldPosition="0">
        <references count="3">
          <reference field="0" count="1" selected="0">
            <x v="7"/>
          </reference>
          <reference field="1" count="1" selected="0">
            <x v="35"/>
          </reference>
          <reference field="2" count="1">
            <x v="1"/>
          </reference>
        </references>
      </pivotArea>
    </format>
    <format dxfId="1351">
      <pivotArea dataOnly="0" labelOnly="1" outline="0" fieldPosition="0">
        <references count="3">
          <reference field="0" count="1" selected="0">
            <x v="8"/>
          </reference>
          <reference field="1" count="1" selected="0">
            <x v="43"/>
          </reference>
          <reference field="2" count="1">
            <x v="2"/>
          </reference>
        </references>
      </pivotArea>
    </format>
    <format dxfId="1352">
      <pivotArea dataOnly="0" labelOnly="1" outline="0" fieldPosition="0">
        <references count="3">
          <reference field="0" count="1" selected="0">
            <x v="26"/>
          </reference>
          <reference field="1" count="1" selected="0">
            <x v="149"/>
          </reference>
          <reference field="2" count="1">
            <x v="0"/>
          </reference>
        </references>
      </pivotArea>
    </format>
    <format dxfId="1353">
      <pivotArea dataOnly="0" labelOnly="1" outline="0" fieldPosition="0">
        <references count="3">
          <reference field="0" count="1" selected="0">
            <x v="45"/>
          </reference>
          <reference field="1" count="1" selected="0">
            <x v="223"/>
          </reference>
          <reference field="2" count="1">
            <x v="3"/>
          </reference>
        </references>
      </pivotArea>
    </format>
    <format dxfId="1354">
      <pivotArea dataOnly="0" labelOnly="1" outline="0" fieldPosition="0">
        <references count="3">
          <reference field="0" count="1" selected="0">
            <x v="59"/>
          </reference>
          <reference field="1" count="1" selected="0">
            <x v="243"/>
          </reference>
          <reference field="2" count="1">
            <x v="1"/>
          </reference>
        </references>
      </pivotArea>
    </format>
    <format dxfId="1355">
      <pivotArea dataOnly="0" labelOnly="1" outline="0" fieldPosition="0">
        <references count="3">
          <reference field="0" count="1" selected="0">
            <x v="64"/>
          </reference>
          <reference field="1" count="1" selected="0">
            <x v="248"/>
          </reference>
          <reference field="2" count="1">
            <x v="2"/>
          </reference>
        </references>
      </pivotArea>
    </format>
    <format dxfId="1356">
      <pivotArea dataOnly="0" labelOnly="1" outline="0" fieldPosition="0">
        <references count="3">
          <reference field="0" count="1" selected="0">
            <x v="65"/>
          </reference>
          <reference field="1" count="1" selected="0">
            <x v="249"/>
          </reference>
          <reference field="2" count="1">
            <x v="3"/>
          </reference>
        </references>
      </pivotArea>
    </format>
    <format dxfId="1357">
      <pivotArea dataOnly="0" labelOnly="1" outline="0" fieldPosition="0">
        <references count="3">
          <reference field="0" count="1" selected="0">
            <x v="71"/>
          </reference>
          <reference field="1" count="1" selected="0">
            <x v="257"/>
          </reference>
          <reference field="2" count="1">
            <x v="1"/>
          </reference>
        </references>
      </pivotArea>
    </format>
    <format dxfId="1358">
      <pivotArea dataOnly="0" labelOnly="1" outline="0" fieldPosition="0">
        <references count="3">
          <reference field="0" count="1" selected="0">
            <x v="116"/>
          </reference>
          <reference field="1" count="1" selected="0">
            <x v="319"/>
          </reference>
          <reference field="2" count="1">
            <x v="2"/>
          </reference>
        </references>
      </pivotArea>
    </format>
    <format dxfId="1359">
      <pivotArea dataOnly="0" labelOnly="1" outline="0" fieldPosition="0">
        <references count="3">
          <reference field="0" count="1" selected="0">
            <x v="119"/>
          </reference>
          <reference field="1" count="1" selected="0">
            <x v="322"/>
          </reference>
          <reference field="2" count="1">
            <x v="1"/>
          </reference>
        </references>
      </pivotArea>
    </format>
    <format dxfId="1360">
      <pivotArea dataOnly="0" labelOnly="1" outline="0" fieldPosition="0">
        <references count="3">
          <reference field="0" count="1" selected="0">
            <x v="120"/>
          </reference>
          <reference field="1" count="1" selected="0">
            <x v="323"/>
          </reference>
          <reference field="2" count="1">
            <x v="2"/>
          </reference>
        </references>
      </pivotArea>
    </format>
    <format dxfId="1361">
      <pivotArea dataOnly="0" labelOnly="1" outline="0" fieldPosition="0">
        <references count="3">
          <reference field="0" count="1" selected="0">
            <x v="127"/>
          </reference>
          <reference field="1" count="1" selected="0">
            <x v="332"/>
          </reference>
          <reference field="2" count="1">
            <x v="1"/>
          </reference>
        </references>
      </pivotArea>
    </format>
    <format dxfId="1362">
      <pivotArea dataOnly="0" labelOnly="1" outline="0" fieldPosition="0">
        <references count="3">
          <reference field="0" count="1" selected="0">
            <x v="145"/>
          </reference>
          <reference field="1" count="1" selected="0">
            <x v="352"/>
          </reference>
          <reference field="2" count="1">
            <x v="3"/>
          </reference>
        </references>
      </pivotArea>
    </format>
    <format dxfId="1363">
      <pivotArea dataOnly="0" labelOnly="1" outline="0" fieldPosition="0">
        <references count="3">
          <reference field="0" count="1" selected="0">
            <x v="156"/>
          </reference>
          <reference field="1" count="1" selected="0">
            <x v="55"/>
          </reference>
          <reference field="2" count="1">
            <x v="2"/>
          </reference>
        </references>
      </pivotArea>
    </format>
    <format dxfId="1364">
      <pivotArea dataOnly="0" labelOnly="1" outline="0" fieldPosition="0">
        <references count="3">
          <reference field="0" count="1" selected="0">
            <x v="157"/>
          </reference>
          <reference field="1" count="1" selected="0">
            <x v="67"/>
          </reference>
          <reference field="2" count="1">
            <x v="3"/>
          </reference>
        </references>
      </pivotArea>
    </format>
    <format dxfId="1365">
      <pivotArea dataOnly="0" labelOnly="1" outline="0" fieldPosition="0">
        <references count="3">
          <reference field="0" count="1" selected="0">
            <x v="159"/>
          </reference>
          <reference field="1" count="1" selected="0">
            <x v="145"/>
          </reference>
          <reference field="2" count="1">
            <x v="1"/>
          </reference>
        </references>
      </pivotArea>
    </format>
    <format dxfId="1366">
      <pivotArea dataOnly="0" labelOnly="1" outline="0" fieldPosition="0">
        <references count="3">
          <reference field="0" count="1" selected="0">
            <x v="162"/>
          </reference>
          <reference field="1" count="1" selected="0">
            <x v="176"/>
          </reference>
          <reference field="2" count="1">
            <x v="0"/>
          </reference>
        </references>
      </pivotArea>
    </format>
    <format dxfId="1367">
      <pivotArea dataOnly="0" labelOnly="1" outline="0" fieldPosition="0">
        <references count="3">
          <reference field="0" count="1" selected="0">
            <x v="163"/>
          </reference>
          <reference field="1" count="1" selected="0">
            <x v="182"/>
          </reference>
          <reference field="2" count="1">
            <x v="1"/>
          </reference>
        </references>
      </pivotArea>
    </format>
    <format dxfId="1368">
      <pivotArea dataOnly="0" labelOnly="1" outline="0" fieldPosition="0">
        <references count="3">
          <reference field="0" count="1" selected="0">
            <x v="168"/>
          </reference>
          <reference field="1" count="1" selected="0">
            <x v="227"/>
          </reference>
          <reference field="2" count="1">
            <x v="2"/>
          </reference>
        </references>
      </pivotArea>
    </format>
    <format dxfId="1369">
      <pivotArea dataOnly="0" labelOnly="1" outline="0" fieldPosition="0">
        <references count="3">
          <reference field="0" count="1" selected="0">
            <x v="171"/>
          </reference>
          <reference field="1" count="1" selected="0">
            <x v="258"/>
          </reference>
          <reference field="2" count="1">
            <x v="1"/>
          </reference>
        </references>
      </pivotArea>
    </format>
    <format dxfId="1370">
      <pivotArea dataOnly="0" labelOnly="1" outline="0" fieldPosition="0">
        <references count="3">
          <reference field="0" count="1" selected="0">
            <x v="178"/>
          </reference>
          <reference field="1" count="1" selected="0">
            <x v="9"/>
          </reference>
          <reference field="2" count="1">
            <x v="0"/>
          </reference>
        </references>
      </pivotArea>
    </format>
    <format dxfId="1371">
      <pivotArea dataOnly="0" labelOnly="1" outline="0" fieldPosition="0">
        <references count="3">
          <reference field="0" count="1" selected="0">
            <x v="179"/>
          </reference>
          <reference field="1" count="1" selected="0">
            <x v="10"/>
          </reference>
          <reference field="2" count="1">
            <x v="1"/>
          </reference>
        </references>
      </pivotArea>
    </format>
    <format dxfId="1372">
      <pivotArea dataOnly="0" labelOnly="1" outline="0" fieldPosition="0">
        <references count="3">
          <reference field="0" count="1" selected="0">
            <x v="188"/>
          </reference>
          <reference field="1" count="1" selected="0">
            <x v="22"/>
          </reference>
          <reference field="2" count="1">
            <x v="2"/>
          </reference>
        </references>
      </pivotArea>
    </format>
    <format dxfId="1373">
      <pivotArea dataOnly="0" labelOnly="1" outline="0" fieldPosition="0">
        <references count="3">
          <reference field="0" count="1" selected="0">
            <x v="195"/>
          </reference>
          <reference field="1" count="1" selected="0">
            <x v="51"/>
          </reference>
          <reference field="2" count="1">
            <x v="1"/>
          </reference>
        </references>
      </pivotArea>
    </format>
    <format dxfId="1374">
      <pivotArea dataOnly="0" labelOnly="1" outline="0" fieldPosition="0">
        <references count="3">
          <reference field="0" count="1" selected="0">
            <x v="196"/>
          </reference>
          <reference field="1" count="1" selected="0">
            <x v="53"/>
          </reference>
          <reference field="2" count="1">
            <x v="2"/>
          </reference>
        </references>
      </pivotArea>
    </format>
    <format dxfId="1375">
      <pivotArea dataOnly="0" labelOnly="1" outline="0" fieldPosition="0">
        <references count="3">
          <reference field="0" count="1" selected="0">
            <x v="206"/>
          </reference>
          <reference field="1" count="1" selected="0">
            <x v="100"/>
          </reference>
          <reference field="2" count="1">
            <x v="0"/>
          </reference>
        </references>
      </pivotArea>
    </format>
    <format dxfId="1376">
      <pivotArea dataOnly="0" labelOnly="1" outline="0" fieldPosition="0">
        <references count="3">
          <reference field="0" count="1" selected="0">
            <x v="211"/>
          </reference>
          <reference field="1" count="1" selected="0">
            <x v="108"/>
          </reference>
          <reference field="2" count="1">
            <x v="1"/>
          </reference>
        </references>
      </pivotArea>
    </format>
    <format dxfId="1377">
      <pivotArea dataOnly="0" labelOnly="1" outline="0" fieldPosition="0">
        <references count="3">
          <reference field="0" count="1" selected="0">
            <x v="229"/>
          </reference>
          <reference field="1" count="1" selected="0">
            <x v="140"/>
          </reference>
          <reference field="2" count="1">
            <x v="3"/>
          </reference>
        </references>
      </pivotArea>
    </format>
    <format dxfId="1378">
      <pivotArea dataOnly="0" labelOnly="1" outline="0" fieldPosition="0">
        <references count="3">
          <reference field="0" count="1" selected="0">
            <x v="235"/>
          </reference>
          <reference field="1" count="1" selected="0">
            <x v="34"/>
          </reference>
          <reference field="2" count="1">
            <x v="1"/>
          </reference>
        </references>
      </pivotArea>
    </format>
    <format dxfId="1379">
      <pivotArea dataOnly="0" labelOnly="1" outline="0" fieldPosition="0">
        <references count="3">
          <reference field="0" count="1" selected="0">
            <x v="238"/>
          </reference>
          <reference field="1" count="1" selected="0">
            <x v="84"/>
          </reference>
          <reference field="2" count="1">
            <x v="0"/>
          </reference>
        </references>
      </pivotArea>
    </format>
    <format dxfId="1380">
      <pivotArea dataOnly="0" labelOnly="1" outline="0" fieldPosition="0">
        <references count="3">
          <reference field="0" count="1" selected="0">
            <x v="243"/>
          </reference>
          <reference field="1" count="1" selected="0">
            <x v="231"/>
          </reference>
          <reference field="2" count="1">
            <x v="1"/>
          </reference>
        </references>
      </pivotArea>
    </format>
    <format dxfId="1381">
      <pivotArea dataOnly="0" labelOnly="1" outline="0" fieldPosition="0">
        <references count="3">
          <reference field="0" count="1" selected="0">
            <x v="250"/>
          </reference>
          <reference field="1" count="1" selected="0">
            <x v="109"/>
          </reference>
          <reference field="2" count="1">
            <x v="0"/>
          </reference>
        </references>
      </pivotArea>
    </format>
    <format dxfId="1382">
      <pivotArea dataOnly="0" labelOnly="1" outline="0" fieldPosition="0">
        <references count="3">
          <reference field="0" count="1" selected="0">
            <x v="253"/>
          </reference>
          <reference field="1" count="1" selected="0">
            <x v="261"/>
          </reference>
          <reference field="2" count="1">
            <x v="3"/>
          </reference>
        </references>
      </pivotArea>
    </format>
    <format dxfId="1383">
      <pivotArea dataOnly="0" labelOnly="1" outline="0" fieldPosition="0">
        <references count="3">
          <reference field="0" count="1" selected="0">
            <x v="263"/>
          </reference>
          <reference field="1" count="1" selected="0">
            <x v="103"/>
          </reference>
          <reference field="2" count="1">
            <x v="1"/>
          </reference>
        </references>
      </pivotArea>
    </format>
    <format dxfId="1384">
      <pivotArea dataOnly="0" labelOnly="1" outline="0" fieldPosition="0">
        <references count="3">
          <reference field="0" count="1" selected="0">
            <x v="269"/>
          </reference>
          <reference field="1" count="1" selected="0">
            <x v="178"/>
          </reference>
          <reference field="2" count="1">
            <x v="3"/>
          </reference>
        </references>
      </pivotArea>
    </format>
    <format dxfId="1385">
      <pivotArea dataOnly="0" labelOnly="1" outline="0" fieldPosition="0">
        <references count="3">
          <reference field="0" count="1" selected="0">
            <x v="275"/>
          </reference>
          <reference field="1" count="1" selected="0">
            <x v="262"/>
          </reference>
          <reference field="2" count="1">
            <x v="1"/>
          </reference>
        </references>
      </pivotArea>
    </format>
    <format dxfId="1386">
      <pivotArea dataOnly="0" labelOnly="1" outline="0" fieldPosition="0">
        <references count="3">
          <reference field="0" count="1" selected="0">
            <x v="276"/>
          </reference>
          <reference field="1" count="1" selected="0">
            <x v="265"/>
          </reference>
          <reference field="2" count="1">
            <x v="2"/>
          </reference>
        </references>
      </pivotArea>
    </format>
    <format dxfId="1387">
      <pivotArea dataOnly="0" labelOnly="1" outline="0" fieldPosition="0">
        <references count="3">
          <reference field="0" count="1" selected="0">
            <x v="281"/>
          </reference>
          <reference field="1" count="1" selected="0">
            <x v="314"/>
          </reference>
          <reference field="2" count="1">
            <x v="3"/>
          </reference>
        </references>
      </pivotArea>
    </format>
    <format dxfId="1388">
      <pivotArea dataOnly="0" labelOnly="1" outline="0" fieldPosition="0">
        <references count="3">
          <reference field="0" count="1" selected="0">
            <x v="282"/>
          </reference>
          <reference field="1" count="1" selected="0">
            <x v="328"/>
          </reference>
          <reference field="2" count="1">
            <x v="0"/>
          </reference>
        </references>
      </pivotArea>
    </format>
    <format dxfId="1389">
      <pivotArea dataOnly="0" labelOnly="1" outline="0" fieldPosition="0">
        <references count="3">
          <reference field="0" count="1" selected="0">
            <x v="283"/>
          </reference>
          <reference field="1" count="1" selected="0">
            <x v="329"/>
          </reference>
          <reference field="2" count="1">
            <x v="1"/>
          </reference>
        </references>
      </pivotArea>
    </format>
    <format dxfId="1390">
      <pivotArea dataOnly="0" labelOnly="1" outline="0" fieldPosition="0">
        <references count="3">
          <reference field="0" count="1" selected="0">
            <x v="288"/>
          </reference>
          <reference field="1" count="1" selected="0">
            <x v="66"/>
          </reference>
          <reference field="2" count="1">
            <x v="10"/>
          </reference>
        </references>
      </pivotArea>
    </format>
    <format dxfId="1391">
      <pivotArea dataOnly="0" labelOnly="1" outline="0" fieldPosition="0">
        <references count="3">
          <reference field="0" count="1" selected="0">
            <x v="293"/>
          </reference>
          <reference field="1" count="1" selected="0">
            <x v="24"/>
          </reference>
          <reference field="2" count="1">
            <x v="3"/>
          </reference>
        </references>
      </pivotArea>
    </format>
    <format dxfId="1392">
      <pivotArea dataOnly="0" labelOnly="1" outline="0" fieldPosition="0">
        <references count="3">
          <reference field="0" count="1" selected="0">
            <x v="294"/>
          </reference>
          <reference field="1" count="1" selected="0">
            <x v="40"/>
          </reference>
          <reference field="2" count="1">
            <x v="0"/>
          </reference>
        </references>
      </pivotArea>
    </format>
    <format dxfId="1393">
      <pivotArea dataOnly="0" labelOnly="1" outline="0" fieldPosition="0">
        <references count="3">
          <reference field="0" count="1" selected="0">
            <x v="297"/>
          </reference>
          <reference field="1" count="1" selected="0">
            <x v="93"/>
          </reference>
          <reference field="2" count="1">
            <x v="3"/>
          </reference>
        </references>
      </pivotArea>
    </format>
    <format dxfId="1394">
      <pivotArea dataOnly="0" labelOnly="1" outline="0" fieldPosition="0">
        <references count="3">
          <reference field="0" count="1" selected="0">
            <x v="315"/>
          </reference>
          <reference field="1" count="1" selected="0">
            <x v="386"/>
          </reference>
          <reference field="2" count="1">
            <x v="1"/>
          </reference>
        </references>
      </pivotArea>
    </format>
    <format dxfId="1395">
      <pivotArea dataOnly="0" labelOnly="1" outline="0" fieldPosition="0">
        <references count="3">
          <reference field="0" count="1" selected="0">
            <x v="333"/>
          </reference>
          <reference field="1" count="1" selected="0">
            <x v="29"/>
          </reference>
          <reference field="2" count="1">
            <x v="3"/>
          </reference>
        </references>
      </pivotArea>
    </format>
    <format dxfId="1396">
      <pivotArea dataOnly="0" labelOnly="1" outline="0" fieldPosition="0">
        <references count="3">
          <reference field="0" count="1" selected="0">
            <x v="338"/>
          </reference>
          <reference field="1" count="1" selected="0">
            <x v="45"/>
          </reference>
          <reference field="2" count="1">
            <x v="0"/>
          </reference>
        </references>
      </pivotArea>
    </format>
    <format dxfId="1397">
      <pivotArea dataOnly="0" labelOnly="1" outline="0" fieldPosition="0">
        <references count="3">
          <reference field="0" count="1" selected="0">
            <x v="373"/>
          </reference>
          <reference field="1" count="1" selected="0">
            <x v="168"/>
          </reference>
          <reference field="2" count="1">
            <x v="3"/>
          </reference>
        </references>
      </pivotArea>
    </format>
    <format dxfId="1398">
      <pivotArea dataOnly="0" labelOnly="1" outline="0" fieldPosition="0">
        <references count="3">
          <reference field="0" count="1" selected="0">
            <x v="382"/>
          </reference>
          <reference field="1" count="1" selected="0">
            <x v="187"/>
          </reference>
          <reference field="2" count="1">
            <x v="0"/>
          </reference>
        </references>
      </pivotArea>
    </format>
    <format dxfId="1399">
      <pivotArea dataOnly="0" labelOnly="1" outline="0" fieldPosition="0">
        <references count="3">
          <reference field="0" count="1" selected="0">
            <x v="397"/>
          </reference>
          <reference field="1" count="1" selected="0">
            <x v="362"/>
          </reference>
          <reference field="2" count="1">
            <x v="3"/>
          </reference>
        </references>
      </pivotArea>
    </format>
    <format dxfId="1400">
      <pivotArea dataOnly="0" labelOnly="1" outline="0" fieldPosition="0">
        <references count="3">
          <reference field="0" count="1" selected="0">
            <x v="406"/>
          </reference>
          <reference field="1" count="1" selected="0">
            <x v="384"/>
          </reference>
          <reference field="2" count="1">
            <x v="0"/>
          </reference>
        </references>
      </pivotArea>
    </format>
    <format dxfId="1401">
      <pivotArea dataOnly="0" labelOnly="1" outline="0" fieldPosition="0">
        <references count="3">
          <reference field="0" count="1" selected="0">
            <x v="411"/>
          </reference>
          <reference field="1" count="1" selected="0">
            <x v="397"/>
          </reference>
          <reference field="2" count="1">
            <x v="1"/>
          </reference>
        </references>
      </pivotArea>
    </format>
    <format dxfId="1402">
      <pivotArea dataOnly="0" labelOnly="1" outline="0" fieldPosition="0">
        <references count="3">
          <reference field="0" count="1" selected="0">
            <x v="414"/>
          </reference>
          <reference field="1" count="1" selected="0">
            <x v="403"/>
          </reference>
          <reference field="2" count="1">
            <x v="0"/>
          </reference>
        </references>
      </pivotArea>
    </format>
    <format dxfId="1403">
      <pivotArea dataOnly="0" labelOnly="1" outline="0" fieldPosition="0">
        <references count="4">
          <reference field="0" count="1" selected="0">
            <x v="3"/>
          </reference>
          <reference field="1" count="1" selected="0">
            <x v="4"/>
          </reference>
          <reference field="2" count="1" selected="0">
            <x v="1"/>
          </reference>
          <reference field="3" count="1">
            <x v="183"/>
          </reference>
        </references>
      </pivotArea>
    </format>
    <format dxfId="1404">
      <pivotArea dataOnly="0" labelOnly="1" outline="0" fieldPosition="0">
        <references count="4">
          <reference field="0" count="1" selected="0">
            <x v="5"/>
          </reference>
          <reference field="1" count="1" selected="0">
            <x v="27"/>
          </reference>
          <reference field="2" count="1" selected="0">
            <x v="3"/>
          </reference>
          <reference field="3" count="1">
            <x v="410"/>
          </reference>
        </references>
      </pivotArea>
    </format>
    <format dxfId="1405">
      <pivotArea dataOnly="0" labelOnly="1" outline="0" fieldPosition="0">
        <references count="4">
          <reference field="0" count="1" selected="0">
            <x v="6"/>
          </reference>
          <reference field="1" count="1" selected="0">
            <x v="32"/>
          </reference>
          <reference field="2" count="1" selected="0">
            <x v="0"/>
          </reference>
          <reference field="3" count="1">
            <x v="258"/>
          </reference>
        </references>
      </pivotArea>
    </format>
    <format dxfId="1406">
      <pivotArea dataOnly="0" labelOnly="1" outline="0" fieldPosition="0">
        <references count="4">
          <reference field="0" count="1" selected="0">
            <x v="7"/>
          </reference>
          <reference field="1" count="1" selected="0">
            <x v="35"/>
          </reference>
          <reference field="2" count="1" selected="0">
            <x v="1"/>
          </reference>
          <reference field="3" count="1">
            <x v="348"/>
          </reference>
        </references>
      </pivotArea>
    </format>
    <format dxfId="1407">
      <pivotArea dataOnly="0" labelOnly="1" outline="0" fieldPosition="0">
        <references count="4">
          <reference field="0" count="1" selected="0">
            <x v="8"/>
          </reference>
          <reference field="1" count="1" selected="0">
            <x v="43"/>
          </reference>
          <reference field="2" count="1" selected="0">
            <x v="2"/>
          </reference>
          <reference field="3" count="1">
            <x v="322"/>
          </reference>
        </references>
      </pivotArea>
    </format>
    <format dxfId="1408">
      <pivotArea dataOnly="0" labelOnly="1" outline="0" fieldPosition="0">
        <references count="4">
          <reference field="0" count="1" selected="0">
            <x v="24"/>
          </reference>
          <reference field="1" count="1" selected="0">
            <x v="146"/>
          </reference>
          <reference field="2" count="1" selected="0">
            <x v="2"/>
          </reference>
          <reference field="3" count="1">
            <x v="219"/>
          </reference>
        </references>
      </pivotArea>
    </format>
    <format dxfId="1409">
      <pivotArea dataOnly="0" labelOnly="1" outline="0" fieldPosition="0">
        <references count="4">
          <reference field="0" count="1" selected="0">
            <x v="26"/>
          </reference>
          <reference field="1" count="1" selected="0">
            <x v="149"/>
          </reference>
          <reference field="2" count="1" selected="0">
            <x v="0"/>
          </reference>
          <reference field="3" count="1">
            <x v="246"/>
          </reference>
        </references>
      </pivotArea>
    </format>
    <format dxfId="1410">
      <pivotArea dataOnly="0" labelOnly="1" outline="0" fieldPosition="0">
        <references count="4">
          <reference field="0" count="1" selected="0">
            <x v="45"/>
          </reference>
          <reference field="1" count="1" selected="0">
            <x v="223"/>
          </reference>
          <reference field="2" count="1" selected="0">
            <x v="3"/>
          </reference>
          <reference field="3" count="1">
            <x v="220"/>
          </reference>
        </references>
      </pivotArea>
    </format>
    <format dxfId="1411">
      <pivotArea dataOnly="0" labelOnly="1" outline="0" fieldPosition="0">
        <references count="4">
          <reference field="0" count="1" selected="0">
            <x v="59"/>
          </reference>
          <reference field="1" count="1" selected="0">
            <x v="243"/>
          </reference>
          <reference field="2" count="1" selected="0">
            <x v="1"/>
          </reference>
          <reference field="3" count="1">
            <x v="227"/>
          </reference>
        </references>
      </pivotArea>
    </format>
    <format dxfId="1412">
      <pivotArea dataOnly="0" labelOnly="1" outline="0" fieldPosition="0">
        <references count="4">
          <reference field="0" count="1" selected="0">
            <x v="64"/>
          </reference>
          <reference field="1" count="1" selected="0">
            <x v="248"/>
          </reference>
          <reference field="2" count="1" selected="0">
            <x v="2"/>
          </reference>
          <reference field="3" count="1">
            <x v="55"/>
          </reference>
        </references>
      </pivotArea>
    </format>
    <format dxfId="1413">
      <pivotArea dataOnly="0" labelOnly="1" outline="0" fieldPosition="0">
        <references count="4">
          <reference field="0" count="1" selected="0">
            <x v="65"/>
          </reference>
          <reference field="1" count="1" selected="0">
            <x v="249"/>
          </reference>
          <reference field="2" count="1" selected="0">
            <x v="3"/>
          </reference>
          <reference field="3" count="1">
            <x v="399"/>
          </reference>
        </references>
      </pivotArea>
    </format>
    <format dxfId="1414">
      <pivotArea dataOnly="0" labelOnly="1" outline="0" fieldPosition="0">
        <references count="4">
          <reference field="0" count="1" selected="0">
            <x v="71"/>
          </reference>
          <reference field="1" count="1" selected="0">
            <x v="257"/>
          </reference>
          <reference field="2" count="1" selected="0">
            <x v="1"/>
          </reference>
          <reference field="3" count="1">
            <x v="204"/>
          </reference>
        </references>
      </pivotArea>
    </format>
    <format dxfId="1415">
      <pivotArea dataOnly="0" labelOnly="1" outline="0" fieldPosition="0">
        <references count="4">
          <reference field="0" count="1" selected="0">
            <x v="111"/>
          </reference>
          <reference field="1" count="1" selected="0">
            <x v="313"/>
          </reference>
          <reference field="2" count="1" selected="0">
            <x v="1"/>
          </reference>
          <reference field="3" count="1">
            <x v="297"/>
          </reference>
        </references>
      </pivotArea>
    </format>
    <format dxfId="1416">
      <pivotArea dataOnly="0" labelOnly="1" outline="0" fieldPosition="0">
        <references count="4">
          <reference field="0" count="1" selected="0">
            <x v="115"/>
          </reference>
          <reference field="1" count="1" selected="0">
            <x v="318"/>
          </reference>
          <reference field="2" count="1" selected="0">
            <x v="1"/>
          </reference>
          <reference field="3" count="1">
            <x v="113"/>
          </reference>
        </references>
      </pivotArea>
    </format>
    <format dxfId="1417">
      <pivotArea dataOnly="0" labelOnly="1" outline="0" fieldPosition="0">
        <references count="4">
          <reference field="0" count="1" selected="0">
            <x v="116"/>
          </reference>
          <reference field="1" count="1" selected="0">
            <x v="319"/>
          </reference>
          <reference field="2" count="1" selected="0">
            <x v="2"/>
          </reference>
          <reference field="3" count="1">
            <x v="271"/>
          </reference>
        </references>
      </pivotArea>
    </format>
    <format dxfId="1418">
      <pivotArea dataOnly="0" labelOnly="1" outline="0" fieldPosition="0">
        <references count="4">
          <reference field="0" count="1" selected="0">
            <x v="119"/>
          </reference>
          <reference field="1" count="1" selected="0">
            <x v="322"/>
          </reference>
          <reference field="2" count="1" selected="0">
            <x v="1"/>
          </reference>
          <reference field="3" count="1">
            <x v="20"/>
          </reference>
        </references>
      </pivotArea>
    </format>
    <format dxfId="1419">
      <pivotArea dataOnly="0" labelOnly="1" outline="0" fieldPosition="0">
        <references count="4">
          <reference field="0" count="1" selected="0">
            <x v="120"/>
          </reference>
          <reference field="1" count="1" selected="0">
            <x v="323"/>
          </reference>
          <reference field="2" count="1" selected="0">
            <x v="2"/>
          </reference>
          <reference field="3" count="1">
            <x v="344"/>
          </reference>
        </references>
      </pivotArea>
    </format>
    <format dxfId="1420">
      <pivotArea dataOnly="0" labelOnly="1" outline="0" fieldPosition="0">
        <references count="4">
          <reference field="0" count="1" selected="0">
            <x v="124"/>
          </reference>
          <reference field="1" count="1" selected="0">
            <x v="327"/>
          </reference>
          <reference field="2" count="1" selected="0">
            <x v="2"/>
          </reference>
          <reference field="3" count="1">
            <x v="230"/>
          </reference>
        </references>
      </pivotArea>
    </format>
    <format dxfId="1421">
      <pivotArea dataOnly="0" labelOnly="1" outline="0" fieldPosition="0">
        <references count="4">
          <reference field="0" count="1" selected="0">
            <x v="127"/>
          </reference>
          <reference field="1" count="1" selected="0">
            <x v="332"/>
          </reference>
          <reference field="2" count="1" selected="0">
            <x v="1"/>
          </reference>
          <reference field="3" count="1">
            <x v="245"/>
          </reference>
        </references>
      </pivotArea>
    </format>
    <format dxfId="1422">
      <pivotArea dataOnly="0" labelOnly="1" outline="0" fieldPosition="0">
        <references count="4">
          <reference field="0" count="1" selected="0">
            <x v="139"/>
          </reference>
          <reference field="1" count="1" selected="0">
            <x v="346"/>
          </reference>
          <reference field="2" count="1" selected="0">
            <x v="1"/>
          </reference>
          <reference field="3" count="1">
            <x v="312"/>
          </reference>
        </references>
      </pivotArea>
    </format>
    <format dxfId="1423">
      <pivotArea dataOnly="0" labelOnly="1" outline="0" fieldPosition="0">
        <references count="4">
          <reference field="0" count="1" selected="0">
            <x v="145"/>
          </reference>
          <reference field="1" count="1" selected="0">
            <x v="352"/>
          </reference>
          <reference field="2" count="1" selected="0">
            <x v="3"/>
          </reference>
          <reference field="3" count="1">
            <x v="324"/>
          </reference>
        </references>
      </pivotArea>
    </format>
    <format dxfId="1424">
      <pivotArea dataOnly="0" labelOnly="1" outline="0" fieldPosition="0">
        <references count="4">
          <reference field="0" count="1" selected="0">
            <x v="156"/>
          </reference>
          <reference field="1" count="1" selected="0">
            <x v="55"/>
          </reference>
          <reference field="2" count="1" selected="0">
            <x v="2"/>
          </reference>
          <reference field="3" count="1">
            <x v="286"/>
          </reference>
        </references>
      </pivotArea>
    </format>
    <format dxfId="1425">
      <pivotArea dataOnly="0" labelOnly="1" outline="0" fieldPosition="0">
        <references count="4">
          <reference field="0" count="1" selected="0">
            <x v="157"/>
          </reference>
          <reference field="1" count="1" selected="0">
            <x v="67"/>
          </reference>
          <reference field="2" count="1" selected="0">
            <x v="3"/>
          </reference>
          <reference field="3" count="1">
            <x v="394"/>
          </reference>
        </references>
      </pivotArea>
    </format>
    <format dxfId="1426">
      <pivotArea dataOnly="0" labelOnly="1" outline="0" fieldPosition="0">
        <references count="4">
          <reference field="0" count="1" selected="0">
            <x v="159"/>
          </reference>
          <reference field="1" count="1" selected="0">
            <x v="145"/>
          </reference>
          <reference field="2" count="1" selected="0">
            <x v="1"/>
          </reference>
          <reference field="3" count="1">
            <x v="59"/>
          </reference>
        </references>
      </pivotArea>
    </format>
    <format dxfId="1427">
      <pivotArea dataOnly="0" labelOnly="1" outline="0" fieldPosition="0">
        <references count="4">
          <reference field="0" count="1" selected="0">
            <x v="162"/>
          </reference>
          <reference field="1" count="1" selected="0">
            <x v="176"/>
          </reference>
          <reference field="2" count="1" selected="0">
            <x v="0"/>
          </reference>
          <reference field="3" count="1">
            <x v="186"/>
          </reference>
        </references>
      </pivotArea>
    </format>
    <format dxfId="1428">
      <pivotArea dataOnly="0" labelOnly="1" outline="0" fieldPosition="0">
        <references count="4">
          <reference field="0" count="1" selected="0">
            <x v="163"/>
          </reference>
          <reference field="1" count="1" selected="0">
            <x v="182"/>
          </reference>
          <reference field="2" count="1" selected="0">
            <x v="1"/>
          </reference>
          <reference field="3" count="1">
            <x v="54"/>
          </reference>
        </references>
      </pivotArea>
    </format>
    <format dxfId="1429">
      <pivotArea dataOnly="0" labelOnly="1" outline="0" fieldPosition="0">
        <references count="4">
          <reference field="0" count="1" selected="0">
            <x v="168"/>
          </reference>
          <reference field="1" count="1" selected="0">
            <x v="227"/>
          </reference>
          <reference field="2" count="1" selected="0">
            <x v="2"/>
          </reference>
          <reference field="3" count="1">
            <x v="414"/>
          </reference>
        </references>
      </pivotArea>
    </format>
    <format dxfId="1430">
      <pivotArea dataOnly="0" labelOnly="1" outline="0" fieldPosition="0">
        <references count="4">
          <reference field="0" count="1" selected="0">
            <x v="171"/>
          </reference>
          <reference field="1" count="1" selected="0">
            <x v="258"/>
          </reference>
          <reference field="2" count="1" selected="0">
            <x v="1"/>
          </reference>
          <reference field="3" count="1">
            <x v="96"/>
          </reference>
        </references>
      </pivotArea>
    </format>
    <format dxfId="1431">
      <pivotArea dataOnly="0" labelOnly="1" outline="0" fieldPosition="0">
        <references count="4">
          <reference field="0" count="1" selected="0">
            <x v="178"/>
          </reference>
          <reference field="1" count="1" selected="0">
            <x v="9"/>
          </reference>
          <reference field="2" count="1" selected="0">
            <x v="0"/>
          </reference>
          <reference field="3" count="1">
            <x v="105"/>
          </reference>
        </references>
      </pivotArea>
    </format>
    <format dxfId="1432">
      <pivotArea dataOnly="0" labelOnly="1" outline="0" fieldPosition="0">
        <references count="4">
          <reference field="0" count="1" selected="0">
            <x v="179"/>
          </reference>
          <reference field="1" count="1" selected="0">
            <x v="10"/>
          </reference>
          <reference field="2" count="1" selected="0">
            <x v="1"/>
          </reference>
          <reference field="3" count="1">
            <x v="264"/>
          </reference>
        </references>
      </pivotArea>
    </format>
    <format dxfId="1433">
      <pivotArea dataOnly="0" labelOnly="1" outline="0" fieldPosition="0">
        <references count="4">
          <reference field="0" count="1" selected="0">
            <x v="188"/>
          </reference>
          <reference field="1" count="1" selected="0">
            <x v="22"/>
          </reference>
          <reference field="2" count="1" selected="0">
            <x v="2"/>
          </reference>
          <reference field="3" count="1">
            <x v="38"/>
          </reference>
        </references>
      </pivotArea>
    </format>
    <format dxfId="1434">
      <pivotArea dataOnly="0" labelOnly="1" outline="0" fieldPosition="0">
        <references count="4">
          <reference field="0" count="1" selected="0">
            <x v="195"/>
          </reference>
          <reference field="1" count="1" selected="0">
            <x v="51"/>
          </reference>
          <reference field="2" count="1" selected="0">
            <x v="1"/>
          </reference>
          <reference field="3" count="1">
            <x v="267"/>
          </reference>
        </references>
      </pivotArea>
    </format>
    <format dxfId="1435">
      <pivotArea dataOnly="0" labelOnly="1" outline="0" fieldPosition="0">
        <references count="4">
          <reference field="0" count="1" selected="0">
            <x v="196"/>
          </reference>
          <reference field="1" count="1" selected="0">
            <x v="53"/>
          </reference>
          <reference field="2" count="1" selected="0">
            <x v="2"/>
          </reference>
          <reference field="3" count="1">
            <x v="214"/>
          </reference>
        </references>
      </pivotArea>
    </format>
    <format dxfId="1436">
      <pivotArea dataOnly="0" labelOnly="1" outline="0" fieldPosition="0">
        <references count="4">
          <reference field="0" count="1" selected="0">
            <x v="206"/>
          </reference>
          <reference field="1" count="1" selected="0">
            <x v="100"/>
          </reference>
          <reference field="2" count="1" selected="0">
            <x v="0"/>
          </reference>
          <reference field="3" count="1">
            <x v="288"/>
          </reference>
        </references>
      </pivotArea>
    </format>
    <format dxfId="1437">
      <pivotArea dataOnly="0" labelOnly="1" outline="0" fieldPosition="0">
        <references count="4">
          <reference field="0" count="1" selected="0">
            <x v="211"/>
          </reference>
          <reference field="1" count="1" selected="0">
            <x v="108"/>
          </reference>
          <reference field="2" count="1" selected="0">
            <x v="1"/>
          </reference>
          <reference field="3" count="1">
            <x v="114"/>
          </reference>
        </references>
      </pivotArea>
    </format>
    <format dxfId="1438">
      <pivotArea dataOnly="0" labelOnly="1" outline="0" fieldPosition="0">
        <references count="4">
          <reference field="0" count="1" selected="0">
            <x v="229"/>
          </reference>
          <reference field="1" count="1" selected="0">
            <x v="140"/>
          </reference>
          <reference field="2" count="1" selected="0">
            <x v="3"/>
          </reference>
          <reference field="3" count="1">
            <x v="139"/>
          </reference>
        </references>
      </pivotArea>
    </format>
    <format dxfId="1439">
      <pivotArea dataOnly="0" labelOnly="1" outline="0" fieldPosition="0">
        <references count="4">
          <reference field="0" count="1" selected="0">
            <x v="235"/>
          </reference>
          <reference field="1" count="1" selected="0">
            <x v="34"/>
          </reference>
          <reference field="2" count="1" selected="0">
            <x v="1"/>
          </reference>
          <reference field="3" count="1">
            <x v="58"/>
          </reference>
        </references>
      </pivotArea>
    </format>
    <format dxfId="1440">
      <pivotArea dataOnly="0" labelOnly="1" outline="0" fieldPosition="0">
        <references count="4">
          <reference field="0" count="1" selected="0">
            <x v="238"/>
          </reference>
          <reference field="1" count="1" selected="0">
            <x v="84"/>
          </reference>
          <reference field="2" count="1" selected="0">
            <x v="0"/>
          </reference>
          <reference field="3" count="1">
            <x v="182"/>
          </reference>
        </references>
      </pivotArea>
    </format>
    <format dxfId="1441">
      <pivotArea dataOnly="0" labelOnly="1" outline="0" fieldPosition="0">
        <references count="4">
          <reference field="0" count="1" selected="0">
            <x v="243"/>
          </reference>
          <reference field="1" count="1" selected="0">
            <x v="231"/>
          </reference>
          <reference field="2" count="1" selected="0">
            <x v="1"/>
          </reference>
          <reference field="3" count="1">
            <x v="263"/>
          </reference>
        </references>
      </pivotArea>
    </format>
    <format dxfId="1442">
      <pivotArea dataOnly="0" labelOnly="1" outline="0" fieldPosition="0">
        <references count="4">
          <reference field="0" count="1" selected="0">
            <x v="250"/>
          </reference>
          <reference field="1" count="1" selected="0">
            <x v="109"/>
          </reference>
          <reference field="2" count="1" selected="0">
            <x v="0"/>
          </reference>
          <reference field="3" count="1">
            <x v="323"/>
          </reference>
        </references>
      </pivotArea>
    </format>
    <format dxfId="1443">
      <pivotArea dataOnly="0" labelOnly="1" outline="0" fieldPosition="0">
        <references count="4">
          <reference field="0" count="1" selected="0">
            <x v="253"/>
          </reference>
          <reference field="1" count="1" selected="0">
            <x v="261"/>
          </reference>
          <reference field="2" count="1" selected="0">
            <x v="3"/>
          </reference>
          <reference field="3" count="1">
            <x v="250"/>
          </reference>
        </references>
      </pivotArea>
    </format>
    <format dxfId="1444">
      <pivotArea dataOnly="0" labelOnly="1" outline="0" fieldPosition="0">
        <references count="4">
          <reference field="0" count="1" selected="0">
            <x v="263"/>
          </reference>
          <reference field="1" count="1" selected="0">
            <x v="103"/>
          </reference>
          <reference field="2" count="1" selected="0">
            <x v="1"/>
          </reference>
          <reference field="3" count="1">
            <x v="278"/>
          </reference>
        </references>
      </pivotArea>
    </format>
    <format dxfId="1445">
      <pivotArea dataOnly="0" labelOnly="1" outline="0" fieldPosition="0">
        <references count="4">
          <reference field="0" count="1" selected="0">
            <x v="269"/>
          </reference>
          <reference field="1" count="1" selected="0">
            <x v="178"/>
          </reference>
          <reference field="2" count="1" selected="0">
            <x v="3"/>
          </reference>
          <reference field="3" count="1">
            <x v="37"/>
          </reference>
        </references>
      </pivotArea>
    </format>
    <format dxfId="1446">
      <pivotArea dataOnly="0" labelOnly="1" outline="0" fieldPosition="0">
        <references count="4">
          <reference field="0" count="1" selected="0">
            <x v="275"/>
          </reference>
          <reference field="1" count="1" selected="0">
            <x v="262"/>
          </reference>
          <reference field="2" count="1" selected="0">
            <x v="1"/>
          </reference>
          <reference field="3" count="1">
            <x v="104"/>
          </reference>
        </references>
      </pivotArea>
    </format>
    <format dxfId="1447">
      <pivotArea dataOnly="0" labelOnly="1" outline="0" fieldPosition="0">
        <references count="4">
          <reference field="0" count="1" selected="0">
            <x v="276"/>
          </reference>
          <reference field="1" count="1" selected="0">
            <x v="265"/>
          </reference>
          <reference field="2" count="1" selected="0">
            <x v="2"/>
          </reference>
          <reference field="3" count="1">
            <x v="351"/>
          </reference>
        </references>
      </pivotArea>
    </format>
    <format dxfId="1448">
      <pivotArea dataOnly="0" labelOnly="1" outline="0" fieldPosition="0">
        <references count="4">
          <reference field="0" count="1" selected="0">
            <x v="280"/>
          </reference>
          <reference field="1" count="1" selected="0">
            <x v="311"/>
          </reference>
          <reference field="2" count="1" selected="0">
            <x v="2"/>
          </reference>
          <reference field="3" count="1">
            <x v="377"/>
          </reference>
        </references>
      </pivotArea>
    </format>
    <format dxfId="1449">
      <pivotArea dataOnly="0" labelOnly="1" outline="0" fieldPosition="0">
        <references count="4">
          <reference field="0" count="1" selected="0">
            <x v="281"/>
          </reference>
          <reference field="1" count="1" selected="0">
            <x v="314"/>
          </reference>
          <reference field="2" count="1" selected="0">
            <x v="3"/>
          </reference>
          <reference field="3" count="1">
            <x v="393"/>
          </reference>
        </references>
      </pivotArea>
    </format>
    <format dxfId="1450">
      <pivotArea dataOnly="0" labelOnly="1" outline="0" fieldPosition="0">
        <references count="4">
          <reference field="0" count="1" selected="0">
            <x v="282"/>
          </reference>
          <reference field="1" count="1" selected="0">
            <x v="328"/>
          </reference>
          <reference field="2" count="1" selected="0">
            <x v="0"/>
          </reference>
          <reference field="3" count="1">
            <x v="269"/>
          </reference>
        </references>
      </pivotArea>
    </format>
    <format dxfId="1451">
      <pivotArea dataOnly="0" labelOnly="1" outline="0" fieldPosition="0">
        <references count="4">
          <reference field="0" count="1" selected="0">
            <x v="283"/>
          </reference>
          <reference field="1" count="1" selected="0">
            <x v="329"/>
          </reference>
          <reference field="2" count="1" selected="0">
            <x v="1"/>
          </reference>
          <reference field="3" count="1">
            <x v="416"/>
          </reference>
        </references>
      </pivotArea>
    </format>
    <format dxfId="1452">
      <pivotArea dataOnly="0" labelOnly="1" outline="0" fieldPosition="0">
        <references count="4">
          <reference field="0" count="1" selected="0">
            <x v="288"/>
          </reference>
          <reference field="1" count="1" selected="0">
            <x v="66"/>
          </reference>
          <reference field="2" count="1" selected="0">
            <x v="10"/>
          </reference>
          <reference field="3" count="1">
            <x v="73"/>
          </reference>
        </references>
      </pivotArea>
    </format>
    <format dxfId="1453">
      <pivotArea dataOnly="0" labelOnly="1" outline="0" fieldPosition="0">
        <references count="4">
          <reference field="0" count="1" selected="0">
            <x v="293"/>
          </reference>
          <reference field="1" count="1" selected="0">
            <x v="24"/>
          </reference>
          <reference field="2" count="1" selected="0">
            <x v="3"/>
          </reference>
          <reference field="3" count="1">
            <x v="172"/>
          </reference>
        </references>
      </pivotArea>
    </format>
    <format dxfId="1454">
      <pivotArea dataOnly="0" labelOnly="1" outline="0" fieldPosition="0">
        <references count="4">
          <reference field="0" count="1" selected="0">
            <x v="294"/>
          </reference>
          <reference field="1" count="1" selected="0">
            <x v="40"/>
          </reference>
          <reference field="2" count="1" selected="0">
            <x v="0"/>
          </reference>
          <reference field="3" count="1">
            <x v="194"/>
          </reference>
        </references>
      </pivotArea>
    </format>
    <format dxfId="1455">
      <pivotArea dataOnly="0" labelOnly="1" outline="0" fieldPosition="0">
        <references count="4">
          <reference field="0" count="1" selected="0">
            <x v="297"/>
          </reference>
          <reference field="1" count="1" selected="0">
            <x v="93"/>
          </reference>
          <reference field="2" count="1" selected="0">
            <x v="3"/>
          </reference>
          <reference field="3" count="1">
            <x v="364"/>
          </reference>
        </references>
      </pivotArea>
    </format>
    <format dxfId="1456">
      <pivotArea dataOnly="0" labelOnly="1" outline="0" fieldPosition="0">
        <references count="4">
          <reference field="0" count="1" selected="0">
            <x v="315"/>
          </reference>
          <reference field="1" count="1" selected="0">
            <x v="386"/>
          </reference>
          <reference field="2" count="1" selected="0">
            <x v="1"/>
          </reference>
          <reference field="3" count="1">
            <x v="12"/>
          </reference>
        </references>
      </pivotArea>
    </format>
    <format dxfId="1457">
      <pivotArea dataOnly="0" labelOnly="1" outline="0" fieldPosition="0">
        <references count="4">
          <reference field="0" count="1" selected="0">
            <x v="333"/>
          </reference>
          <reference field="1" count="1" selected="0">
            <x v="29"/>
          </reference>
          <reference field="2" count="1" selected="0">
            <x v="3"/>
          </reference>
          <reference field="3" count="1">
            <x v="122"/>
          </reference>
        </references>
      </pivotArea>
    </format>
    <format dxfId="1458">
      <pivotArea dataOnly="0" labelOnly="1" outline="0" fieldPosition="0">
        <references count="4">
          <reference field="0" count="1" selected="0">
            <x v="338"/>
          </reference>
          <reference field="1" count="1" selected="0">
            <x v="45"/>
          </reference>
          <reference field="2" count="1" selected="0">
            <x v="0"/>
          </reference>
          <reference field="3" count="1">
            <x v="244"/>
          </reference>
        </references>
      </pivotArea>
    </format>
    <format dxfId="1459">
      <pivotArea dataOnly="0" labelOnly="1" outline="0" fieldPosition="0">
        <references count="4">
          <reference field="0" count="1" selected="0">
            <x v="373"/>
          </reference>
          <reference field="1" count="1" selected="0">
            <x v="168"/>
          </reference>
          <reference field="2" count="1" selected="0">
            <x v="3"/>
          </reference>
          <reference field="3" count="1">
            <x v="279"/>
          </reference>
        </references>
      </pivotArea>
    </format>
    <format dxfId="1460">
      <pivotArea dataOnly="0" labelOnly="1" outline="0" fieldPosition="0">
        <references count="4">
          <reference field="0" count="1" selected="0">
            <x v="382"/>
          </reference>
          <reference field="1" count="1" selected="0">
            <x v="187"/>
          </reference>
          <reference field="2" count="1" selected="0">
            <x v="0"/>
          </reference>
          <reference field="3" count="1">
            <x v="345"/>
          </reference>
        </references>
      </pivotArea>
    </format>
    <format dxfId="1461">
      <pivotArea dataOnly="0" labelOnly="1" outline="0" fieldPosition="0">
        <references count="4">
          <reference field="0" count="1" selected="0">
            <x v="397"/>
          </reference>
          <reference field="1" count="1" selected="0">
            <x v="362"/>
          </reference>
          <reference field="2" count="1" selected="0">
            <x v="3"/>
          </reference>
          <reference field="3" count="1">
            <x v="319"/>
          </reference>
        </references>
      </pivotArea>
    </format>
    <format dxfId="1462">
      <pivotArea dataOnly="0" labelOnly="1" outline="0" fieldPosition="0">
        <references count="4">
          <reference field="0" count="1" selected="0">
            <x v="406"/>
          </reference>
          <reference field="1" count="1" selected="0">
            <x v="384"/>
          </reference>
          <reference field="2" count="1" selected="0">
            <x v="0"/>
          </reference>
          <reference field="3" count="1">
            <x v="116"/>
          </reference>
        </references>
      </pivotArea>
    </format>
    <format dxfId="1463">
      <pivotArea dataOnly="0" labelOnly="1" outline="0" fieldPosition="0">
        <references count="4">
          <reference field="0" count="1" selected="0">
            <x v="411"/>
          </reference>
          <reference field="1" count="1" selected="0">
            <x v="397"/>
          </reference>
          <reference field="2" count="1" selected="0">
            <x v="1"/>
          </reference>
          <reference field="3" count="1">
            <x v="124"/>
          </reference>
        </references>
      </pivotArea>
    </format>
    <format dxfId="1464">
      <pivotArea dataOnly="0" labelOnly="1" outline="0" fieldPosition="0">
        <references count="4">
          <reference field="0" count="1" selected="0">
            <x v="414"/>
          </reference>
          <reference field="1" count="1" selected="0">
            <x v="403"/>
          </reference>
          <reference field="2" count="1" selected="0">
            <x v="0"/>
          </reference>
          <reference field="3" count="1">
            <x v="27"/>
          </reference>
        </references>
      </pivotArea>
    </format>
    <format dxfId="1465">
      <pivotArea dataOnly="0" labelOnly="1" outline="0" fieldPosition="0">
        <references count="6">
          <reference field="0" count="1" selected="0">
            <x v="3"/>
          </reference>
          <reference field="1" count="1" selected="0">
            <x v="4"/>
          </reference>
          <reference field="2" count="1" selected="0">
            <x v="1"/>
          </reference>
          <reference field="3" count="1" selected="0">
            <x v="183"/>
          </reference>
          <reference field="4" count="1" selected="0">
            <x v="0"/>
          </reference>
          <reference field="15" count="1">
            <x v="2"/>
          </reference>
        </references>
      </pivotArea>
    </format>
    <format dxfId="1466">
      <pivotArea dataOnly="0" labelOnly="1" outline="0" fieldPosition="0">
        <references count="6">
          <reference field="0" count="1" selected="0">
            <x v="5"/>
          </reference>
          <reference field="1" count="1" selected="0">
            <x v="27"/>
          </reference>
          <reference field="2" count="1" selected="0">
            <x v="3"/>
          </reference>
          <reference field="3" count="1" selected="0">
            <x v="410"/>
          </reference>
          <reference field="4" count="1" selected="0">
            <x v="0"/>
          </reference>
          <reference field="15" count="1">
            <x v="10"/>
          </reference>
        </references>
      </pivotArea>
    </format>
    <format dxfId="1467">
      <pivotArea dataOnly="0" labelOnly="1" outline="0" fieldPosition="0">
        <references count="6">
          <reference field="0" count="1" selected="0">
            <x v="6"/>
          </reference>
          <reference field="1" count="1" selected="0">
            <x v="32"/>
          </reference>
          <reference field="2" count="1" selected="0">
            <x v="0"/>
          </reference>
          <reference field="3" count="1" selected="0">
            <x v="258"/>
          </reference>
          <reference field="4" count="1" selected="0">
            <x v="0"/>
          </reference>
          <reference field="15" count="1">
            <x v="5"/>
          </reference>
        </references>
      </pivotArea>
    </format>
    <format dxfId="1468">
      <pivotArea dataOnly="0" labelOnly="1" outline="0" fieldPosition="0">
        <references count="6">
          <reference field="0" count="1" selected="0">
            <x v="7"/>
          </reference>
          <reference field="1" count="1" selected="0">
            <x v="35"/>
          </reference>
          <reference field="2" count="1" selected="0">
            <x v="1"/>
          </reference>
          <reference field="3" count="1" selected="0">
            <x v="348"/>
          </reference>
          <reference field="4" count="1" selected="0">
            <x v="0"/>
          </reference>
          <reference field="15" count="1">
            <x v="10"/>
          </reference>
        </references>
      </pivotArea>
    </format>
    <format dxfId="1469">
      <pivotArea dataOnly="0" labelOnly="1" outline="0" fieldPosition="0">
        <references count="6">
          <reference field="0" count="1" selected="0">
            <x v="8"/>
          </reference>
          <reference field="1" count="1" selected="0">
            <x v="43"/>
          </reference>
          <reference field="2" count="1" selected="0">
            <x v="2"/>
          </reference>
          <reference field="3" count="1" selected="0">
            <x v="322"/>
          </reference>
          <reference field="4" count="1" selected="0">
            <x v="0"/>
          </reference>
          <reference field="15" count="1">
            <x v="2"/>
          </reference>
        </references>
      </pivotArea>
    </format>
    <format dxfId="1470">
      <pivotArea dataOnly="0" labelOnly="1" outline="0" fieldPosition="0">
        <references count="6">
          <reference field="0" count="1" selected="0">
            <x v="24"/>
          </reference>
          <reference field="1" count="1" selected="0">
            <x v="146"/>
          </reference>
          <reference field="2" count="1" selected="0">
            <x v="2"/>
          </reference>
          <reference field="3" count="1" selected="0">
            <x v="219"/>
          </reference>
          <reference field="4" count="1" selected="0">
            <x v="0"/>
          </reference>
          <reference field="15" count="1">
            <x v="2"/>
          </reference>
        </references>
      </pivotArea>
    </format>
    <format dxfId="1471">
      <pivotArea dataOnly="0" labelOnly="1" outline="0" fieldPosition="0">
        <references count="6">
          <reference field="0" count="1" selected="0">
            <x v="26"/>
          </reference>
          <reference field="1" count="1" selected="0">
            <x v="149"/>
          </reference>
          <reference field="2" count="1" selected="0">
            <x v="0"/>
          </reference>
          <reference field="3" count="1" selected="0">
            <x v="246"/>
          </reference>
          <reference field="4" count="1" selected="0">
            <x v="0"/>
          </reference>
          <reference field="15" count="1">
            <x v="2"/>
          </reference>
        </references>
      </pivotArea>
    </format>
    <format dxfId="1472">
      <pivotArea dataOnly="0" labelOnly="1" outline="0" fieldPosition="0">
        <references count="6">
          <reference field="0" count="1" selected="0">
            <x v="45"/>
          </reference>
          <reference field="1" count="1" selected="0">
            <x v="223"/>
          </reference>
          <reference field="2" count="1" selected="0">
            <x v="3"/>
          </reference>
          <reference field="3" count="1" selected="0">
            <x v="220"/>
          </reference>
          <reference field="4" count="1" selected="0">
            <x v="0"/>
          </reference>
          <reference field="15" count="1">
            <x v="6"/>
          </reference>
        </references>
      </pivotArea>
    </format>
    <format dxfId="1473">
      <pivotArea dataOnly="0" labelOnly="1" outline="0" fieldPosition="0">
        <references count="6">
          <reference field="0" count="1" selected="0">
            <x v="59"/>
          </reference>
          <reference field="1" count="1" selected="0">
            <x v="243"/>
          </reference>
          <reference field="2" count="1" selected="0">
            <x v="1"/>
          </reference>
          <reference field="3" count="1" selected="0">
            <x v="227"/>
          </reference>
          <reference field="4" count="1" selected="0">
            <x v="0"/>
          </reference>
          <reference field="15" count="1">
            <x v="2"/>
          </reference>
        </references>
      </pivotArea>
    </format>
    <format dxfId="1474">
      <pivotArea dataOnly="0" labelOnly="1" outline="0" fieldPosition="0">
        <references count="6">
          <reference field="0" count="1" selected="0">
            <x v="64"/>
          </reference>
          <reference field="1" count="1" selected="0">
            <x v="248"/>
          </reference>
          <reference field="2" count="1" selected="0">
            <x v="2"/>
          </reference>
          <reference field="3" count="1" selected="0">
            <x v="55"/>
          </reference>
          <reference field="4" count="1" selected="0">
            <x v="0"/>
          </reference>
          <reference field="15" count="1">
            <x v="2"/>
          </reference>
        </references>
      </pivotArea>
    </format>
    <format dxfId="1475">
      <pivotArea dataOnly="0" labelOnly="1" outline="0" fieldPosition="0">
        <references count="6">
          <reference field="0" count="1" selected="0">
            <x v="65"/>
          </reference>
          <reference field="1" count="1" selected="0">
            <x v="249"/>
          </reference>
          <reference field="2" count="1" selected="0">
            <x v="3"/>
          </reference>
          <reference field="3" count="1" selected="0">
            <x v="399"/>
          </reference>
          <reference field="4" count="1" selected="0">
            <x v="0"/>
          </reference>
          <reference field="15" count="1">
            <x v="2"/>
          </reference>
        </references>
      </pivotArea>
    </format>
    <format dxfId="1476">
      <pivotArea dataOnly="0" labelOnly="1" outline="0" fieldPosition="0">
        <references count="6">
          <reference field="0" count="1" selected="0">
            <x v="71"/>
          </reference>
          <reference field="1" count="1" selected="0">
            <x v="257"/>
          </reference>
          <reference field="2" count="1" selected="0">
            <x v="1"/>
          </reference>
          <reference field="3" count="1" selected="0">
            <x v="204"/>
          </reference>
          <reference field="4" count="1" selected="0">
            <x v="0"/>
          </reference>
          <reference field="15" count="1">
            <x v="2"/>
          </reference>
        </references>
      </pivotArea>
    </format>
    <format dxfId="1477">
      <pivotArea dataOnly="0" labelOnly="1" outline="0" fieldPosition="0">
        <references count="6">
          <reference field="0" count="1" selected="0">
            <x v="111"/>
          </reference>
          <reference field="1" count="1" selected="0">
            <x v="313"/>
          </reference>
          <reference field="2" count="1" selected="0">
            <x v="1"/>
          </reference>
          <reference field="3" count="1" selected="0">
            <x v="297"/>
          </reference>
          <reference field="4" count="1" selected="0">
            <x v="0"/>
          </reference>
          <reference field="15" count="1">
            <x v="8"/>
          </reference>
        </references>
      </pivotArea>
    </format>
    <format dxfId="1478">
      <pivotArea dataOnly="0" labelOnly="1" outline="0" fieldPosition="0">
        <references count="6">
          <reference field="0" count="1" selected="0">
            <x v="115"/>
          </reference>
          <reference field="1" count="1" selected="0">
            <x v="318"/>
          </reference>
          <reference field="2" count="1" selected="0">
            <x v="1"/>
          </reference>
          <reference field="3" count="1" selected="0">
            <x v="113"/>
          </reference>
          <reference field="4" count="1" selected="0">
            <x v="0"/>
          </reference>
          <reference field="15" count="1">
            <x v="8"/>
          </reference>
        </references>
      </pivotArea>
    </format>
    <format dxfId="1479">
      <pivotArea dataOnly="0" labelOnly="1" outline="0" fieldPosition="0">
        <references count="6">
          <reference field="0" count="1" selected="0">
            <x v="116"/>
          </reference>
          <reference field="1" count="1" selected="0">
            <x v="319"/>
          </reference>
          <reference field="2" count="1" selected="0">
            <x v="2"/>
          </reference>
          <reference field="3" count="1" selected="0">
            <x v="271"/>
          </reference>
          <reference field="4" count="1" selected="0">
            <x v="0"/>
          </reference>
          <reference field="15" count="1">
            <x v="8"/>
          </reference>
        </references>
      </pivotArea>
    </format>
    <format dxfId="1480">
      <pivotArea dataOnly="0" labelOnly="1" outline="0" fieldPosition="0">
        <references count="6">
          <reference field="0" count="1" selected="0">
            <x v="119"/>
          </reference>
          <reference field="1" count="1" selected="0">
            <x v="322"/>
          </reference>
          <reference field="2" count="1" selected="0">
            <x v="1"/>
          </reference>
          <reference field="3" count="1" selected="0">
            <x v="20"/>
          </reference>
          <reference field="4" count="1" selected="0">
            <x v="0"/>
          </reference>
          <reference field="15" count="1">
            <x v="8"/>
          </reference>
        </references>
      </pivotArea>
    </format>
    <format dxfId="1481">
      <pivotArea dataOnly="0" labelOnly="1" outline="0" fieldPosition="0">
        <references count="6">
          <reference field="0" count="1" selected="0">
            <x v="120"/>
          </reference>
          <reference field="1" count="1" selected="0">
            <x v="323"/>
          </reference>
          <reference field="2" count="1" selected="0">
            <x v="2"/>
          </reference>
          <reference field="3" count="1" selected="0">
            <x v="344"/>
          </reference>
          <reference field="4" count="1" selected="0">
            <x v="0"/>
          </reference>
          <reference field="15" count="1">
            <x v="8"/>
          </reference>
        </references>
      </pivotArea>
    </format>
    <format dxfId="1482">
      <pivotArea dataOnly="0" labelOnly="1" outline="0" fieldPosition="0">
        <references count="6">
          <reference field="0" count="1" selected="0">
            <x v="124"/>
          </reference>
          <reference field="1" count="1" selected="0">
            <x v="327"/>
          </reference>
          <reference field="2" count="1" selected="0">
            <x v="2"/>
          </reference>
          <reference field="3" count="1" selected="0">
            <x v="230"/>
          </reference>
          <reference field="4" count="1" selected="0">
            <x v="0"/>
          </reference>
          <reference field="15" count="1">
            <x v="8"/>
          </reference>
        </references>
      </pivotArea>
    </format>
    <format dxfId="1483">
      <pivotArea dataOnly="0" labelOnly="1" outline="0" fieldPosition="0">
        <references count="6">
          <reference field="0" count="1" selected="0">
            <x v="127"/>
          </reference>
          <reference field="1" count="1" selected="0">
            <x v="332"/>
          </reference>
          <reference field="2" count="1" selected="0">
            <x v="1"/>
          </reference>
          <reference field="3" count="1" selected="0">
            <x v="245"/>
          </reference>
          <reference field="4" count="1" selected="0">
            <x v="0"/>
          </reference>
          <reference field="15" count="1">
            <x v="8"/>
          </reference>
        </references>
      </pivotArea>
    </format>
    <format dxfId="1484">
      <pivotArea dataOnly="0" labelOnly="1" outline="0" fieldPosition="0">
        <references count="6">
          <reference field="0" count="1" selected="0">
            <x v="139"/>
          </reference>
          <reference field="1" count="1" selected="0">
            <x v="346"/>
          </reference>
          <reference field="2" count="1" selected="0">
            <x v="1"/>
          </reference>
          <reference field="3" count="1" selected="0">
            <x v="312"/>
          </reference>
          <reference field="4" count="1" selected="0">
            <x v="0"/>
          </reference>
          <reference field="15" count="1">
            <x v="8"/>
          </reference>
        </references>
      </pivotArea>
    </format>
    <format dxfId="1485">
      <pivotArea dataOnly="0" labelOnly="1" outline="0" fieldPosition="0">
        <references count="6">
          <reference field="0" count="1" selected="0">
            <x v="145"/>
          </reference>
          <reference field="1" count="1" selected="0">
            <x v="352"/>
          </reference>
          <reference field="2" count="1" selected="0">
            <x v="3"/>
          </reference>
          <reference field="3" count="1" selected="0">
            <x v="324"/>
          </reference>
          <reference field="4" count="1" selected="0">
            <x v="0"/>
          </reference>
          <reference field="15" count="1">
            <x v="8"/>
          </reference>
        </references>
      </pivotArea>
    </format>
    <format dxfId="1486">
      <pivotArea dataOnly="0" labelOnly="1" outline="0" fieldPosition="0">
        <references count="6">
          <reference field="0" count="1" selected="0">
            <x v="156"/>
          </reference>
          <reference field="1" count="1" selected="0">
            <x v="55"/>
          </reference>
          <reference field="2" count="1" selected="0">
            <x v="2"/>
          </reference>
          <reference field="3" count="1" selected="0">
            <x v="286"/>
          </reference>
          <reference field="4" count="1" selected="0">
            <x v="0"/>
          </reference>
          <reference field="15" count="1">
            <x v="8"/>
          </reference>
        </references>
      </pivotArea>
    </format>
    <format dxfId="1487">
      <pivotArea dataOnly="0" labelOnly="1" outline="0" fieldPosition="0">
        <references count="6">
          <reference field="0" count="1" selected="0">
            <x v="157"/>
          </reference>
          <reference field="1" count="1" selected="0">
            <x v="67"/>
          </reference>
          <reference field="2" count="1" selected="0">
            <x v="3"/>
          </reference>
          <reference field="3" count="1" selected="0">
            <x v="394"/>
          </reference>
          <reference field="4" count="1" selected="0">
            <x v="0"/>
          </reference>
          <reference field="15" count="1">
            <x v="8"/>
          </reference>
        </references>
      </pivotArea>
    </format>
    <format dxfId="1488">
      <pivotArea dataOnly="0" labelOnly="1" outline="0" fieldPosition="0">
        <references count="6">
          <reference field="0" count="1" selected="0">
            <x v="159"/>
          </reference>
          <reference field="1" count="1" selected="0">
            <x v="145"/>
          </reference>
          <reference field="2" count="1" selected="0">
            <x v="1"/>
          </reference>
          <reference field="3" count="1" selected="0">
            <x v="59"/>
          </reference>
          <reference field="4" count="1" selected="0">
            <x v="0"/>
          </reference>
          <reference field="15" count="1">
            <x v="8"/>
          </reference>
        </references>
      </pivotArea>
    </format>
    <format dxfId="1489">
      <pivotArea dataOnly="0" labelOnly="1" outline="0" fieldPosition="0">
        <references count="6">
          <reference field="0" count="1" selected="0">
            <x v="162"/>
          </reference>
          <reference field="1" count="1" selected="0">
            <x v="176"/>
          </reference>
          <reference field="2" count="1" selected="0">
            <x v="0"/>
          </reference>
          <reference field="3" count="1" selected="0">
            <x v="186"/>
          </reference>
          <reference field="4" count="1" selected="0">
            <x v="0"/>
          </reference>
          <reference field="15" count="1">
            <x v="8"/>
          </reference>
        </references>
      </pivotArea>
    </format>
    <format dxfId="1490">
      <pivotArea dataOnly="0" labelOnly="1" outline="0" fieldPosition="0">
        <references count="6">
          <reference field="0" count="1" selected="0">
            <x v="163"/>
          </reference>
          <reference field="1" count="1" selected="0">
            <x v="182"/>
          </reference>
          <reference field="2" count="1" selected="0">
            <x v="1"/>
          </reference>
          <reference field="3" count="1" selected="0">
            <x v="54"/>
          </reference>
          <reference field="4" count="1" selected="0">
            <x v="0"/>
          </reference>
          <reference field="15" count="1">
            <x v="8"/>
          </reference>
        </references>
      </pivotArea>
    </format>
    <format dxfId="1491">
      <pivotArea dataOnly="0" labelOnly="1" outline="0" fieldPosition="0">
        <references count="6">
          <reference field="0" count="1" selected="0">
            <x v="168"/>
          </reference>
          <reference field="1" count="1" selected="0">
            <x v="227"/>
          </reference>
          <reference field="2" count="1" selected="0">
            <x v="2"/>
          </reference>
          <reference field="3" count="1" selected="0">
            <x v="414"/>
          </reference>
          <reference field="4" count="1" selected="0">
            <x v="0"/>
          </reference>
          <reference field="15" count="1">
            <x v="7"/>
          </reference>
        </references>
      </pivotArea>
    </format>
    <format dxfId="1492">
      <pivotArea dataOnly="0" labelOnly="1" outline="0" fieldPosition="0">
        <references count="6">
          <reference field="0" count="1" selected="0">
            <x v="171"/>
          </reference>
          <reference field="1" count="1" selected="0">
            <x v="258"/>
          </reference>
          <reference field="2" count="1" selected="0">
            <x v="1"/>
          </reference>
          <reference field="3" count="1" selected="0">
            <x v="96"/>
          </reference>
          <reference field="4" count="1" selected="0">
            <x v="0"/>
          </reference>
          <reference field="15" count="1">
            <x v="7"/>
          </reference>
        </references>
      </pivotArea>
    </format>
    <format dxfId="1493">
      <pivotArea dataOnly="0" labelOnly="1" outline="0" fieldPosition="0">
        <references count="6">
          <reference field="0" count="1" selected="0">
            <x v="178"/>
          </reference>
          <reference field="1" count="1" selected="0">
            <x v="9"/>
          </reference>
          <reference field="2" count="1" selected="0">
            <x v="0"/>
          </reference>
          <reference field="3" count="1" selected="0">
            <x v="105"/>
          </reference>
          <reference field="4" count="1" selected="0">
            <x v="0"/>
          </reference>
          <reference field="15" count="1">
            <x v="7"/>
          </reference>
        </references>
      </pivotArea>
    </format>
    <format dxfId="1494">
      <pivotArea dataOnly="0" labelOnly="1" outline="0" fieldPosition="0">
        <references count="6">
          <reference field="0" count="1" selected="0">
            <x v="179"/>
          </reference>
          <reference field="1" count="1" selected="0">
            <x v="10"/>
          </reference>
          <reference field="2" count="1" selected="0">
            <x v="1"/>
          </reference>
          <reference field="3" count="1" selected="0">
            <x v="264"/>
          </reference>
          <reference field="4" count="1" selected="0">
            <x v="0"/>
          </reference>
          <reference field="15" count="1">
            <x v="1"/>
          </reference>
        </references>
      </pivotArea>
    </format>
    <format dxfId="1495">
      <pivotArea dataOnly="0" labelOnly="1" outline="0" fieldPosition="0">
        <references count="6">
          <reference field="0" count="1" selected="0">
            <x v="188"/>
          </reference>
          <reference field="1" count="1" selected="0">
            <x v="22"/>
          </reference>
          <reference field="2" count="1" selected="0">
            <x v="2"/>
          </reference>
          <reference field="3" count="1" selected="0">
            <x v="38"/>
          </reference>
          <reference field="4" count="1" selected="0">
            <x v="0"/>
          </reference>
          <reference field="15" count="1">
            <x v="1"/>
          </reference>
        </references>
      </pivotArea>
    </format>
    <format dxfId="1496">
      <pivotArea dataOnly="0" labelOnly="1" outline="0" fieldPosition="0">
        <references count="6">
          <reference field="0" count="1" selected="0">
            <x v="195"/>
          </reference>
          <reference field="1" count="1" selected="0">
            <x v="51"/>
          </reference>
          <reference field="2" count="1" selected="0">
            <x v="1"/>
          </reference>
          <reference field="3" count="1" selected="0">
            <x v="267"/>
          </reference>
          <reference field="4" count="1" selected="0">
            <x v="0"/>
          </reference>
          <reference field="15" count="1">
            <x v="1"/>
          </reference>
        </references>
      </pivotArea>
    </format>
    <format dxfId="1497">
      <pivotArea dataOnly="0" labelOnly="1" outline="0" fieldPosition="0">
        <references count="6">
          <reference field="0" count="1" selected="0">
            <x v="196"/>
          </reference>
          <reference field="1" count="1" selected="0">
            <x v="53"/>
          </reference>
          <reference field="2" count="1" selected="0">
            <x v="2"/>
          </reference>
          <reference field="3" count="1" selected="0">
            <x v="214"/>
          </reference>
          <reference field="4" count="1" selected="0">
            <x v="0"/>
          </reference>
          <reference field="15" count="1">
            <x v="1"/>
          </reference>
        </references>
      </pivotArea>
    </format>
    <format dxfId="1498">
      <pivotArea dataOnly="0" labelOnly="1" outline="0" fieldPosition="0">
        <references count="6">
          <reference field="0" count="1" selected="0">
            <x v="206"/>
          </reference>
          <reference field="1" count="1" selected="0">
            <x v="100"/>
          </reference>
          <reference field="2" count="1" selected="0">
            <x v="0"/>
          </reference>
          <reference field="3" count="1" selected="0">
            <x v="288"/>
          </reference>
          <reference field="4" count="1" selected="0">
            <x v="0"/>
          </reference>
          <reference field="15" count="1">
            <x v="1"/>
          </reference>
        </references>
      </pivotArea>
    </format>
    <format dxfId="1499">
      <pivotArea dataOnly="0" labelOnly="1" outline="0" fieldPosition="0">
        <references count="6">
          <reference field="0" count="1" selected="0">
            <x v="211"/>
          </reference>
          <reference field="1" count="1" selected="0">
            <x v="108"/>
          </reference>
          <reference field="2" count="1" selected="0">
            <x v="1"/>
          </reference>
          <reference field="3" count="1" selected="0">
            <x v="114"/>
          </reference>
          <reference field="4" count="1" selected="0">
            <x v="0"/>
          </reference>
          <reference field="15" count="1">
            <x v="1"/>
          </reference>
        </references>
      </pivotArea>
    </format>
    <format dxfId="1500">
      <pivotArea dataOnly="0" labelOnly="1" outline="0" fieldPosition="0">
        <references count="6">
          <reference field="0" count="1" selected="0">
            <x v="229"/>
          </reference>
          <reference field="1" count="1" selected="0">
            <x v="140"/>
          </reference>
          <reference field="2" count="1" selected="0">
            <x v="3"/>
          </reference>
          <reference field="3" count="1" selected="0">
            <x v="139"/>
          </reference>
          <reference field="4" count="1" selected="0">
            <x v="0"/>
          </reference>
          <reference field="15" count="1">
            <x v="8"/>
          </reference>
        </references>
      </pivotArea>
    </format>
    <format dxfId="1501">
      <pivotArea dataOnly="0" labelOnly="1" outline="0" fieldPosition="0">
        <references count="6">
          <reference field="0" count="1" selected="0">
            <x v="235"/>
          </reference>
          <reference field="1" count="1" selected="0">
            <x v="34"/>
          </reference>
          <reference field="2" count="1" selected="0">
            <x v="1"/>
          </reference>
          <reference field="3" count="1" selected="0">
            <x v="58"/>
          </reference>
          <reference field="4" count="1" selected="0">
            <x v="0"/>
          </reference>
          <reference field="15" count="1">
            <x v="8"/>
          </reference>
        </references>
      </pivotArea>
    </format>
    <format dxfId="1502">
      <pivotArea dataOnly="0" labelOnly="1" outline="0" fieldPosition="0">
        <references count="6">
          <reference field="0" count="1" selected="0">
            <x v="238"/>
          </reference>
          <reference field="1" count="1" selected="0">
            <x v="84"/>
          </reference>
          <reference field="2" count="1" selected="0">
            <x v="0"/>
          </reference>
          <reference field="3" count="1" selected="0">
            <x v="182"/>
          </reference>
          <reference field="4" count="1" selected="0">
            <x v="0"/>
          </reference>
          <reference field="15" count="1">
            <x v="8"/>
          </reference>
        </references>
      </pivotArea>
    </format>
    <format dxfId="1503">
      <pivotArea dataOnly="0" labelOnly="1" outline="0" fieldPosition="0">
        <references count="6">
          <reference field="0" count="1" selected="0">
            <x v="243"/>
          </reference>
          <reference field="1" count="1" selected="0">
            <x v="231"/>
          </reference>
          <reference field="2" count="1" selected="0">
            <x v="1"/>
          </reference>
          <reference field="3" count="1" selected="0">
            <x v="263"/>
          </reference>
          <reference field="4" count="1" selected="0">
            <x v="0"/>
          </reference>
          <reference field="15" count="1">
            <x v="8"/>
          </reference>
        </references>
      </pivotArea>
    </format>
    <format dxfId="1504">
      <pivotArea dataOnly="0" labelOnly="1" outline="0" fieldPosition="0">
        <references count="6">
          <reference field="0" count="1" selected="0">
            <x v="250"/>
          </reference>
          <reference field="1" count="1" selected="0">
            <x v="109"/>
          </reference>
          <reference field="2" count="1" selected="0">
            <x v="0"/>
          </reference>
          <reference field="3" count="1" selected="0">
            <x v="323"/>
          </reference>
          <reference field="4" count="1" selected="0">
            <x v="0"/>
          </reference>
          <reference field="15" count="1">
            <x v="8"/>
          </reference>
        </references>
      </pivotArea>
    </format>
    <format dxfId="1505">
      <pivotArea dataOnly="0" labelOnly="1" outline="0" fieldPosition="0">
        <references count="6">
          <reference field="0" count="1" selected="0">
            <x v="253"/>
          </reference>
          <reference field="1" count="1" selected="0">
            <x v="261"/>
          </reference>
          <reference field="2" count="1" selected="0">
            <x v="3"/>
          </reference>
          <reference field="3" count="1" selected="0">
            <x v="250"/>
          </reference>
          <reference field="4" count="1" selected="0">
            <x v="0"/>
          </reference>
          <reference field="15" count="1">
            <x v="8"/>
          </reference>
        </references>
      </pivotArea>
    </format>
    <format dxfId="1506">
      <pivotArea dataOnly="0" labelOnly="1" outline="0" fieldPosition="0">
        <references count="6">
          <reference field="0" count="1" selected="0">
            <x v="263"/>
          </reference>
          <reference field="1" count="1" selected="0">
            <x v="103"/>
          </reference>
          <reference field="2" count="1" selected="0">
            <x v="1"/>
          </reference>
          <reference field="3" count="1" selected="0">
            <x v="278"/>
          </reference>
          <reference field="4" count="1" selected="0">
            <x v="0"/>
          </reference>
          <reference field="15" count="1">
            <x v="8"/>
          </reference>
        </references>
      </pivotArea>
    </format>
    <format dxfId="1507">
      <pivotArea dataOnly="0" labelOnly="1" outline="0" fieldPosition="0">
        <references count="6">
          <reference field="0" count="1" selected="0">
            <x v="269"/>
          </reference>
          <reference field="1" count="1" selected="0">
            <x v="178"/>
          </reference>
          <reference field="2" count="1" selected="0">
            <x v="3"/>
          </reference>
          <reference field="3" count="1" selected="0">
            <x v="37"/>
          </reference>
          <reference field="4" count="1" selected="0">
            <x v="0"/>
          </reference>
          <reference field="15" count="1">
            <x v="8"/>
          </reference>
        </references>
      </pivotArea>
    </format>
    <format dxfId="1508">
      <pivotArea dataOnly="0" labelOnly="1" outline="0" fieldPosition="0">
        <references count="6">
          <reference field="0" count="1" selected="0">
            <x v="275"/>
          </reference>
          <reference field="1" count="1" selected="0">
            <x v="262"/>
          </reference>
          <reference field="2" count="1" selected="0">
            <x v="1"/>
          </reference>
          <reference field="3" count="1" selected="0">
            <x v="104"/>
          </reference>
          <reference field="4" count="1" selected="0">
            <x v="0"/>
          </reference>
          <reference field="15" count="1">
            <x v="8"/>
          </reference>
        </references>
      </pivotArea>
    </format>
    <format dxfId="1509">
      <pivotArea dataOnly="0" labelOnly="1" outline="0" fieldPosition="0">
        <references count="6">
          <reference field="0" count="1" selected="0">
            <x v="276"/>
          </reference>
          <reference field="1" count="1" selected="0">
            <x v="265"/>
          </reference>
          <reference field="2" count="1" selected="0">
            <x v="2"/>
          </reference>
          <reference field="3" count="1" selected="0">
            <x v="351"/>
          </reference>
          <reference field="4" count="1" selected="0">
            <x v="0"/>
          </reference>
          <reference field="15" count="1">
            <x v="8"/>
          </reference>
        </references>
      </pivotArea>
    </format>
    <format dxfId="1510">
      <pivotArea dataOnly="0" labelOnly="1" outline="0" fieldPosition="0">
        <references count="6">
          <reference field="0" count="1" selected="0">
            <x v="280"/>
          </reference>
          <reference field="1" count="1" selected="0">
            <x v="311"/>
          </reference>
          <reference field="2" count="1" selected="0">
            <x v="2"/>
          </reference>
          <reference field="3" count="1" selected="0">
            <x v="377"/>
          </reference>
          <reference field="4" count="1" selected="0">
            <x v="0"/>
          </reference>
          <reference field="15" count="1">
            <x v="8"/>
          </reference>
        </references>
      </pivotArea>
    </format>
    <format dxfId="1511">
      <pivotArea dataOnly="0" labelOnly="1" outline="0" fieldPosition="0">
        <references count="6">
          <reference field="0" count="1" selected="0">
            <x v="281"/>
          </reference>
          <reference field="1" count="1" selected="0">
            <x v="314"/>
          </reference>
          <reference field="2" count="1" selected="0">
            <x v="3"/>
          </reference>
          <reference field="3" count="1" selected="0">
            <x v="393"/>
          </reference>
          <reference field="4" count="1" selected="0">
            <x v="0"/>
          </reference>
          <reference field="15" count="1">
            <x v="8"/>
          </reference>
        </references>
      </pivotArea>
    </format>
    <format dxfId="1512">
      <pivotArea dataOnly="0" labelOnly="1" outline="0" fieldPosition="0">
        <references count="6">
          <reference field="0" count="1" selected="0">
            <x v="282"/>
          </reference>
          <reference field="1" count="1" selected="0">
            <x v="328"/>
          </reference>
          <reference field="2" count="1" selected="0">
            <x v="0"/>
          </reference>
          <reference field="3" count="1" selected="0">
            <x v="269"/>
          </reference>
          <reference field="4" count="1" selected="0">
            <x v="0"/>
          </reference>
          <reference field="15" count="1">
            <x v="8"/>
          </reference>
        </references>
      </pivotArea>
    </format>
    <format dxfId="1513">
      <pivotArea dataOnly="0" labelOnly="1" outline="0" fieldPosition="0">
        <references count="6">
          <reference field="0" count="1" selected="0">
            <x v="283"/>
          </reference>
          <reference field="1" count="1" selected="0">
            <x v="329"/>
          </reference>
          <reference field="2" count="1" selected="0">
            <x v="1"/>
          </reference>
          <reference field="3" count="1" selected="0">
            <x v="416"/>
          </reference>
          <reference field="4" count="1" selected="0">
            <x v="0"/>
          </reference>
          <reference field="15" count="1">
            <x v="8"/>
          </reference>
        </references>
      </pivotArea>
    </format>
    <format dxfId="1514">
      <pivotArea dataOnly="0" labelOnly="1" outline="0" fieldPosition="0">
        <references count="6">
          <reference field="0" count="1" selected="0">
            <x v="288"/>
          </reference>
          <reference field="1" count="1" selected="0">
            <x v="66"/>
          </reference>
          <reference field="2" count="1" selected="0">
            <x v="10"/>
          </reference>
          <reference field="3" count="1" selected="0">
            <x v="73"/>
          </reference>
          <reference field="4" count="1" selected="0">
            <x v="0"/>
          </reference>
          <reference field="15" count="1">
            <x v="8"/>
          </reference>
        </references>
      </pivotArea>
    </format>
    <format dxfId="1515">
      <pivotArea dataOnly="0" labelOnly="1" outline="0" fieldPosition="0">
        <references count="6">
          <reference field="0" count="1" selected="0">
            <x v="293"/>
          </reference>
          <reference field="1" count="1" selected="0">
            <x v="24"/>
          </reference>
          <reference field="2" count="1" selected="0">
            <x v="3"/>
          </reference>
          <reference field="3" count="1" selected="0">
            <x v="172"/>
          </reference>
          <reference field="4" count="1" selected="0">
            <x v="0"/>
          </reference>
          <reference field="15" count="1">
            <x v="8"/>
          </reference>
        </references>
      </pivotArea>
    </format>
    <format dxfId="1516">
      <pivotArea dataOnly="0" labelOnly="1" outline="0" fieldPosition="0">
        <references count="6">
          <reference field="0" count="1" selected="0">
            <x v="294"/>
          </reference>
          <reference field="1" count="1" selected="0">
            <x v="40"/>
          </reference>
          <reference field="2" count="1" selected="0">
            <x v="0"/>
          </reference>
          <reference field="3" count="1" selected="0">
            <x v="194"/>
          </reference>
          <reference field="4" count="1" selected="0">
            <x v="0"/>
          </reference>
          <reference field="15" count="1">
            <x v="8"/>
          </reference>
        </references>
      </pivotArea>
    </format>
    <format dxfId="1517">
      <pivotArea dataOnly="0" labelOnly="1" outline="0" fieldPosition="0">
        <references count="6">
          <reference field="0" count="1" selected="0">
            <x v="297"/>
          </reference>
          <reference field="1" count="1" selected="0">
            <x v="93"/>
          </reference>
          <reference field="2" count="1" selected="0">
            <x v="3"/>
          </reference>
          <reference field="3" count="1" selected="0">
            <x v="364"/>
          </reference>
          <reference field="4" count="1" selected="0">
            <x v="0"/>
          </reference>
          <reference field="15" count="1">
            <x v="8"/>
          </reference>
        </references>
      </pivotArea>
    </format>
    <format dxfId="1518">
      <pivotArea dataOnly="0" labelOnly="1" outline="0" fieldPosition="0">
        <references count="6">
          <reference field="0" count="1" selected="0">
            <x v="315"/>
          </reference>
          <reference field="1" count="1" selected="0">
            <x v="386"/>
          </reference>
          <reference field="2" count="1" selected="0">
            <x v="1"/>
          </reference>
          <reference field="3" count="1" selected="0">
            <x v="12"/>
          </reference>
          <reference field="4" count="1" selected="0">
            <x v="0"/>
          </reference>
          <reference field="15" count="1">
            <x v="8"/>
          </reference>
        </references>
      </pivotArea>
    </format>
    <format dxfId="1519">
      <pivotArea dataOnly="0" labelOnly="1" outline="0" fieldPosition="0">
        <references count="6">
          <reference field="0" count="1" selected="0">
            <x v="333"/>
          </reference>
          <reference field="1" count="1" selected="0">
            <x v="29"/>
          </reference>
          <reference field="2" count="1" selected="0">
            <x v="3"/>
          </reference>
          <reference field="3" count="1" selected="0">
            <x v="122"/>
          </reference>
          <reference field="4" count="1" selected="0">
            <x v="0"/>
          </reference>
          <reference field="15" count="1">
            <x v="8"/>
          </reference>
        </references>
      </pivotArea>
    </format>
    <format dxfId="1520">
      <pivotArea dataOnly="0" labelOnly="1" outline="0" fieldPosition="0">
        <references count="6">
          <reference field="0" count="1" selected="0">
            <x v="338"/>
          </reference>
          <reference field="1" count="1" selected="0">
            <x v="45"/>
          </reference>
          <reference field="2" count="1" selected="0">
            <x v="0"/>
          </reference>
          <reference field="3" count="1" selected="0">
            <x v="244"/>
          </reference>
          <reference field="4" count="1" selected="0">
            <x v="0"/>
          </reference>
          <reference field="15" count="1">
            <x v="8"/>
          </reference>
        </references>
      </pivotArea>
    </format>
    <format dxfId="1521">
      <pivotArea dataOnly="0" labelOnly="1" outline="0" fieldPosition="0">
        <references count="6">
          <reference field="0" count="1" selected="0">
            <x v="373"/>
          </reference>
          <reference field="1" count="1" selected="0">
            <x v="168"/>
          </reference>
          <reference field="2" count="1" selected="0">
            <x v="3"/>
          </reference>
          <reference field="3" count="1" selected="0">
            <x v="279"/>
          </reference>
          <reference field="4" count="1" selected="0">
            <x v="0"/>
          </reference>
          <reference field="15" count="1">
            <x v="8"/>
          </reference>
        </references>
      </pivotArea>
    </format>
    <format dxfId="1522">
      <pivotArea dataOnly="0" labelOnly="1" outline="0" fieldPosition="0">
        <references count="6">
          <reference field="0" count="1" selected="0">
            <x v="382"/>
          </reference>
          <reference field="1" count="1" selected="0">
            <x v="187"/>
          </reference>
          <reference field="2" count="1" selected="0">
            <x v="0"/>
          </reference>
          <reference field="3" count="1" selected="0">
            <x v="345"/>
          </reference>
          <reference field="4" count="1" selected="0">
            <x v="0"/>
          </reference>
          <reference field="15" count="1">
            <x v="8"/>
          </reference>
        </references>
      </pivotArea>
    </format>
    <format dxfId="1523">
      <pivotArea dataOnly="0" labelOnly="1" outline="0" fieldPosition="0">
        <references count="6">
          <reference field="0" count="1" selected="0">
            <x v="397"/>
          </reference>
          <reference field="1" count="1" selected="0">
            <x v="362"/>
          </reference>
          <reference field="2" count="1" selected="0">
            <x v="3"/>
          </reference>
          <reference field="3" count="1" selected="0">
            <x v="319"/>
          </reference>
          <reference field="4" count="1" selected="0">
            <x v="0"/>
          </reference>
          <reference field="15" count="1">
            <x v="8"/>
          </reference>
        </references>
      </pivotArea>
    </format>
    <format dxfId="1524">
      <pivotArea dataOnly="0" labelOnly="1" outline="0" fieldPosition="0">
        <references count="6">
          <reference field="0" count="1" selected="0">
            <x v="406"/>
          </reference>
          <reference field="1" count="1" selected="0">
            <x v="384"/>
          </reference>
          <reference field="2" count="1" selected="0">
            <x v="0"/>
          </reference>
          <reference field="3" count="1" selected="0">
            <x v="116"/>
          </reference>
          <reference field="4" count="1" selected="0">
            <x v="0"/>
          </reference>
          <reference field="15" count="1">
            <x v="8"/>
          </reference>
        </references>
      </pivotArea>
    </format>
    <format dxfId="1525">
      <pivotArea dataOnly="0" labelOnly="1" outline="0" fieldPosition="0">
        <references count="6">
          <reference field="0" count="1" selected="0">
            <x v="411"/>
          </reference>
          <reference field="1" count="1" selected="0">
            <x v="397"/>
          </reference>
          <reference field="2" count="1" selected="0">
            <x v="1"/>
          </reference>
          <reference field="3" count="1" selected="0">
            <x v="124"/>
          </reference>
          <reference field="4" count="1" selected="0">
            <x v="0"/>
          </reference>
          <reference field="15" count="1">
            <x v="8"/>
          </reference>
        </references>
      </pivotArea>
    </format>
    <format dxfId="1526">
      <pivotArea dataOnly="0" labelOnly="1" outline="0" fieldPosition="0">
        <references count="6">
          <reference field="0" count="1" selected="0">
            <x v="414"/>
          </reference>
          <reference field="1" count="1" selected="0">
            <x v="403"/>
          </reference>
          <reference field="2" count="1" selected="0">
            <x v="0"/>
          </reference>
          <reference field="3" count="1" selected="0">
            <x v="27"/>
          </reference>
          <reference field="4" count="1" selected="0">
            <x v="0"/>
          </reference>
          <reference field="15" count="1">
            <x v="8"/>
          </reference>
        </references>
      </pivotArea>
    </format>
  </formats>
  <pivotTableStyleInfo name="PivotStyleLight16" showRowHeaders="0" showColHeaders="0"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F00-000000000000}" name="PivotTable7" cacheId="0" applyNumberFormats="0" applyBorderFormats="0" applyFontFormats="0" applyPatternFormats="0" applyAlignmentFormats="0" applyWidthHeightFormats="1" dataCaption="Values" updatedVersion="8" minRefreshableVersion="3" showDrill="0" useAutoFormatting="1" rowGrandTotals="0" colGrandTotals="0" itemPrintTitles="1" createdVersion="8" indent="0" compact="0" compactData="0" gridDropZones="1" multipleFieldFilters="0">
  <location ref="E3:P70" firstHeaderRow="2" firstDataRow="2" firstDataCol="6" rowPageCount="1" colPageCount="1"/>
  <pivotFields count="34">
    <pivotField axis="axisRow" compact="0" outline="0" showAll="0" defaultSubtotal="0">
      <items count="42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m="1" x="422"/>
        <item m="1" x="421"/>
        <item m="1" x="420"/>
        <item m="1" x="423"/>
      </items>
    </pivotField>
    <pivotField axis="axisRow" compact="0" outline="0" showAll="0" defaultSubtotal="0">
      <items count="424">
        <item x="172"/>
        <item x="323"/>
        <item x="324"/>
        <item x="325"/>
        <item x="0"/>
        <item x="173"/>
        <item x="174"/>
        <item x="326"/>
        <item x="287"/>
        <item x="175"/>
        <item x="176"/>
        <item x="177"/>
        <item x="178"/>
        <item x="179"/>
        <item x="180"/>
        <item x="181"/>
        <item x="182"/>
        <item x="327"/>
        <item x="183"/>
        <item x="257"/>
        <item x="184"/>
        <item x="288"/>
        <item x="185"/>
        <item x="289"/>
        <item x="290"/>
        <item x="328"/>
        <item x="1"/>
        <item x="2"/>
        <item x="329"/>
        <item x="330"/>
        <item x="152"/>
        <item x="331"/>
        <item x="3"/>
        <item x="186"/>
        <item x="232"/>
        <item x="4"/>
        <item x="332"/>
        <item x="333"/>
        <item x="334"/>
        <item x="416"/>
        <item x="291"/>
        <item x="187"/>
        <item x="188"/>
        <item x="5"/>
        <item x="189"/>
        <item x="335"/>
        <item x="336"/>
        <item x="190"/>
        <item x="191"/>
        <item x="292"/>
        <item x="337"/>
        <item x="192"/>
        <item x="6"/>
        <item x="193"/>
        <item x="293"/>
        <item x="153"/>
        <item x="194"/>
        <item x="338"/>
        <item x="7"/>
        <item x="195"/>
        <item x="339"/>
        <item x="340"/>
        <item x="196"/>
        <item x="8"/>
        <item x="258"/>
        <item x="341"/>
        <item x="285"/>
        <item x="154"/>
        <item x="342"/>
        <item x="9"/>
        <item x="343"/>
        <item x="10"/>
        <item x="171"/>
        <item x="233"/>
        <item x="344"/>
        <item x="11"/>
        <item x="345"/>
        <item x="12"/>
        <item x="13"/>
        <item x="346"/>
        <item x="234"/>
        <item x="347"/>
        <item x="14"/>
        <item x="348"/>
        <item x="235"/>
        <item x="349"/>
        <item x="350"/>
        <item x="351"/>
        <item x="352"/>
        <item x="353"/>
        <item x="236"/>
        <item x="354"/>
        <item x="15"/>
        <item x="294"/>
        <item x="197"/>
        <item x="198"/>
        <item x="199"/>
        <item x="200"/>
        <item x="201"/>
        <item x="202"/>
        <item x="203"/>
        <item x="204"/>
        <item x="259"/>
        <item x="260"/>
        <item x="205"/>
        <item x="206"/>
        <item x="16"/>
        <item x="207"/>
        <item x="208"/>
        <item x="247"/>
        <item x="17"/>
        <item x="209"/>
        <item x="355"/>
        <item x="18"/>
        <item x="356"/>
        <item x="210"/>
        <item x="211"/>
        <item x="19"/>
        <item x="212"/>
        <item x="213"/>
        <item x="357"/>
        <item x="261"/>
        <item x="214"/>
        <item x="215"/>
        <item x="358"/>
        <item x="216"/>
        <item x="217"/>
        <item x="218"/>
        <item x="20"/>
        <item x="359"/>
        <item x="219"/>
        <item x="220"/>
        <item x="221"/>
        <item x="222"/>
        <item x="360"/>
        <item x="223"/>
        <item x="224"/>
        <item x="361"/>
        <item x="362"/>
        <item x="225"/>
        <item x="226"/>
        <item x="262"/>
        <item x="295"/>
        <item x="296"/>
        <item x="155"/>
        <item x="156"/>
        <item x="21"/>
        <item x="363"/>
        <item x="22"/>
        <item x="23"/>
        <item x="24"/>
        <item x="364"/>
        <item x="365"/>
        <item x="25"/>
        <item x="366"/>
        <item x="26"/>
        <item x="27"/>
        <item x="227"/>
        <item x="263"/>
        <item x="367"/>
        <item x="368"/>
        <item x="264"/>
        <item x="28"/>
        <item x="369"/>
        <item x="29"/>
        <item x="157"/>
        <item x="158"/>
        <item x="265"/>
        <item x="370"/>
        <item x="30"/>
        <item x="31"/>
        <item x="371"/>
        <item x="372"/>
        <item x="32"/>
        <item x="373"/>
        <item x="33"/>
        <item x="159"/>
        <item x="34"/>
        <item x="266"/>
        <item x="374"/>
        <item x="375"/>
        <item x="267"/>
        <item x="160"/>
        <item x="237"/>
        <item x="376"/>
        <item x="377"/>
        <item x="378"/>
        <item x="379"/>
        <item x="297"/>
        <item x="35"/>
        <item x="268"/>
        <item x="380"/>
        <item x="381"/>
        <item x="382"/>
        <item x="383"/>
        <item x="269"/>
        <item x="384"/>
        <item x="36"/>
        <item x="37"/>
        <item x="38"/>
        <item x="298"/>
        <item x="39"/>
        <item x="299"/>
        <item x="385"/>
        <item x="161"/>
        <item x="162"/>
        <item x="386"/>
        <item x="300"/>
        <item x="387"/>
        <item x="163"/>
        <item x="40"/>
        <item x="388"/>
        <item x="164"/>
        <item x="270"/>
        <item x="389"/>
        <item x="301"/>
        <item x="302"/>
        <item x="271"/>
        <item x="238"/>
        <item x="239"/>
        <item x="390"/>
        <item x="41"/>
        <item x="391"/>
        <item x="42"/>
        <item x="43"/>
        <item x="44"/>
        <item x="45"/>
        <item x="165"/>
        <item x="166"/>
        <item x="46"/>
        <item x="248"/>
        <item x="240"/>
        <item x="47"/>
        <item x="48"/>
        <item x="49"/>
        <item x="241"/>
        <item x="249"/>
        <item x="50"/>
        <item x="51"/>
        <item x="52"/>
        <item x="53"/>
        <item x="54"/>
        <item x="55"/>
        <item x="56"/>
        <item x="57"/>
        <item x="58"/>
        <item x="59"/>
        <item x="60"/>
        <item x="61"/>
        <item x="62"/>
        <item x="242"/>
        <item x="63"/>
        <item x="64"/>
        <item x="65"/>
        <item x="66"/>
        <item x="67"/>
        <item x="167"/>
        <item x="68"/>
        <item x="168"/>
        <item x="69"/>
        <item x="70"/>
        <item x="250"/>
        <item x="272"/>
        <item x="71"/>
        <item x="303"/>
        <item x="273"/>
        <item x="72"/>
        <item x="73"/>
        <item x="304"/>
        <item x="74"/>
        <item x="243"/>
        <item x="75"/>
        <item x="76"/>
        <item x="77"/>
        <item x="78"/>
        <item x="79"/>
        <item x="80"/>
        <item x="81"/>
        <item x="251"/>
        <item x="82"/>
        <item x="83"/>
        <item x="84"/>
        <item x="85"/>
        <item x="86"/>
        <item x="87"/>
        <item x="274"/>
        <item x="275"/>
        <item x="88"/>
        <item x="89"/>
        <item x="90"/>
        <item x="91"/>
        <item x="276"/>
        <item x="92"/>
        <item x="93"/>
        <item x="94"/>
        <item x="95"/>
        <item x="252"/>
        <item x="96"/>
        <item x="97"/>
        <item x="253"/>
        <item x="169"/>
        <item x="98"/>
        <item x="99"/>
        <item x="100"/>
        <item x="101"/>
        <item x="254"/>
        <item x="102"/>
        <item x="103"/>
        <item x="104"/>
        <item x="105"/>
        <item x="106"/>
        <item x="277"/>
        <item x="107"/>
        <item x="108"/>
        <item x="278"/>
        <item x="109"/>
        <item x="110"/>
        <item x="111"/>
        <item x="112"/>
        <item x="113"/>
        <item x="114"/>
        <item x="115"/>
        <item x="116"/>
        <item x="117"/>
        <item x="118"/>
        <item x="119"/>
        <item x="120"/>
        <item x="121"/>
        <item x="279"/>
        <item x="280"/>
        <item x="122"/>
        <item x="123"/>
        <item x="124"/>
        <item x="255"/>
        <item x="256"/>
        <item x="125"/>
        <item x="126"/>
        <item x="127"/>
        <item x="128"/>
        <item x="129"/>
        <item x="130"/>
        <item x="131"/>
        <item x="132"/>
        <item x="133"/>
        <item x="134"/>
        <item x="135"/>
        <item x="136"/>
        <item x="137"/>
        <item x="138"/>
        <item x="139"/>
        <item x="140"/>
        <item x="141"/>
        <item x="142"/>
        <item x="143"/>
        <item x="305"/>
        <item x="306"/>
        <item x="307"/>
        <item x="308"/>
        <item x="392"/>
        <item x="393"/>
        <item x="309"/>
        <item x="310"/>
        <item x="394"/>
        <item x="395"/>
        <item x="144"/>
        <item x="396"/>
        <item x="397"/>
        <item x="145"/>
        <item x="398"/>
        <item x="399"/>
        <item x="146"/>
        <item x="228"/>
        <item x="229"/>
        <item x="230"/>
        <item x="417"/>
        <item x="311"/>
        <item x="231"/>
        <item x="281"/>
        <item x="400"/>
        <item x="401"/>
        <item x="402"/>
        <item x="418"/>
        <item x="147"/>
        <item x="148"/>
        <item x="403"/>
        <item x="404"/>
        <item x="312"/>
        <item x="286"/>
        <item x="170"/>
        <item x="405"/>
        <item x="313"/>
        <item x="244"/>
        <item x="282"/>
        <item x="314"/>
        <item x="406"/>
        <item x="283"/>
        <item x="407"/>
        <item x="408"/>
        <item x="315"/>
        <item x="316"/>
        <item x="409"/>
        <item x="317"/>
        <item x="410"/>
        <item x="411"/>
        <item x="318"/>
        <item x="412"/>
        <item x="319"/>
        <item x="284"/>
        <item x="413"/>
        <item x="149"/>
        <item x="320"/>
        <item x="245"/>
        <item x="150"/>
        <item x="151"/>
        <item x="321"/>
        <item x="322"/>
        <item x="414"/>
        <item x="415"/>
        <item x="246"/>
        <item x="419"/>
        <item m="1" x="421"/>
        <item m="1" x="422"/>
        <item m="1" x="423"/>
        <item x="420"/>
      </items>
    </pivotField>
    <pivotField axis="axisRow" compact="0" outline="0" showAll="0" defaultSubtotal="0">
      <items count="15">
        <item x="3"/>
        <item x="0"/>
        <item x="1"/>
        <item x="2"/>
        <item x="4"/>
        <item m="1" x="14"/>
        <item m="1" x="13"/>
        <item m="1" x="8"/>
        <item x="5"/>
        <item m="1" x="11"/>
        <item x="6"/>
        <item m="1" x="10"/>
        <item m="1" x="12"/>
        <item m="1" x="9"/>
        <item x="7"/>
      </items>
    </pivotField>
    <pivotField axis="axisRow" compact="0" outline="0" showAll="0" defaultSubtotal="0">
      <items count="426">
        <item x="64"/>
        <item m="1" x="416"/>
        <item x="391"/>
        <item x="110"/>
        <item x="1"/>
        <item x="70"/>
        <item x="307"/>
        <item x="264"/>
        <item x="245"/>
        <item x="332"/>
        <item x="163"/>
        <item x="216"/>
        <item x="309"/>
        <item x="143"/>
        <item x="146"/>
        <item x="328"/>
        <item x="150"/>
        <item x="350"/>
        <item x="100"/>
        <item x="239"/>
        <item x="116"/>
        <item x="407"/>
        <item x="308"/>
        <item x="377"/>
        <item x="202"/>
        <item x="346"/>
        <item x="334"/>
        <item x="406"/>
        <item x="157"/>
        <item x="329"/>
        <item x="158"/>
        <item x="226"/>
        <item x="356"/>
        <item x="161"/>
        <item x="252"/>
        <item x="130"/>
        <item x="208"/>
        <item x="263"/>
        <item x="185"/>
        <item x="111"/>
        <item x="128"/>
        <item x="139"/>
        <item x="294"/>
        <item x="355"/>
        <item x="149"/>
        <item x="105"/>
        <item x="383"/>
        <item x="401"/>
        <item x="278"/>
        <item x="206"/>
        <item x="197"/>
        <item x="78"/>
        <item x="52"/>
        <item x="26"/>
        <item x="160"/>
        <item x="61"/>
        <item x="94"/>
        <item x="217"/>
        <item x="229"/>
        <item x="156"/>
        <item x="272"/>
        <item x="35"/>
        <item x="293"/>
        <item x="361"/>
        <item x="209"/>
        <item x="138"/>
        <item x="388"/>
        <item x="367"/>
        <item x="249"/>
        <item x="395"/>
        <item x="380"/>
        <item x="343"/>
        <item x="312"/>
        <item x="282"/>
        <item x="218"/>
        <item x="101"/>
        <item x="336"/>
        <item x="364"/>
        <item x="341"/>
        <item x="330"/>
        <item x="152"/>
        <item x="393"/>
        <item x="205"/>
        <item x="313"/>
        <item x="104"/>
        <item x="167"/>
        <item x="66"/>
        <item x="182"/>
        <item x="194"/>
        <item x="240"/>
        <item x="48"/>
        <item x="251"/>
        <item x="43"/>
        <item x="384"/>
        <item x="379"/>
        <item x="178"/>
        <item x="168"/>
        <item x="260"/>
        <item x="41"/>
        <item x="298"/>
        <item x="402"/>
        <item x="91"/>
        <item x="186"/>
        <item x="45"/>
        <item x="269"/>
        <item x="175"/>
        <item x="411"/>
        <item x="44"/>
        <item x="354"/>
        <item x="283"/>
        <item x="204"/>
        <item x="127"/>
        <item x="345"/>
        <item x="112"/>
        <item x="207"/>
        <item x="98"/>
        <item x="398"/>
        <item x="315"/>
        <item x="120"/>
        <item x="58"/>
        <item x="303"/>
        <item x="162"/>
        <item x="326"/>
        <item x="191"/>
        <item x="403"/>
        <item x="6"/>
        <item x="67"/>
        <item x="344"/>
        <item x="256"/>
        <item x="190"/>
        <item x="30"/>
        <item x="74"/>
        <item x="390"/>
        <item x="34"/>
        <item x="372"/>
        <item x="131"/>
        <item x="233"/>
        <item x="132"/>
        <item x="60"/>
        <item x="223"/>
        <item x="366"/>
        <item x="109"/>
        <item x="129"/>
        <item x="358"/>
        <item x="386"/>
        <item x="221"/>
        <item x="228"/>
        <item x="370"/>
        <item x="375"/>
        <item x="126"/>
        <item x="18"/>
        <item x="54"/>
        <item x="300"/>
        <item x="387"/>
        <item x="174"/>
        <item x="195"/>
        <item x="338"/>
        <item x="183"/>
        <item x="271"/>
        <item x="189"/>
        <item x="368"/>
        <item x="280"/>
        <item x="333"/>
        <item x="88"/>
        <item x="87"/>
        <item x="51"/>
        <item x="246"/>
        <item x="13"/>
        <item x="22"/>
        <item x="378"/>
        <item x="37"/>
        <item x="409"/>
        <item x="287"/>
        <item x="299"/>
        <item x="16"/>
        <item x="243"/>
        <item x="335"/>
        <item x="211"/>
        <item x="122"/>
        <item x="212"/>
        <item x="148"/>
        <item x="17"/>
        <item x="232"/>
        <item x="0"/>
        <item x="267"/>
        <item x="46"/>
        <item x="159"/>
        <item x="311"/>
        <item x="200"/>
        <item x="371"/>
        <item x="279"/>
        <item x="77"/>
        <item x="99"/>
        <item x="340"/>
        <item x="288"/>
        <item x="40"/>
        <item x="137"/>
        <item x="319"/>
        <item x="187"/>
        <item x="133"/>
        <item x="155"/>
        <item x="261"/>
        <item x="254"/>
        <item x="241"/>
        <item x="68"/>
        <item x="266"/>
        <item x="85"/>
        <item x="385"/>
        <item x="337"/>
        <item x="292"/>
        <item x="9"/>
        <item m="1" x="423"/>
        <item x="363"/>
        <item x="289"/>
        <item x="193"/>
        <item x="410"/>
        <item x="234"/>
        <item x="397"/>
        <item x="369"/>
        <item x="21"/>
        <item x="42"/>
        <item x="82"/>
        <item x="93"/>
        <item x="220"/>
        <item x="19"/>
        <item x="353"/>
        <item x="75"/>
        <item x="56"/>
        <item x="141"/>
        <item x="29"/>
        <item x="121"/>
        <item x="214"/>
        <item x="286"/>
        <item x="38"/>
        <item x="250"/>
        <item x="316"/>
        <item m="1" x="418"/>
        <item x="90"/>
        <item x="12"/>
        <item x="268"/>
        <item x="284"/>
        <item x="79"/>
        <item x="265"/>
        <item x="224"/>
        <item x="331"/>
        <item x="124"/>
        <item x="23"/>
        <item x="376"/>
        <item x="172"/>
        <item x="305"/>
        <item x="247"/>
        <item x="210"/>
        <item x="399"/>
        <item x="306"/>
        <item x="72"/>
        <item x="219"/>
        <item x="349"/>
        <item x="179"/>
        <item x="3"/>
        <item x="164"/>
        <item x="201"/>
        <item x="230"/>
        <item x="71"/>
        <item x="237"/>
        <item x="176"/>
        <item x="81"/>
        <item x="231"/>
        <item x="192"/>
        <item x="114"/>
        <item x="276"/>
        <item x="107"/>
        <item x="113"/>
        <item x="15"/>
        <item x="382"/>
        <item x="238"/>
        <item x="118"/>
        <item x="177"/>
        <item x="103"/>
        <item x="257"/>
        <item x="365"/>
        <item x="106"/>
        <item x="31"/>
        <item x="351"/>
        <item x="36"/>
        <item x="290"/>
        <item x="95"/>
        <item x="153"/>
        <item x="408"/>
        <item x="97"/>
        <item x="92"/>
        <item x="123"/>
        <item x="135"/>
        <item x="59"/>
        <item x="213"/>
        <item x="222"/>
        <item x="57"/>
        <item x="381"/>
        <item x="108"/>
        <item x="53"/>
        <item x="297"/>
        <item x="327"/>
        <item x="322"/>
        <item x="227"/>
        <item x="317"/>
        <item x="318"/>
        <item m="1" x="417"/>
        <item x="50"/>
        <item x="196"/>
        <item x="314"/>
        <item x="27"/>
        <item x="80"/>
        <item x="140"/>
        <item x="136"/>
        <item x="33"/>
        <item x="119"/>
        <item x="412"/>
        <item x="325"/>
        <item x="10"/>
        <item x="166"/>
        <item x="389"/>
        <item x="11"/>
        <item x="235"/>
        <item x="5"/>
        <item x="244"/>
        <item x="142"/>
        <item x="248"/>
        <item x="373"/>
        <item x="49"/>
        <item x="125"/>
        <item x="86"/>
        <item x="188"/>
        <item x="357"/>
        <item x="225"/>
        <item x="145"/>
        <item x="352"/>
        <item x="404"/>
        <item x="14"/>
        <item x="236"/>
        <item x="69"/>
        <item x="173"/>
        <item x="347"/>
        <item x="324"/>
        <item x="102"/>
        <item x="203"/>
        <item x="117"/>
        <item x="374"/>
        <item x="215"/>
        <item x="281"/>
        <item x="4"/>
        <item x="405"/>
        <item x="32"/>
        <item x="270"/>
        <item x="253"/>
        <item x="339"/>
        <item x="342"/>
        <item x="258"/>
        <item x="144"/>
        <item x="296"/>
        <item x="73"/>
        <item x="198"/>
        <item x="47"/>
        <item x="181"/>
        <item x="199"/>
        <item x="8"/>
        <item x="291"/>
        <item x="295"/>
        <item x="301"/>
        <item x="302"/>
        <item x="65"/>
        <item x="273"/>
        <item x="323"/>
        <item x="55"/>
        <item x="151"/>
        <item x="392"/>
        <item x="28"/>
        <item x="24"/>
        <item x="171"/>
        <item x="274"/>
        <item x="96"/>
        <item x="63"/>
        <item x="169"/>
        <item x="396"/>
        <item x="184"/>
        <item x="310"/>
        <item x="320"/>
        <item x="362"/>
        <item x="7"/>
        <item x="134"/>
        <item x="89"/>
        <item x="76"/>
        <item x="321"/>
        <item x="394"/>
        <item x="180"/>
        <item x="275"/>
        <item x="154"/>
        <item x="359"/>
        <item x="115"/>
        <item x="259"/>
        <item x="348"/>
        <item x="62"/>
        <item x="147"/>
        <item x="242"/>
        <item x="304"/>
        <item x="20"/>
        <item x="400"/>
        <item x="25"/>
        <item m="1" x="420"/>
        <item x="413"/>
        <item x="255"/>
        <item x="83"/>
        <item x="2"/>
        <item x="360"/>
        <item x="285"/>
        <item x="39"/>
        <item x="165"/>
        <item x="170"/>
        <item x="277"/>
        <item x="84"/>
        <item x="262"/>
        <item x="414"/>
        <item m="1" x="422"/>
        <item m="1" x="425"/>
        <item m="1" x="424"/>
        <item m="1" x="421"/>
        <item m="1" x="419"/>
        <item x="415"/>
      </items>
    </pivotField>
    <pivotField axis="axisRow" compact="0" outline="0" showAll="0" defaultSubtotal="0">
      <items count="8">
        <item x="0"/>
        <item x="1"/>
        <item x="4"/>
        <item x="5"/>
        <item x="3"/>
        <item x="2"/>
        <item x="6"/>
        <item m="1" x="7"/>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21">
        <item x="0"/>
        <item x="5"/>
        <item x="6"/>
        <item x="3"/>
        <item x="9"/>
        <item x="11"/>
        <item x="12"/>
        <item x="8"/>
        <item x="13"/>
        <item x="7"/>
        <item x="4"/>
        <item x="1"/>
        <item x="15"/>
        <item m="1" x="16"/>
        <item m="1" x="17"/>
        <item x="2"/>
        <item m="1" x="18"/>
        <item m="1" x="20"/>
        <item m="1" x="19"/>
        <item x="14"/>
        <item x="10"/>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Page" compact="0" outline="0" showAll="0" defaultSubtotal="0">
      <items count="8">
        <item x="0"/>
        <item x="1"/>
        <item x="4"/>
        <item x="5"/>
        <item x="3"/>
        <item x="2"/>
        <item x="6"/>
        <item m="1" x="7"/>
      </items>
    </pivotField>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howAll="0" defaultSubtotal="0"/>
    <pivotField compact="0" outline="0" subtotalTop="0" showAll="0" defaultSubtotal="0"/>
    <pivotField compact="0" outline="0" subtotalTop="0" showAll="0" defaultSubtotal="0"/>
    <pivotField compact="0" outline="0" showAll="0" defaultSubtotal="0"/>
  </pivotFields>
  <rowFields count="6">
    <field x="0"/>
    <field x="1"/>
    <field x="2"/>
    <field x="3"/>
    <field x="4"/>
    <field x="15"/>
  </rowFields>
  <rowItems count="66">
    <i>
      <x v="6"/>
      <x v="52"/>
      <x v="3"/>
      <x v="125"/>
      <x v="1"/>
      <x v="11"/>
    </i>
    <i>
      <x v="13"/>
      <x v="78"/>
      <x v="2"/>
      <x v="167"/>
      <x v="1"/>
      <x v="11"/>
    </i>
    <i>
      <x v="14"/>
      <x v="82"/>
      <x v="3"/>
      <x v="336"/>
      <x v="1"/>
      <x v="11"/>
    </i>
    <i>
      <x v="17"/>
      <x v="110"/>
      <x v="2"/>
      <x v="181"/>
      <x v="1"/>
      <x v="11"/>
    </i>
    <i>
      <x v="18"/>
      <x v="113"/>
      <x v="3"/>
      <x v="150"/>
      <x v="1"/>
      <x/>
    </i>
    <i>
      <x v="20"/>
      <x v="128"/>
      <x v="1"/>
      <x v="403"/>
      <x v="1"/>
      <x/>
    </i>
    <i>
      <x v="24"/>
      <x v="150"/>
      <x v="1"/>
      <x v="375"/>
      <x v="1"/>
      <x/>
    </i>
    <i>
      <x v="59"/>
      <x v="246"/>
      <x/>
      <x v="292"/>
      <x v="1"/>
      <x/>
    </i>
    <i>
      <x v="65"/>
      <x v="253"/>
      <x v="2"/>
      <x v="368"/>
      <x v="1"/>
      <x/>
    </i>
    <i>
      <x v="70"/>
      <x v="260"/>
      <x v="3"/>
      <x v="5"/>
      <x v="1"/>
      <x v="20"/>
    </i>
    <i>
      <x v="71"/>
      <x v="263"/>
      <x/>
      <x v="262"/>
      <x v="1"/>
      <x v="20"/>
    </i>
    <i>
      <x v="72"/>
      <x v="266"/>
      <x v="1"/>
      <x v="254"/>
      <x v="1"/>
      <x v="20"/>
    </i>
    <i>
      <x v="73"/>
      <x v="267"/>
      <x v="2"/>
      <x v="358"/>
      <x v="1"/>
      <x v="20"/>
    </i>
    <i>
      <x v="74"/>
      <x v="269"/>
      <x v="3"/>
      <x v="131"/>
      <x v="1"/>
      <x v="20"/>
    </i>
    <i>
      <x v="75"/>
      <x v="271"/>
      <x/>
      <x v="226"/>
      <x v="1"/>
      <x v="20"/>
    </i>
    <i>
      <x v="76"/>
      <x v="272"/>
      <x v="1"/>
      <x v="389"/>
      <x v="1"/>
      <x v="20"/>
    </i>
    <i>
      <x v="77"/>
      <x v="273"/>
      <x v="2"/>
      <x v="191"/>
      <x v="1"/>
      <x v="20"/>
    </i>
    <i>
      <x v="78"/>
      <x v="274"/>
      <x v="3"/>
      <x v="51"/>
      <x v="1"/>
      <x v="20"/>
    </i>
    <i>
      <x v="79"/>
      <x v="275"/>
      <x/>
      <x v="241"/>
      <x v="1"/>
      <x v="20"/>
    </i>
    <i>
      <x v="80"/>
      <x v="276"/>
      <x v="1"/>
      <x v="310"/>
      <x v="1"/>
      <x v="20"/>
    </i>
    <i>
      <x v="81"/>
      <x v="277"/>
      <x v="2"/>
      <x v="265"/>
      <x v="1"/>
      <x v="20"/>
    </i>
    <i>
      <x v="82"/>
      <x v="279"/>
      <x v="3"/>
      <x v="221"/>
      <x v="1"/>
      <x v="20"/>
    </i>
    <i>
      <x v="83"/>
      <x v="280"/>
      <x/>
      <x v="409"/>
      <x v="1"/>
      <x v="20"/>
    </i>
    <i>
      <x v="84"/>
      <x v="281"/>
      <x v="1"/>
      <x v="417"/>
      <x v="1"/>
      <x v="20"/>
    </i>
    <i>
      <x v="85"/>
      <x v="282"/>
      <x v="2"/>
      <x v="206"/>
      <x v="1"/>
      <x v="20"/>
    </i>
    <i>
      <x v="86"/>
      <x v="283"/>
      <x v="3"/>
      <x v="329"/>
      <x v="1"/>
      <x v="20"/>
    </i>
    <i>
      <x v="87"/>
      <x v="284"/>
      <x/>
      <x v="164"/>
      <x v="1"/>
      <x v="20"/>
    </i>
    <i>
      <x v="88"/>
      <x v="287"/>
      <x v="1"/>
      <x v="163"/>
      <x v="1"/>
      <x v="20"/>
    </i>
    <i>
      <x v="89"/>
      <x v="288"/>
      <x v="2"/>
      <x v="388"/>
      <x v="1"/>
      <x v="20"/>
    </i>
    <i>
      <x v="111"/>
      <x v="317"/>
      <x/>
      <x v="39"/>
      <x v="1"/>
      <x v="6"/>
    </i>
    <i>
      <x v="114"/>
      <x v="320"/>
      <x v="3"/>
      <x v="268"/>
      <x v="1"/>
      <x v="6"/>
    </i>
    <i>
      <x v="125"/>
      <x v="335"/>
      <x v="2"/>
      <x v="328"/>
      <x v="1"/>
      <x v="6"/>
    </i>
    <i>
      <x v="128"/>
      <x v="338"/>
      <x v="1"/>
      <x v="40"/>
      <x v="1"/>
      <x v="6"/>
    </i>
    <i>
      <x v="134"/>
      <x v="344"/>
      <x v="3"/>
      <x v="387"/>
      <x v="1"/>
      <x v="6"/>
    </i>
    <i>
      <x v="138"/>
      <x v="348"/>
      <x v="3"/>
      <x v="65"/>
      <x v="1"/>
      <x v="6"/>
    </i>
    <i>
      <x v="155"/>
      <x v="144"/>
      <x/>
      <x v="200"/>
      <x v="1"/>
      <x v="6"/>
    </i>
    <i>
      <x v="157"/>
      <x v="165"/>
      <x v="2"/>
      <x v="28"/>
      <x v="1"/>
      <x v="6"/>
    </i>
    <i>
      <x v="158"/>
      <x v="166"/>
      <x v="3"/>
      <x v="30"/>
      <x v="1"/>
      <x v="6"/>
    </i>
    <i>
      <x v="162"/>
      <x v="205"/>
      <x v="3"/>
      <x v="121"/>
      <x v="1"/>
      <x v="6"/>
    </i>
    <i>
      <x v="177"/>
      <x v="11"/>
      <x v="2"/>
      <x v="276"/>
      <x v="1"/>
      <x v="4"/>
    </i>
    <i>
      <x v="181"/>
      <x v="15"/>
      <x v="2"/>
      <x v="361"/>
      <x v="1"/>
      <x v="4"/>
    </i>
    <i>
      <x v="194"/>
      <x v="56"/>
      <x v="3"/>
      <x v="88"/>
      <x v="1"/>
      <x v="4"/>
    </i>
    <i>
      <x v="197"/>
      <x v="94"/>
      <x v="2"/>
      <x v="50"/>
      <x v="1"/>
      <x v="4"/>
    </i>
    <i>
      <x v="198"/>
      <x v="95"/>
      <x v="3"/>
      <x v="359"/>
      <x v="1"/>
      <x v="4"/>
    </i>
    <i>
      <x v="202"/>
      <x v="99"/>
      <x v="3"/>
      <x v="24"/>
      <x v="1"/>
      <x v="4"/>
    </i>
    <i>
      <x v="209"/>
      <x v="111"/>
      <x v="2"/>
      <x v="36"/>
      <x v="1"/>
      <x v="3"/>
    </i>
    <i>
      <x v="222"/>
      <x v="133"/>
      <x v="3"/>
      <x v="255"/>
      <x v="1"/>
      <x v="3"/>
    </i>
    <i>
      <x v="229"/>
      <x v="372"/>
      <x v="2"/>
      <x v="31"/>
      <x v="1"/>
      <x v="3"/>
    </i>
    <i>
      <x v="239"/>
      <x v="219"/>
      <x/>
      <x v="337"/>
      <x v="1"/>
      <x v="6"/>
    </i>
    <i>
      <x v="258"/>
      <x v="64"/>
      <x v="8"/>
      <x v="408"/>
      <x v="1"/>
      <x v="15"/>
    </i>
    <i>
      <x v="264"/>
      <x v="161"/>
      <x v="1"/>
      <x v="201"/>
      <x v="1"/>
      <x v="6"/>
    </i>
    <i>
      <x v="269"/>
      <x v="195"/>
      <x v="2"/>
      <x v="205"/>
      <x v="1"/>
      <x v="6"/>
    </i>
    <i>
      <x v="288"/>
      <x v="21"/>
      <x v="1"/>
      <x v="412"/>
      <x v="1"/>
      <x v="6"/>
    </i>
    <i>
      <x v="313"/>
      <x v="390"/>
      <x v="2"/>
      <x v="383"/>
      <x v="1"/>
      <x v="6"/>
    </i>
    <i>
      <x v="333"/>
      <x v="37"/>
      <x v="2"/>
      <x v="29"/>
      <x v="1"/>
      <x v="6"/>
    </i>
    <i>
      <x v="334"/>
      <x v="38"/>
      <x v="3"/>
      <x v="79"/>
      <x v="1"/>
      <x v="6"/>
    </i>
    <i>
      <x v="338"/>
      <x v="57"/>
      <x v="3"/>
      <x v="26"/>
      <x v="1"/>
      <x v="6"/>
    </i>
    <i>
      <x v="371"/>
      <x v="171"/>
      <x/>
      <x v="140"/>
      <x v="1"/>
      <x v="6"/>
    </i>
    <i>
      <x v="372"/>
      <x v="172"/>
      <x v="1"/>
      <x v="67"/>
      <x v="1"/>
      <x v="6"/>
    </i>
    <i>
      <x v="374"/>
      <x v="179"/>
      <x v="3"/>
      <x v="218"/>
      <x v="1"/>
      <x v="6"/>
    </i>
    <i>
      <x v="380"/>
      <x v="191"/>
      <x v="1"/>
      <x v="148"/>
      <x v="1"/>
      <x v="8"/>
    </i>
    <i>
      <x v="397"/>
      <x v="366"/>
      <x v="2"/>
      <x v="373"/>
      <x v="1"/>
      <x v="8"/>
    </i>
    <i>
      <x v="398"/>
      <x v="368"/>
      <x v="3"/>
      <x v="81"/>
      <x v="1"/>
      <x v="8"/>
    </i>
    <i>
      <x v="400"/>
      <x v="378"/>
      <x v="1"/>
      <x v="69"/>
      <x v="1"/>
      <x v="6"/>
    </i>
    <i>
      <x v="410"/>
      <x v="402"/>
      <x v="3"/>
      <x v="349"/>
      <x v="1"/>
      <x v="6"/>
    </i>
    <i>
      <x v="416"/>
      <x v="39"/>
      <x v="1"/>
      <x v="106"/>
      <x v="1"/>
      <x v="6"/>
    </i>
  </rowItems>
  <colItems count="1">
    <i/>
  </colItems>
  <pageFields count="1">
    <pageField fld="24" item="1" hier="-1"/>
  </pageFields>
  <formats count="421">
    <format dxfId="4405">
      <pivotArea field="0" type="button" dataOnly="0" labelOnly="1" outline="0" axis="axisRow" fieldPosition="0"/>
    </format>
    <format dxfId="4404">
      <pivotArea field="1" type="button" dataOnly="0" labelOnly="1" outline="0" axis="axisRow" fieldPosition="1"/>
    </format>
    <format dxfId="4403">
      <pivotArea field="2" type="button" dataOnly="0" labelOnly="1" outline="0" axis="axisRow" fieldPosition="2"/>
    </format>
    <format dxfId="4402">
      <pivotArea field="3" type="button" dataOnly="0" labelOnly="1" outline="0" axis="axisRow" fieldPosition="3"/>
    </format>
    <format dxfId="4401">
      <pivotArea field="4" type="button" dataOnly="0" labelOnly="1" outline="0" axis="axisRow" fieldPosition="4"/>
    </format>
    <format dxfId="4400">
      <pivotArea field="15" type="button" dataOnly="0" labelOnly="1" outline="0" axis="axisRow" fieldPosition="5"/>
    </format>
    <format dxfId="4399">
      <pivotArea field="0" type="button" dataOnly="0" labelOnly="1" outline="0" axis="axisRow" fieldPosition="0"/>
    </format>
    <format dxfId="4398">
      <pivotArea field="1" type="button" dataOnly="0" labelOnly="1" outline="0" axis="axisRow" fieldPosition="1"/>
    </format>
    <format dxfId="4397">
      <pivotArea field="2" type="button" dataOnly="0" labelOnly="1" outline="0" axis="axisRow" fieldPosition="2"/>
    </format>
    <format dxfId="4396">
      <pivotArea field="3" type="button" dataOnly="0" labelOnly="1" outline="0" axis="axisRow" fieldPosition="3"/>
    </format>
    <format dxfId="4395">
      <pivotArea field="4" type="button" dataOnly="0" labelOnly="1" outline="0" axis="axisRow" fieldPosition="4"/>
    </format>
    <format dxfId="4394">
      <pivotArea field="15" type="button" dataOnly="0" labelOnly="1" outline="0" axis="axisRow" fieldPosition="5"/>
    </format>
    <format dxfId="4393">
      <pivotArea field="0" type="button" dataOnly="0" labelOnly="1" outline="0" axis="axisRow" fieldPosition="0"/>
    </format>
    <format dxfId="4392">
      <pivotArea field="1" type="button" dataOnly="0" labelOnly="1" outline="0" axis="axisRow" fieldPosition="1"/>
    </format>
    <format dxfId="4391">
      <pivotArea field="2" type="button" dataOnly="0" labelOnly="1" outline="0" axis="axisRow" fieldPosition="2"/>
    </format>
    <format dxfId="4390">
      <pivotArea field="3" type="button" dataOnly="0" labelOnly="1" outline="0" axis="axisRow" fieldPosition="3"/>
    </format>
    <format dxfId="4389">
      <pivotArea field="4" type="button" dataOnly="0" labelOnly="1" outline="0" axis="axisRow" fieldPosition="4"/>
    </format>
    <format dxfId="4388">
      <pivotArea field="15" type="button" dataOnly="0" labelOnly="1" outline="0" axis="axisRow" fieldPosition="5"/>
    </format>
    <format dxfId="4387">
      <pivotArea dataOnly="0" labelOnly="1" outline="0" fieldPosition="0">
        <references count="1">
          <reference field="0" count="50">
            <x v="7"/>
            <x v="9"/>
            <x v="16"/>
            <x v="17"/>
            <x v="20"/>
            <x v="27"/>
            <x v="33"/>
            <x v="37"/>
            <x v="52"/>
            <x v="62"/>
            <x v="68"/>
            <x v="73"/>
            <x v="79"/>
            <x v="82"/>
            <x v="114"/>
            <x v="116"/>
            <x v="117"/>
            <x v="128"/>
            <x v="131"/>
            <x v="137"/>
            <x v="141"/>
            <x v="158"/>
            <x v="160"/>
            <x v="161"/>
            <x v="165"/>
            <x v="180"/>
            <x v="184"/>
            <x v="197"/>
            <x v="200"/>
            <x v="201"/>
            <x v="205"/>
            <x v="212"/>
            <x v="225"/>
            <x v="232"/>
            <x v="242"/>
            <x v="261"/>
            <x v="267"/>
            <x v="272"/>
            <x v="291"/>
            <x v="316"/>
            <x v="336"/>
            <x v="337"/>
            <x v="341"/>
            <x v="374"/>
            <x v="375"/>
            <x v="377"/>
            <x v="383"/>
            <x v="400"/>
            <x v="401"/>
            <x v="403"/>
          </reference>
        </references>
      </pivotArea>
    </format>
    <format dxfId="4386">
      <pivotArea dataOnly="0" labelOnly="1" outline="0" fieldPosition="0">
        <references count="1">
          <reference field="0" count="2">
            <x v="413"/>
            <x v="419"/>
          </reference>
        </references>
      </pivotArea>
    </format>
    <format dxfId="4385">
      <pivotArea dataOnly="0" labelOnly="1" outline="0" fieldPosition="0">
        <references count="2">
          <reference field="0" count="1" selected="0">
            <x v="7"/>
          </reference>
          <reference field="1" count="1">
            <x v="35"/>
          </reference>
        </references>
      </pivotArea>
    </format>
    <format dxfId="4384">
      <pivotArea dataOnly="0" labelOnly="1" outline="0" fieldPosition="0">
        <references count="2">
          <reference field="0" count="1" selected="0">
            <x v="9"/>
          </reference>
          <reference field="1" count="1">
            <x v="52"/>
          </reference>
        </references>
      </pivotArea>
    </format>
    <format dxfId="4383">
      <pivotArea dataOnly="0" labelOnly="1" outline="0" fieldPosition="0">
        <references count="2">
          <reference field="0" count="1" selected="0">
            <x v="16"/>
          </reference>
          <reference field="1" count="1">
            <x v="78"/>
          </reference>
        </references>
      </pivotArea>
    </format>
    <format dxfId="4382">
      <pivotArea dataOnly="0" labelOnly="1" outline="0" fieldPosition="0">
        <references count="2">
          <reference field="0" count="1" selected="0">
            <x v="17"/>
          </reference>
          <reference field="1" count="1">
            <x v="82"/>
          </reference>
        </references>
      </pivotArea>
    </format>
    <format dxfId="4381">
      <pivotArea dataOnly="0" labelOnly="1" outline="0" fieldPosition="0">
        <references count="2">
          <reference field="0" count="1" selected="0">
            <x v="20"/>
          </reference>
          <reference field="1" count="1">
            <x v="110"/>
          </reference>
        </references>
      </pivotArea>
    </format>
    <format dxfId="4380">
      <pivotArea dataOnly="0" labelOnly="1" outline="0" fieldPosition="0">
        <references count="2">
          <reference field="0" count="1" selected="0">
            <x v="27"/>
          </reference>
          <reference field="1" count="1">
            <x v="150"/>
          </reference>
        </references>
      </pivotArea>
    </format>
    <format dxfId="4379">
      <pivotArea dataOnly="0" labelOnly="1" outline="0" fieldPosition="0">
        <references count="2">
          <reference field="0" count="1" selected="0">
            <x v="33"/>
          </reference>
          <reference field="1" count="1">
            <x v="169"/>
          </reference>
        </references>
      </pivotArea>
    </format>
    <format dxfId="4378">
      <pivotArea dataOnly="0" labelOnly="1" outline="0" fieldPosition="0">
        <references count="2">
          <reference field="0" count="1" selected="0">
            <x v="37"/>
          </reference>
          <reference field="1" count="1">
            <x v="177"/>
          </reference>
        </references>
      </pivotArea>
    </format>
    <format dxfId="4377">
      <pivotArea dataOnly="0" labelOnly="1" outline="0" fieldPosition="0">
        <references count="2">
          <reference field="0" count="1" selected="0">
            <x v="52"/>
          </reference>
          <reference field="1" count="1">
            <x v="234"/>
          </reference>
        </references>
      </pivotArea>
    </format>
    <format dxfId="4376">
      <pivotArea dataOnly="0" labelOnly="1" outline="0" fieldPosition="0">
        <references count="2">
          <reference field="0" count="1" selected="0">
            <x v="62"/>
          </reference>
          <reference field="1" count="1">
            <x v="246"/>
          </reference>
        </references>
      </pivotArea>
    </format>
    <format dxfId="4375">
      <pivotArea dataOnly="0" labelOnly="1" outline="0" fieldPosition="0">
        <references count="2">
          <reference field="0" count="1" selected="0">
            <x v="68"/>
          </reference>
          <reference field="1" count="1">
            <x v="253"/>
          </reference>
        </references>
      </pivotArea>
    </format>
    <format dxfId="4374">
      <pivotArea dataOnly="0" labelOnly="1" outline="0" fieldPosition="0">
        <references count="2">
          <reference field="0" count="1" selected="0">
            <x v="73"/>
          </reference>
          <reference field="1" count="1">
            <x v="260"/>
          </reference>
        </references>
      </pivotArea>
    </format>
    <format dxfId="4373">
      <pivotArea dataOnly="0" labelOnly="1" outline="0" fieldPosition="0">
        <references count="2">
          <reference field="0" count="1" selected="0">
            <x v="79"/>
          </reference>
          <reference field="1" count="1">
            <x v="272"/>
          </reference>
        </references>
      </pivotArea>
    </format>
    <format dxfId="4372">
      <pivotArea dataOnly="0" labelOnly="1" outline="0" fieldPosition="0">
        <references count="2">
          <reference field="0" count="1" selected="0">
            <x v="82"/>
          </reference>
          <reference field="1" count="1">
            <x v="275"/>
          </reference>
        </references>
      </pivotArea>
    </format>
    <format dxfId="4371">
      <pivotArea dataOnly="0" labelOnly="1" outline="0" fieldPosition="0">
        <references count="2">
          <reference field="0" count="1" selected="0">
            <x v="114"/>
          </reference>
          <reference field="1" count="1">
            <x v="317"/>
          </reference>
        </references>
      </pivotArea>
    </format>
    <format dxfId="4370">
      <pivotArea dataOnly="0" labelOnly="1" outline="0" fieldPosition="0">
        <references count="2">
          <reference field="0" count="1" selected="0">
            <x v="116"/>
          </reference>
          <reference field="1" count="1">
            <x v="319"/>
          </reference>
        </references>
      </pivotArea>
    </format>
    <format dxfId="4369">
      <pivotArea dataOnly="0" labelOnly="1" outline="0" fieldPosition="0">
        <references count="2">
          <reference field="0" count="1" selected="0">
            <x v="117"/>
          </reference>
          <reference field="1" count="1">
            <x v="320"/>
          </reference>
        </references>
      </pivotArea>
    </format>
    <format dxfId="4368">
      <pivotArea dataOnly="0" labelOnly="1" outline="0" fieldPosition="0">
        <references count="2">
          <reference field="0" count="1" selected="0">
            <x v="128"/>
          </reference>
          <reference field="1" count="1">
            <x v="335"/>
          </reference>
        </references>
      </pivotArea>
    </format>
    <format dxfId="4367">
      <pivotArea dataOnly="0" labelOnly="1" outline="0" fieldPosition="0">
        <references count="2">
          <reference field="0" count="1" selected="0">
            <x v="131"/>
          </reference>
          <reference field="1" count="1">
            <x v="338"/>
          </reference>
        </references>
      </pivotArea>
    </format>
    <format dxfId="4366">
      <pivotArea dataOnly="0" labelOnly="1" outline="0" fieldPosition="0">
        <references count="2">
          <reference field="0" count="1" selected="0">
            <x v="137"/>
          </reference>
          <reference field="1" count="1">
            <x v="344"/>
          </reference>
        </references>
      </pivotArea>
    </format>
    <format dxfId="4365">
      <pivotArea dataOnly="0" labelOnly="1" outline="0" fieldPosition="0">
        <references count="2">
          <reference field="0" count="1" selected="0">
            <x v="141"/>
          </reference>
          <reference field="1" count="1">
            <x v="348"/>
          </reference>
        </references>
      </pivotArea>
    </format>
    <format dxfId="4364">
      <pivotArea dataOnly="0" labelOnly="1" outline="0" fieldPosition="0">
        <references count="2">
          <reference field="0" count="1" selected="0">
            <x v="158"/>
          </reference>
          <reference field="1" count="1">
            <x v="144"/>
          </reference>
        </references>
      </pivotArea>
    </format>
    <format dxfId="4363">
      <pivotArea dataOnly="0" labelOnly="1" outline="0" fieldPosition="0">
        <references count="2">
          <reference field="0" count="1" selected="0">
            <x v="160"/>
          </reference>
          <reference field="1" count="1">
            <x v="165"/>
          </reference>
        </references>
      </pivotArea>
    </format>
    <format dxfId="4362">
      <pivotArea dataOnly="0" labelOnly="1" outline="0" fieldPosition="0">
        <references count="2">
          <reference field="0" count="1" selected="0">
            <x v="161"/>
          </reference>
          <reference field="1" count="1">
            <x v="166"/>
          </reference>
        </references>
      </pivotArea>
    </format>
    <format dxfId="4361">
      <pivotArea dataOnly="0" labelOnly="1" outline="0" fieldPosition="0">
        <references count="2">
          <reference field="0" count="1" selected="0">
            <x v="165"/>
          </reference>
          <reference field="1" count="1">
            <x v="205"/>
          </reference>
        </references>
      </pivotArea>
    </format>
    <format dxfId="4360">
      <pivotArea dataOnly="0" labelOnly="1" outline="0" fieldPosition="0">
        <references count="2">
          <reference field="0" count="1" selected="0">
            <x v="180"/>
          </reference>
          <reference field="1" count="1">
            <x v="11"/>
          </reference>
        </references>
      </pivotArea>
    </format>
    <format dxfId="4359">
      <pivotArea dataOnly="0" labelOnly="1" outline="0" fieldPosition="0">
        <references count="2">
          <reference field="0" count="1" selected="0">
            <x v="184"/>
          </reference>
          <reference field="1" count="1">
            <x v="15"/>
          </reference>
        </references>
      </pivotArea>
    </format>
    <format dxfId="4358">
      <pivotArea dataOnly="0" labelOnly="1" outline="0" fieldPosition="0">
        <references count="2">
          <reference field="0" count="1" selected="0">
            <x v="197"/>
          </reference>
          <reference field="1" count="1">
            <x v="56"/>
          </reference>
        </references>
      </pivotArea>
    </format>
    <format dxfId="4357">
      <pivotArea dataOnly="0" labelOnly="1" outline="0" fieldPosition="0">
        <references count="2">
          <reference field="0" count="1" selected="0">
            <x v="200"/>
          </reference>
          <reference field="1" count="1">
            <x v="94"/>
          </reference>
        </references>
      </pivotArea>
    </format>
    <format dxfId="4356">
      <pivotArea dataOnly="0" labelOnly="1" outline="0" fieldPosition="0">
        <references count="2">
          <reference field="0" count="1" selected="0">
            <x v="201"/>
          </reference>
          <reference field="1" count="1">
            <x v="95"/>
          </reference>
        </references>
      </pivotArea>
    </format>
    <format dxfId="4355">
      <pivotArea dataOnly="0" labelOnly="1" outline="0" fieldPosition="0">
        <references count="2">
          <reference field="0" count="1" selected="0">
            <x v="205"/>
          </reference>
          <reference field="1" count="1">
            <x v="99"/>
          </reference>
        </references>
      </pivotArea>
    </format>
    <format dxfId="4354">
      <pivotArea dataOnly="0" labelOnly="1" outline="0" fieldPosition="0">
        <references count="2">
          <reference field="0" count="1" selected="0">
            <x v="212"/>
          </reference>
          <reference field="1" count="1">
            <x v="111"/>
          </reference>
        </references>
      </pivotArea>
    </format>
    <format dxfId="4353">
      <pivotArea dataOnly="0" labelOnly="1" outline="0" fieldPosition="0">
        <references count="2">
          <reference field="0" count="1" selected="0">
            <x v="225"/>
          </reference>
          <reference field="1" count="1">
            <x v="133"/>
          </reference>
        </references>
      </pivotArea>
    </format>
    <format dxfId="4352">
      <pivotArea dataOnly="0" labelOnly="1" outline="0" fieldPosition="0">
        <references count="2">
          <reference field="0" count="1" selected="0">
            <x v="232"/>
          </reference>
          <reference field="1" count="1">
            <x v="372"/>
          </reference>
        </references>
      </pivotArea>
    </format>
    <format dxfId="4351">
      <pivotArea dataOnly="0" labelOnly="1" outline="0" fieldPosition="0">
        <references count="2">
          <reference field="0" count="1" selected="0">
            <x v="242"/>
          </reference>
          <reference field="1" count="1">
            <x v="219"/>
          </reference>
        </references>
      </pivotArea>
    </format>
    <format dxfId="4350">
      <pivotArea dataOnly="0" labelOnly="1" outline="0" fieldPosition="0">
        <references count="2">
          <reference field="0" count="1" selected="0">
            <x v="261"/>
          </reference>
          <reference field="1" count="1">
            <x v="64"/>
          </reference>
        </references>
      </pivotArea>
    </format>
    <format dxfId="4349">
      <pivotArea dataOnly="0" labelOnly="1" outline="0" fieldPosition="0">
        <references count="2">
          <reference field="0" count="1" selected="0">
            <x v="267"/>
          </reference>
          <reference field="1" count="1">
            <x v="161"/>
          </reference>
        </references>
      </pivotArea>
    </format>
    <format dxfId="4348">
      <pivotArea dataOnly="0" labelOnly="1" outline="0" fieldPosition="0">
        <references count="2">
          <reference field="0" count="1" selected="0">
            <x v="272"/>
          </reference>
          <reference field="1" count="1">
            <x v="195"/>
          </reference>
        </references>
      </pivotArea>
    </format>
    <format dxfId="4347">
      <pivotArea dataOnly="0" labelOnly="1" outline="0" fieldPosition="0">
        <references count="2">
          <reference field="0" count="1" selected="0">
            <x v="291"/>
          </reference>
          <reference field="1" count="1">
            <x v="21"/>
          </reference>
        </references>
      </pivotArea>
    </format>
    <format dxfId="4346">
      <pivotArea dataOnly="0" labelOnly="1" outline="0" fieldPosition="0">
        <references count="2">
          <reference field="0" count="1" selected="0">
            <x v="316"/>
          </reference>
          <reference field="1" count="1">
            <x v="390"/>
          </reference>
        </references>
      </pivotArea>
    </format>
    <format dxfId="4345">
      <pivotArea dataOnly="0" labelOnly="1" outline="0" fieldPosition="0">
        <references count="2">
          <reference field="0" count="1" selected="0">
            <x v="336"/>
          </reference>
          <reference field="1" count="1">
            <x v="37"/>
          </reference>
        </references>
      </pivotArea>
    </format>
    <format dxfId="4344">
      <pivotArea dataOnly="0" labelOnly="1" outline="0" fieldPosition="0">
        <references count="2">
          <reference field="0" count="1" selected="0">
            <x v="337"/>
          </reference>
          <reference field="1" count="1">
            <x v="38"/>
          </reference>
        </references>
      </pivotArea>
    </format>
    <format dxfId="4343">
      <pivotArea dataOnly="0" labelOnly="1" outline="0" fieldPosition="0">
        <references count="2">
          <reference field="0" count="1" selected="0">
            <x v="341"/>
          </reference>
          <reference field="1" count="1">
            <x v="57"/>
          </reference>
        </references>
      </pivotArea>
    </format>
    <format dxfId="4342">
      <pivotArea dataOnly="0" labelOnly="1" outline="0" fieldPosition="0">
        <references count="2">
          <reference field="0" count="1" selected="0">
            <x v="374"/>
          </reference>
          <reference field="1" count="1">
            <x v="171"/>
          </reference>
        </references>
      </pivotArea>
    </format>
    <format dxfId="4341">
      <pivotArea dataOnly="0" labelOnly="1" outline="0" fieldPosition="0">
        <references count="2">
          <reference field="0" count="1" selected="0">
            <x v="375"/>
          </reference>
          <reference field="1" count="1">
            <x v="172"/>
          </reference>
        </references>
      </pivotArea>
    </format>
    <format dxfId="4340">
      <pivotArea dataOnly="0" labelOnly="1" outline="0" fieldPosition="0">
        <references count="2">
          <reference field="0" count="1" selected="0">
            <x v="377"/>
          </reference>
          <reference field="1" count="1">
            <x v="179"/>
          </reference>
        </references>
      </pivotArea>
    </format>
    <format dxfId="4339">
      <pivotArea dataOnly="0" labelOnly="1" outline="0" fieldPosition="0">
        <references count="2">
          <reference field="0" count="1" selected="0">
            <x v="383"/>
          </reference>
          <reference field="1" count="1">
            <x v="191"/>
          </reference>
        </references>
      </pivotArea>
    </format>
    <format dxfId="4338">
      <pivotArea dataOnly="0" labelOnly="1" outline="0" fieldPosition="0">
        <references count="2">
          <reference field="0" count="1" selected="0">
            <x v="400"/>
          </reference>
          <reference field="1" count="1">
            <x v="366"/>
          </reference>
        </references>
      </pivotArea>
    </format>
    <format dxfId="4337">
      <pivotArea dataOnly="0" labelOnly="1" outline="0" fieldPosition="0">
        <references count="2">
          <reference field="0" count="1" selected="0">
            <x v="401"/>
          </reference>
          <reference field="1" count="1">
            <x v="368"/>
          </reference>
        </references>
      </pivotArea>
    </format>
    <format dxfId="4336">
      <pivotArea dataOnly="0" labelOnly="1" outline="0" fieldPosition="0">
        <references count="2">
          <reference field="0" count="1" selected="0">
            <x v="403"/>
          </reference>
          <reference field="1" count="1">
            <x v="378"/>
          </reference>
        </references>
      </pivotArea>
    </format>
    <format dxfId="4335">
      <pivotArea dataOnly="0" labelOnly="1" outline="0" fieldPosition="0">
        <references count="2">
          <reference field="0" count="1" selected="0">
            <x v="413"/>
          </reference>
          <reference field="1" count="1">
            <x v="402"/>
          </reference>
        </references>
      </pivotArea>
    </format>
    <format dxfId="4334">
      <pivotArea dataOnly="0" labelOnly="1" outline="0" fieldPosition="0">
        <references count="2">
          <reference field="0" count="1" selected="0">
            <x v="419"/>
          </reference>
          <reference field="1" count="1">
            <x v="39"/>
          </reference>
        </references>
      </pivotArea>
    </format>
    <format dxfId="4333">
      <pivotArea dataOnly="0" labelOnly="1" outline="0" fieldPosition="0">
        <references count="3">
          <reference field="0" count="1" selected="0">
            <x v="7"/>
          </reference>
          <reference field="1" count="1" selected="0">
            <x v="35"/>
          </reference>
          <reference field="2" count="1">
            <x v="1"/>
          </reference>
        </references>
      </pivotArea>
    </format>
    <format dxfId="4332">
      <pivotArea dataOnly="0" labelOnly="1" outline="0" fieldPosition="0">
        <references count="3">
          <reference field="0" count="1" selected="0">
            <x v="9"/>
          </reference>
          <reference field="1" count="1" selected="0">
            <x v="52"/>
          </reference>
          <reference field="2" count="1">
            <x v="3"/>
          </reference>
        </references>
      </pivotArea>
    </format>
    <format dxfId="4331">
      <pivotArea dataOnly="0" labelOnly="1" outline="0" fieldPosition="0">
        <references count="3">
          <reference field="0" count="1" selected="0">
            <x v="16"/>
          </reference>
          <reference field="1" count="1" selected="0">
            <x v="78"/>
          </reference>
          <reference field="2" count="1">
            <x v="2"/>
          </reference>
        </references>
      </pivotArea>
    </format>
    <format dxfId="4330">
      <pivotArea dataOnly="0" labelOnly="1" outline="0" fieldPosition="0">
        <references count="3">
          <reference field="0" count="1" selected="0">
            <x v="17"/>
          </reference>
          <reference field="1" count="1" selected="0">
            <x v="82"/>
          </reference>
          <reference field="2" count="1">
            <x v="3"/>
          </reference>
        </references>
      </pivotArea>
    </format>
    <format dxfId="4329">
      <pivotArea dataOnly="0" labelOnly="1" outline="0" fieldPosition="0">
        <references count="3">
          <reference field="0" count="1" selected="0">
            <x v="20"/>
          </reference>
          <reference field="1" count="1" selected="0">
            <x v="110"/>
          </reference>
          <reference field="2" count="1">
            <x v="2"/>
          </reference>
        </references>
      </pivotArea>
    </format>
    <format dxfId="4328">
      <pivotArea dataOnly="0" labelOnly="1" outline="0" fieldPosition="0">
        <references count="3">
          <reference field="0" count="1" selected="0">
            <x v="27"/>
          </reference>
          <reference field="1" count="1" selected="0">
            <x v="150"/>
          </reference>
          <reference field="2" count="1">
            <x v="1"/>
          </reference>
        </references>
      </pivotArea>
    </format>
    <format dxfId="4327">
      <pivotArea dataOnly="0" labelOnly="1" outline="0" fieldPosition="0">
        <references count="3">
          <reference field="0" count="1" selected="0">
            <x v="33"/>
          </reference>
          <reference field="1" count="1" selected="0">
            <x v="169"/>
          </reference>
          <reference field="2" count="1">
            <x v="3"/>
          </reference>
        </references>
      </pivotArea>
    </format>
    <format dxfId="4326">
      <pivotArea dataOnly="0" labelOnly="1" outline="0" fieldPosition="0">
        <references count="3">
          <reference field="0" count="1" selected="0">
            <x v="52"/>
          </reference>
          <reference field="1" count="1" selected="0">
            <x v="234"/>
          </reference>
          <reference field="2" count="1">
            <x v="4"/>
          </reference>
        </references>
      </pivotArea>
    </format>
    <format dxfId="4325">
      <pivotArea dataOnly="0" labelOnly="1" outline="0" fieldPosition="0">
        <references count="3">
          <reference field="0" count="1" selected="0">
            <x v="62"/>
          </reference>
          <reference field="1" count="1" selected="0">
            <x v="246"/>
          </reference>
          <reference field="2" count="1">
            <x v="0"/>
          </reference>
        </references>
      </pivotArea>
    </format>
    <format dxfId="4324">
      <pivotArea dataOnly="0" labelOnly="1" outline="0" fieldPosition="0">
        <references count="3">
          <reference field="0" count="1" selected="0">
            <x v="68"/>
          </reference>
          <reference field="1" count="1" selected="0">
            <x v="253"/>
          </reference>
          <reference field="2" count="1">
            <x v="2"/>
          </reference>
        </references>
      </pivotArea>
    </format>
    <format dxfId="4323">
      <pivotArea dataOnly="0" labelOnly="1" outline="0" fieldPosition="0">
        <references count="3">
          <reference field="0" count="1" selected="0">
            <x v="73"/>
          </reference>
          <reference field="1" count="1" selected="0">
            <x v="260"/>
          </reference>
          <reference field="2" count="1">
            <x v="3"/>
          </reference>
        </references>
      </pivotArea>
    </format>
    <format dxfId="4322">
      <pivotArea dataOnly="0" labelOnly="1" outline="0" fieldPosition="0">
        <references count="3">
          <reference field="0" count="1" selected="0">
            <x v="79"/>
          </reference>
          <reference field="1" count="1" selected="0">
            <x v="272"/>
          </reference>
          <reference field="2" count="1">
            <x v="1"/>
          </reference>
        </references>
      </pivotArea>
    </format>
    <format dxfId="4321">
      <pivotArea dataOnly="0" labelOnly="1" outline="0" fieldPosition="0">
        <references count="3">
          <reference field="0" count="1" selected="0">
            <x v="82"/>
          </reference>
          <reference field="1" count="1" selected="0">
            <x v="275"/>
          </reference>
          <reference field="2" count="1">
            <x v="0"/>
          </reference>
        </references>
      </pivotArea>
    </format>
    <format dxfId="4320">
      <pivotArea dataOnly="0" labelOnly="1" outline="0" fieldPosition="0">
        <references count="3">
          <reference field="0" count="1" selected="0">
            <x v="116"/>
          </reference>
          <reference field="1" count="1" selected="0">
            <x v="319"/>
          </reference>
          <reference field="2" count="1">
            <x v="2"/>
          </reference>
        </references>
      </pivotArea>
    </format>
    <format dxfId="4319">
      <pivotArea dataOnly="0" labelOnly="1" outline="0" fieldPosition="0">
        <references count="3">
          <reference field="0" count="1" selected="0">
            <x v="117"/>
          </reference>
          <reference field="1" count="1" selected="0">
            <x v="320"/>
          </reference>
          <reference field="2" count="1">
            <x v="3"/>
          </reference>
        </references>
      </pivotArea>
    </format>
    <format dxfId="4318">
      <pivotArea dataOnly="0" labelOnly="1" outline="0" fieldPosition="0">
        <references count="3">
          <reference field="0" count="1" selected="0">
            <x v="128"/>
          </reference>
          <reference field="1" count="1" selected="0">
            <x v="335"/>
          </reference>
          <reference field="2" count="1">
            <x v="2"/>
          </reference>
        </references>
      </pivotArea>
    </format>
    <format dxfId="4317">
      <pivotArea dataOnly="0" labelOnly="1" outline="0" fieldPosition="0">
        <references count="3">
          <reference field="0" count="1" selected="0">
            <x v="131"/>
          </reference>
          <reference field="1" count="1" selected="0">
            <x v="338"/>
          </reference>
          <reference field="2" count="1">
            <x v="1"/>
          </reference>
        </references>
      </pivotArea>
    </format>
    <format dxfId="4316">
      <pivotArea dataOnly="0" labelOnly="1" outline="0" fieldPosition="0">
        <references count="3">
          <reference field="0" count="1" selected="0">
            <x v="137"/>
          </reference>
          <reference field="1" count="1" selected="0">
            <x v="344"/>
          </reference>
          <reference field="2" count="1">
            <x v="3"/>
          </reference>
        </references>
      </pivotArea>
    </format>
    <format dxfId="4315">
      <pivotArea dataOnly="0" labelOnly="1" outline="0" fieldPosition="0">
        <references count="3">
          <reference field="0" count="1" selected="0">
            <x v="158"/>
          </reference>
          <reference field="1" count="1" selected="0">
            <x v="144"/>
          </reference>
          <reference field="2" count="1">
            <x v="0"/>
          </reference>
        </references>
      </pivotArea>
    </format>
    <format dxfId="4314">
      <pivotArea dataOnly="0" labelOnly="1" outline="0" fieldPosition="0">
        <references count="3">
          <reference field="0" count="1" selected="0">
            <x v="160"/>
          </reference>
          <reference field="1" count="1" selected="0">
            <x v="165"/>
          </reference>
          <reference field="2" count="1">
            <x v="2"/>
          </reference>
        </references>
      </pivotArea>
    </format>
    <format dxfId="4313">
      <pivotArea dataOnly="0" labelOnly="1" outline="0" fieldPosition="0">
        <references count="3">
          <reference field="0" count="1" selected="0">
            <x v="161"/>
          </reference>
          <reference field="1" count="1" selected="0">
            <x v="166"/>
          </reference>
          <reference field="2" count="1">
            <x v="3"/>
          </reference>
        </references>
      </pivotArea>
    </format>
    <format dxfId="4312">
      <pivotArea dataOnly="0" labelOnly="1" outline="0" fieldPosition="0">
        <references count="3">
          <reference field="0" count="1" selected="0">
            <x v="180"/>
          </reference>
          <reference field="1" count="1" selected="0">
            <x v="11"/>
          </reference>
          <reference field="2" count="1">
            <x v="2"/>
          </reference>
        </references>
      </pivotArea>
    </format>
    <format dxfId="4311">
      <pivotArea dataOnly="0" labelOnly="1" outline="0" fieldPosition="0">
        <references count="3">
          <reference field="0" count="1" selected="0">
            <x v="197"/>
          </reference>
          <reference field="1" count="1" selected="0">
            <x v="56"/>
          </reference>
          <reference field="2" count="1">
            <x v="3"/>
          </reference>
        </references>
      </pivotArea>
    </format>
    <format dxfId="4310">
      <pivotArea dataOnly="0" labelOnly="1" outline="0" fieldPosition="0">
        <references count="3">
          <reference field="0" count="1" selected="0">
            <x v="200"/>
          </reference>
          <reference field="1" count="1" selected="0">
            <x v="94"/>
          </reference>
          <reference field="2" count="1">
            <x v="2"/>
          </reference>
        </references>
      </pivotArea>
    </format>
    <format dxfId="4309">
      <pivotArea dataOnly="0" labelOnly="1" outline="0" fieldPosition="0">
        <references count="3">
          <reference field="0" count="1" selected="0">
            <x v="201"/>
          </reference>
          <reference field="1" count="1" selected="0">
            <x v="95"/>
          </reference>
          <reference field="2" count="1">
            <x v="3"/>
          </reference>
        </references>
      </pivotArea>
    </format>
    <format dxfId="4308">
      <pivotArea dataOnly="0" labelOnly="1" outline="0" fieldPosition="0">
        <references count="3">
          <reference field="0" count="1" selected="0">
            <x v="212"/>
          </reference>
          <reference field="1" count="1" selected="0">
            <x v="111"/>
          </reference>
          <reference field="2" count="1">
            <x v="2"/>
          </reference>
        </references>
      </pivotArea>
    </format>
    <format dxfId="4307">
      <pivotArea dataOnly="0" labelOnly="1" outline="0" fieldPosition="0">
        <references count="3">
          <reference field="0" count="1" selected="0">
            <x v="225"/>
          </reference>
          <reference field="1" count="1" selected="0">
            <x v="133"/>
          </reference>
          <reference field="2" count="1">
            <x v="3"/>
          </reference>
        </references>
      </pivotArea>
    </format>
    <format dxfId="4306">
      <pivotArea dataOnly="0" labelOnly="1" outline="0" fieldPosition="0">
        <references count="3">
          <reference field="0" count="1" selected="0">
            <x v="232"/>
          </reference>
          <reference field="1" count="1" selected="0">
            <x v="372"/>
          </reference>
          <reference field="2" count="1">
            <x v="2"/>
          </reference>
        </references>
      </pivotArea>
    </format>
    <format dxfId="4305">
      <pivotArea dataOnly="0" labelOnly="1" outline="0" fieldPosition="0">
        <references count="3">
          <reference field="0" count="1" selected="0">
            <x v="242"/>
          </reference>
          <reference field="1" count="1" selected="0">
            <x v="219"/>
          </reference>
          <reference field="2" count="1">
            <x v="0"/>
          </reference>
        </references>
      </pivotArea>
    </format>
    <format dxfId="4304">
      <pivotArea dataOnly="0" labelOnly="1" outline="0" fieldPosition="0">
        <references count="3">
          <reference field="0" count="1" selected="0">
            <x v="261"/>
          </reference>
          <reference field="1" count="1" selected="0">
            <x v="64"/>
          </reference>
          <reference field="2" count="1">
            <x v="8"/>
          </reference>
        </references>
      </pivotArea>
    </format>
    <format dxfId="4303">
      <pivotArea dataOnly="0" labelOnly="1" outline="0" fieldPosition="0">
        <references count="3">
          <reference field="0" count="1" selected="0">
            <x v="267"/>
          </reference>
          <reference field="1" count="1" selected="0">
            <x v="161"/>
          </reference>
          <reference field="2" count="1">
            <x v="1"/>
          </reference>
        </references>
      </pivotArea>
    </format>
    <format dxfId="4302">
      <pivotArea dataOnly="0" labelOnly="1" outline="0" fieldPosition="0">
        <references count="3">
          <reference field="0" count="1" selected="0">
            <x v="272"/>
          </reference>
          <reference field="1" count="1" selected="0">
            <x v="195"/>
          </reference>
          <reference field="2" count="1">
            <x v="2"/>
          </reference>
        </references>
      </pivotArea>
    </format>
    <format dxfId="4301">
      <pivotArea dataOnly="0" labelOnly="1" outline="0" fieldPosition="0">
        <references count="3">
          <reference field="0" count="1" selected="0">
            <x v="291"/>
          </reference>
          <reference field="1" count="1" selected="0">
            <x v="21"/>
          </reference>
          <reference field="2" count="1">
            <x v="1"/>
          </reference>
        </references>
      </pivotArea>
    </format>
    <format dxfId="4300">
      <pivotArea dataOnly="0" labelOnly="1" outline="0" fieldPosition="0">
        <references count="3">
          <reference field="0" count="1" selected="0">
            <x v="316"/>
          </reference>
          <reference field="1" count="1" selected="0">
            <x v="390"/>
          </reference>
          <reference field="2" count="1">
            <x v="2"/>
          </reference>
        </references>
      </pivotArea>
    </format>
    <format dxfId="4299">
      <pivotArea dataOnly="0" labelOnly="1" outline="0" fieldPosition="0">
        <references count="3">
          <reference field="0" count="1" selected="0">
            <x v="337"/>
          </reference>
          <reference field="1" count="1" selected="0">
            <x v="38"/>
          </reference>
          <reference field="2" count="1">
            <x v="3"/>
          </reference>
        </references>
      </pivotArea>
    </format>
    <format dxfId="4298">
      <pivotArea dataOnly="0" labelOnly="1" outline="0" fieldPosition="0">
        <references count="3">
          <reference field="0" count="1" selected="0">
            <x v="374"/>
          </reference>
          <reference field="1" count="1" selected="0">
            <x v="171"/>
          </reference>
          <reference field="2" count="1">
            <x v="0"/>
          </reference>
        </references>
      </pivotArea>
    </format>
    <format dxfId="4297">
      <pivotArea dataOnly="0" labelOnly="1" outline="0" fieldPosition="0">
        <references count="3">
          <reference field="0" count="1" selected="0">
            <x v="375"/>
          </reference>
          <reference field="1" count="1" selected="0">
            <x v="172"/>
          </reference>
          <reference field="2" count="1">
            <x v="1"/>
          </reference>
        </references>
      </pivotArea>
    </format>
    <format dxfId="4296">
      <pivotArea dataOnly="0" labelOnly="1" outline="0" fieldPosition="0">
        <references count="3">
          <reference field="0" count="1" selected="0">
            <x v="377"/>
          </reference>
          <reference field="1" count="1" selected="0">
            <x v="179"/>
          </reference>
          <reference field="2" count="1">
            <x v="3"/>
          </reference>
        </references>
      </pivotArea>
    </format>
    <format dxfId="4295">
      <pivotArea dataOnly="0" labelOnly="1" outline="0" fieldPosition="0">
        <references count="3">
          <reference field="0" count="1" selected="0">
            <x v="383"/>
          </reference>
          <reference field="1" count="1" selected="0">
            <x v="191"/>
          </reference>
          <reference field="2" count="1">
            <x v="1"/>
          </reference>
        </references>
      </pivotArea>
    </format>
    <format dxfId="4294">
      <pivotArea dataOnly="0" labelOnly="1" outline="0" fieldPosition="0">
        <references count="3">
          <reference field="0" count="1" selected="0">
            <x v="400"/>
          </reference>
          <reference field="1" count="1" selected="0">
            <x v="366"/>
          </reference>
          <reference field="2" count="1">
            <x v="2"/>
          </reference>
        </references>
      </pivotArea>
    </format>
    <format dxfId="4293">
      <pivotArea dataOnly="0" labelOnly="1" outline="0" fieldPosition="0">
        <references count="3">
          <reference field="0" count="1" selected="0">
            <x v="401"/>
          </reference>
          <reference field="1" count="1" selected="0">
            <x v="368"/>
          </reference>
          <reference field="2" count="1">
            <x v="3"/>
          </reference>
        </references>
      </pivotArea>
    </format>
    <format dxfId="4292">
      <pivotArea dataOnly="0" labelOnly="1" outline="0" fieldPosition="0">
        <references count="3">
          <reference field="0" count="1" selected="0">
            <x v="403"/>
          </reference>
          <reference field="1" count="1" selected="0">
            <x v="378"/>
          </reference>
          <reference field="2" count="1">
            <x v="1"/>
          </reference>
        </references>
      </pivotArea>
    </format>
    <format dxfId="4291">
      <pivotArea dataOnly="0" labelOnly="1" outline="0" fieldPosition="0">
        <references count="3">
          <reference field="0" count="1" selected="0">
            <x v="413"/>
          </reference>
          <reference field="1" count="1" selected="0">
            <x v="402"/>
          </reference>
          <reference field="2" count="1">
            <x v="3"/>
          </reference>
        </references>
      </pivotArea>
    </format>
    <format dxfId="4290">
      <pivotArea dataOnly="0" labelOnly="1" outline="0" fieldPosition="0">
        <references count="3">
          <reference field="0" count="1" selected="0">
            <x v="419"/>
          </reference>
          <reference field="1" count="1" selected="0">
            <x v="39"/>
          </reference>
          <reference field="2" count="1">
            <x v="1"/>
          </reference>
        </references>
      </pivotArea>
    </format>
    <format dxfId="4289">
      <pivotArea dataOnly="0" labelOnly="1" outline="0" fieldPosition="0">
        <references count="4">
          <reference field="0" count="1" selected="0">
            <x v="7"/>
          </reference>
          <reference field="1" count="1" selected="0">
            <x v="35"/>
          </reference>
          <reference field="2" count="1" selected="0">
            <x v="1"/>
          </reference>
          <reference field="3" count="1">
            <x v="348"/>
          </reference>
        </references>
      </pivotArea>
    </format>
    <format dxfId="4288">
      <pivotArea dataOnly="0" labelOnly="1" outline="0" fieldPosition="0">
        <references count="4">
          <reference field="0" count="1" selected="0">
            <x v="9"/>
          </reference>
          <reference field="1" count="1" selected="0">
            <x v="52"/>
          </reference>
          <reference field="2" count="1" selected="0">
            <x v="3"/>
          </reference>
          <reference field="3" count="1">
            <x v="125"/>
          </reference>
        </references>
      </pivotArea>
    </format>
    <format dxfId="4287">
      <pivotArea dataOnly="0" labelOnly="1" outline="0" fieldPosition="0">
        <references count="4">
          <reference field="0" count="1" selected="0">
            <x v="16"/>
          </reference>
          <reference field="1" count="1" selected="0">
            <x v="78"/>
          </reference>
          <reference field="2" count="1" selected="0">
            <x v="2"/>
          </reference>
          <reference field="3" count="1">
            <x v="167"/>
          </reference>
        </references>
      </pivotArea>
    </format>
    <format dxfId="4286">
      <pivotArea dataOnly="0" labelOnly="1" outline="0" fieldPosition="0">
        <references count="4">
          <reference field="0" count="1" selected="0">
            <x v="17"/>
          </reference>
          <reference field="1" count="1" selected="0">
            <x v="82"/>
          </reference>
          <reference field="2" count="1" selected="0">
            <x v="3"/>
          </reference>
          <reference field="3" count="1">
            <x v="336"/>
          </reference>
        </references>
      </pivotArea>
    </format>
    <format dxfId="4285">
      <pivotArea dataOnly="0" labelOnly="1" outline="0" fieldPosition="0">
        <references count="4">
          <reference field="0" count="1" selected="0">
            <x v="20"/>
          </reference>
          <reference field="1" count="1" selected="0">
            <x v="110"/>
          </reference>
          <reference field="2" count="1" selected="0">
            <x v="2"/>
          </reference>
          <reference field="3" count="1">
            <x v="181"/>
          </reference>
        </references>
      </pivotArea>
    </format>
    <format dxfId="4284">
      <pivotArea dataOnly="0" labelOnly="1" outline="0" fieldPosition="0">
        <references count="4">
          <reference field="0" count="1" selected="0">
            <x v="27"/>
          </reference>
          <reference field="1" count="1" selected="0">
            <x v="150"/>
          </reference>
          <reference field="2" count="1" selected="0">
            <x v="1"/>
          </reference>
          <reference field="3" count="1">
            <x v="375"/>
          </reference>
        </references>
      </pivotArea>
    </format>
    <format dxfId="4283">
      <pivotArea dataOnly="0" labelOnly="1" outline="0" fieldPosition="0">
        <references count="4">
          <reference field="0" count="1" selected="0">
            <x v="33"/>
          </reference>
          <reference field="1" count="1" selected="0">
            <x v="169"/>
          </reference>
          <reference field="2" count="1" selected="0">
            <x v="3"/>
          </reference>
          <reference field="3" count="1">
            <x v="130"/>
          </reference>
        </references>
      </pivotArea>
    </format>
    <format dxfId="4282">
      <pivotArea dataOnly="0" labelOnly="1" outline="0" fieldPosition="0">
        <references count="4">
          <reference field="0" count="1" selected="0">
            <x v="37"/>
          </reference>
          <reference field="1" count="1" selected="0">
            <x v="177"/>
          </reference>
          <reference field="2" count="1" selected="0">
            <x v="3"/>
          </reference>
          <reference field="3" count="1">
            <x v="133"/>
          </reference>
        </references>
      </pivotArea>
    </format>
    <format dxfId="4281">
      <pivotArea dataOnly="0" labelOnly="1" outline="0" fieldPosition="0">
        <references count="4">
          <reference field="0" count="1" selected="0">
            <x v="52"/>
          </reference>
          <reference field="1" count="1" selected="0">
            <x v="234"/>
          </reference>
          <reference field="2" count="1" selected="0">
            <x v="4"/>
          </reference>
          <reference field="3" count="1">
            <x v="327"/>
          </reference>
        </references>
      </pivotArea>
    </format>
    <format dxfId="4280">
      <pivotArea dataOnly="0" labelOnly="1" outline="0" fieldPosition="0">
        <references count="4">
          <reference field="0" count="1" selected="0">
            <x v="62"/>
          </reference>
          <reference field="1" count="1" selected="0">
            <x v="246"/>
          </reference>
          <reference field="2" count="1" selected="0">
            <x v="0"/>
          </reference>
          <reference field="3" count="1">
            <x v="292"/>
          </reference>
        </references>
      </pivotArea>
    </format>
    <format dxfId="4279">
      <pivotArea dataOnly="0" labelOnly="1" outline="0" fieldPosition="0">
        <references count="4">
          <reference field="0" count="1" selected="0">
            <x v="68"/>
          </reference>
          <reference field="1" count="1" selected="0">
            <x v="253"/>
          </reference>
          <reference field="2" count="1" selected="0">
            <x v="2"/>
          </reference>
          <reference field="3" count="1">
            <x v="368"/>
          </reference>
        </references>
      </pivotArea>
    </format>
    <format dxfId="4278">
      <pivotArea dataOnly="0" labelOnly="1" outline="0" fieldPosition="0">
        <references count="4">
          <reference field="0" count="1" selected="0">
            <x v="73"/>
          </reference>
          <reference field="1" count="1" selected="0">
            <x v="260"/>
          </reference>
          <reference field="2" count="1" selected="0">
            <x v="3"/>
          </reference>
          <reference field="3" count="1">
            <x v="5"/>
          </reference>
        </references>
      </pivotArea>
    </format>
    <format dxfId="4277">
      <pivotArea dataOnly="0" labelOnly="1" outline="0" fieldPosition="0">
        <references count="4">
          <reference field="0" count="1" selected="0">
            <x v="79"/>
          </reference>
          <reference field="1" count="1" selected="0">
            <x v="272"/>
          </reference>
          <reference field="2" count="1" selected="0">
            <x v="1"/>
          </reference>
          <reference field="3" count="1">
            <x v="389"/>
          </reference>
        </references>
      </pivotArea>
    </format>
    <format dxfId="4276">
      <pivotArea dataOnly="0" labelOnly="1" outline="0" fieldPosition="0">
        <references count="4">
          <reference field="0" count="1" selected="0">
            <x v="82"/>
          </reference>
          <reference field="1" count="1" selected="0">
            <x v="275"/>
          </reference>
          <reference field="2" count="1" selected="0">
            <x v="0"/>
          </reference>
          <reference field="3" count="1">
            <x v="241"/>
          </reference>
        </references>
      </pivotArea>
    </format>
    <format dxfId="4275">
      <pivotArea dataOnly="0" labelOnly="1" outline="0" fieldPosition="0">
        <references count="4">
          <reference field="0" count="1" selected="0">
            <x v="114"/>
          </reference>
          <reference field="1" count="1" selected="0">
            <x v="317"/>
          </reference>
          <reference field="2" count="1" selected="0">
            <x v="0"/>
          </reference>
          <reference field="3" count="1">
            <x v="39"/>
          </reference>
        </references>
      </pivotArea>
    </format>
    <format dxfId="4274">
      <pivotArea dataOnly="0" labelOnly="1" outline="0" fieldPosition="0">
        <references count="4">
          <reference field="0" count="1" selected="0">
            <x v="116"/>
          </reference>
          <reference field="1" count="1" selected="0">
            <x v="319"/>
          </reference>
          <reference field="2" count="1" selected="0">
            <x v="2"/>
          </reference>
          <reference field="3" count="1">
            <x v="271"/>
          </reference>
        </references>
      </pivotArea>
    </format>
    <format dxfId="4273">
      <pivotArea dataOnly="0" labelOnly="1" outline="0" fieldPosition="0">
        <references count="4">
          <reference field="0" count="1" selected="0">
            <x v="117"/>
          </reference>
          <reference field="1" count="1" selected="0">
            <x v="320"/>
          </reference>
          <reference field="2" count="1" selected="0">
            <x v="3"/>
          </reference>
          <reference field="3" count="1">
            <x v="268"/>
          </reference>
        </references>
      </pivotArea>
    </format>
    <format dxfId="4272">
      <pivotArea dataOnly="0" labelOnly="1" outline="0" fieldPosition="0">
        <references count="4">
          <reference field="0" count="1" selected="0">
            <x v="128"/>
          </reference>
          <reference field="1" count="1" selected="0">
            <x v="335"/>
          </reference>
          <reference field="2" count="1" selected="0">
            <x v="2"/>
          </reference>
          <reference field="3" count="1">
            <x v="328"/>
          </reference>
        </references>
      </pivotArea>
    </format>
    <format dxfId="4271">
      <pivotArea dataOnly="0" labelOnly="1" outline="0" fieldPosition="0">
        <references count="4">
          <reference field="0" count="1" selected="0">
            <x v="131"/>
          </reference>
          <reference field="1" count="1" selected="0">
            <x v="338"/>
          </reference>
          <reference field="2" count="1" selected="0">
            <x v="1"/>
          </reference>
          <reference field="3" count="1">
            <x v="40"/>
          </reference>
        </references>
      </pivotArea>
    </format>
    <format dxfId="4270">
      <pivotArea dataOnly="0" labelOnly="1" outline="0" fieldPosition="0">
        <references count="4">
          <reference field="0" count="1" selected="0">
            <x v="137"/>
          </reference>
          <reference field="1" count="1" selected="0">
            <x v="344"/>
          </reference>
          <reference field="2" count="1" selected="0">
            <x v="3"/>
          </reference>
          <reference field="3" count="1">
            <x v="387"/>
          </reference>
        </references>
      </pivotArea>
    </format>
    <format dxfId="4269">
      <pivotArea dataOnly="0" labelOnly="1" outline="0" fieldPosition="0">
        <references count="4">
          <reference field="0" count="1" selected="0">
            <x v="141"/>
          </reference>
          <reference field="1" count="1" selected="0">
            <x v="348"/>
          </reference>
          <reference field="2" count="1" selected="0">
            <x v="3"/>
          </reference>
          <reference field="3" count="1">
            <x v="65"/>
          </reference>
        </references>
      </pivotArea>
    </format>
    <format dxfId="4268">
      <pivotArea dataOnly="0" labelOnly="1" outline="0" fieldPosition="0">
        <references count="4">
          <reference field="0" count="1" selected="0">
            <x v="158"/>
          </reference>
          <reference field="1" count="1" selected="0">
            <x v="144"/>
          </reference>
          <reference field="2" count="1" selected="0">
            <x v="0"/>
          </reference>
          <reference field="3" count="1">
            <x v="200"/>
          </reference>
        </references>
      </pivotArea>
    </format>
    <format dxfId="4267">
      <pivotArea dataOnly="0" labelOnly="1" outline="0" fieldPosition="0">
        <references count="4">
          <reference field="0" count="1" selected="0">
            <x v="160"/>
          </reference>
          <reference field="1" count="1" selected="0">
            <x v="165"/>
          </reference>
          <reference field="2" count="1" selected="0">
            <x v="2"/>
          </reference>
          <reference field="3" count="1">
            <x v="28"/>
          </reference>
        </references>
      </pivotArea>
    </format>
    <format dxfId="4266">
      <pivotArea dataOnly="0" labelOnly="1" outline="0" fieldPosition="0">
        <references count="4">
          <reference field="0" count="1" selected="0">
            <x v="161"/>
          </reference>
          <reference field="1" count="1" selected="0">
            <x v="166"/>
          </reference>
          <reference field="2" count="1" selected="0">
            <x v="3"/>
          </reference>
          <reference field="3" count="1">
            <x v="30"/>
          </reference>
        </references>
      </pivotArea>
    </format>
    <format dxfId="4265">
      <pivotArea dataOnly="0" labelOnly="1" outline="0" fieldPosition="0">
        <references count="4">
          <reference field="0" count="1" selected="0">
            <x v="165"/>
          </reference>
          <reference field="1" count="1" selected="0">
            <x v="205"/>
          </reference>
          <reference field="2" count="1" selected="0">
            <x v="3"/>
          </reference>
          <reference field="3" count="1">
            <x v="121"/>
          </reference>
        </references>
      </pivotArea>
    </format>
    <format dxfId="4264">
      <pivotArea dataOnly="0" labelOnly="1" outline="0" fieldPosition="0">
        <references count="4">
          <reference field="0" count="1" selected="0">
            <x v="180"/>
          </reference>
          <reference field="1" count="1" selected="0">
            <x v="11"/>
          </reference>
          <reference field="2" count="1" selected="0">
            <x v="2"/>
          </reference>
          <reference field="3" count="1">
            <x v="276"/>
          </reference>
        </references>
      </pivotArea>
    </format>
    <format dxfId="4263">
      <pivotArea dataOnly="0" labelOnly="1" outline="0" fieldPosition="0">
        <references count="4">
          <reference field="0" count="1" selected="0">
            <x v="184"/>
          </reference>
          <reference field="1" count="1" selected="0">
            <x v="15"/>
          </reference>
          <reference field="2" count="1" selected="0">
            <x v="2"/>
          </reference>
          <reference field="3" count="1">
            <x v="361"/>
          </reference>
        </references>
      </pivotArea>
    </format>
    <format dxfId="4262">
      <pivotArea dataOnly="0" labelOnly="1" outline="0" fieldPosition="0">
        <references count="4">
          <reference field="0" count="1" selected="0">
            <x v="197"/>
          </reference>
          <reference field="1" count="1" selected="0">
            <x v="56"/>
          </reference>
          <reference field="2" count="1" selected="0">
            <x v="3"/>
          </reference>
          <reference field="3" count="1">
            <x v="88"/>
          </reference>
        </references>
      </pivotArea>
    </format>
    <format dxfId="4261">
      <pivotArea dataOnly="0" labelOnly="1" outline="0" fieldPosition="0">
        <references count="4">
          <reference field="0" count="1" selected="0">
            <x v="200"/>
          </reference>
          <reference field="1" count="1" selected="0">
            <x v="94"/>
          </reference>
          <reference field="2" count="1" selected="0">
            <x v="2"/>
          </reference>
          <reference field="3" count="1">
            <x v="50"/>
          </reference>
        </references>
      </pivotArea>
    </format>
    <format dxfId="4260">
      <pivotArea dataOnly="0" labelOnly="1" outline="0" fieldPosition="0">
        <references count="4">
          <reference field="0" count="1" selected="0">
            <x v="201"/>
          </reference>
          <reference field="1" count="1" selected="0">
            <x v="95"/>
          </reference>
          <reference field="2" count="1" selected="0">
            <x v="3"/>
          </reference>
          <reference field="3" count="1">
            <x v="359"/>
          </reference>
        </references>
      </pivotArea>
    </format>
    <format dxfId="4259">
      <pivotArea dataOnly="0" labelOnly="1" outline="0" fieldPosition="0">
        <references count="4">
          <reference field="0" count="1" selected="0">
            <x v="205"/>
          </reference>
          <reference field="1" count="1" selected="0">
            <x v="99"/>
          </reference>
          <reference field="2" count="1" selected="0">
            <x v="3"/>
          </reference>
          <reference field="3" count="1">
            <x v="24"/>
          </reference>
        </references>
      </pivotArea>
    </format>
    <format dxfId="4258">
      <pivotArea dataOnly="0" labelOnly="1" outline="0" fieldPosition="0">
        <references count="4">
          <reference field="0" count="1" selected="0">
            <x v="212"/>
          </reference>
          <reference field="1" count="1" selected="0">
            <x v="111"/>
          </reference>
          <reference field="2" count="1" selected="0">
            <x v="2"/>
          </reference>
          <reference field="3" count="1">
            <x v="36"/>
          </reference>
        </references>
      </pivotArea>
    </format>
    <format dxfId="4257">
      <pivotArea dataOnly="0" labelOnly="1" outline="0" fieldPosition="0">
        <references count="4">
          <reference field="0" count="1" selected="0">
            <x v="225"/>
          </reference>
          <reference field="1" count="1" selected="0">
            <x v="133"/>
          </reference>
          <reference field="2" count="1" selected="0">
            <x v="3"/>
          </reference>
          <reference field="3" count="1">
            <x v="255"/>
          </reference>
        </references>
      </pivotArea>
    </format>
    <format dxfId="4256">
      <pivotArea dataOnly="0" labelOnly="1" outline="0" fieldPosition="0">
        <references count="4">
          <reference field="0" count="1" selected="0">
            <x v="232"/>
          </reference>
          <reference field="1" count="1" selected="0">
            <x v="372"/>
          </reference>
          <reference field="2" count="1" selected="0">
            <x v="2"/>
          </reference>
          <reference field="3" count="1">
            <x v="31"/>
          </reference>
        </references>
      </pivotArea>
    </format>
    <format dxfId="4255">
      <pivotArea dataOnly="0" labelOnly="1" outline="0" fieldPosition="0">
        <references count="4">
          <reference field="0" count="1" selected="0">
            <x v="242"/>
          </reference>
          <reference field="1" count="1" selected="0">
            <x v="219"/>
          </reference>
          <reference field="2" count="1" selected="0">
            <x v="0"/>
          </reference>
          <reference field="3" count="1">
            <x v="337"/>
          </reference>
        </references>
      </pivotArea>
    </format>
    <format dxfId="4254">
      <pivotArea dataOnly="0" labelOnly="1" outline="0" fieldPosition="0">
        <references count="4">
          <reference field="0" count="1" selected="0">
            <x v="261"/>
          </reference>
          <reference field="1" count="1" selected="0">
            <x v="64"/>
          </reference>
          <reference field="2" count="1" selected="0">
            <x v="8"/>
          </reference>
          <reference field="3" count="1">
            <x v="408"/>
          </reference>
        </references>
      </pivotArea>
    </format>
    <format dxfId="4253">
      <pivotArea dataOnly="0" labelOnly="1" outline="0" fieldPosition="0">
        <references count="4">
          <reference field="0" count="1" selected="0">
            <x v="267"/>
          </reference>
          <reference field="1" count="1" selected="0">
            <x v="161"/>
          </reference>
          <reference field="2" count="1" selected="0">
            <x v="1"/>
          </reference>
          <reference field="3" count="1">
            <x v="201"/>
          </reference>
        </references>
      </pivotArea>
    </format>
    <format dxfId="4252">
      <pivotArea dataOnly="0" labelOnly="1" outline="0" fieldPosition="0">
        <references count="4">
          <reference field="0" count="1" selected="0">
            <x v="272"/>
          </reference>
          <reference field="1" count="1" selected="0">
            <x v="195"/>
          </reference>
          <reference field="2" count="1" selected="0">
            <x v="2"/>
          </reference>
          <reference field="3" count="1">
            <x v="205"/>
          </reference>
        </references>
      </pivotArea>
    </format>
    <format dxfId="4251">
      <pivotArea dataOnly="0" labelOnly="1" outline="0" fieldPosition="0">
        <references count="4">
          <reference field="0" count="1" selected="0">
            <x v="291"/>
          </reference>
          <reference field="1" count="1" selected="0">
            <x v="21"/>
          </reference>
          <reference field="2" count="1" selected="0">
            <x v="1"/>
          </reference>
          <reference field="3" count="1">
            <x v="412"/>
          </reference>
        </references>
      </pivotArea>
    </format>
    <format dxfId="4250">
      <pivotArea dataOnly="0" labelOnly="1" outline="0" fieldPosition="0">
        <references count="4">
          <reference field="0" count="1" selected="0">
            <x v="316"/>
          </reference>
          <reference field="1" count="1" selected="0">
            <x v="390"/>
          </reference>
          <reference field="2" count="1" selected="0">
            <x v="2"/>
          </reference>
          <reference field="3" count="1">
            <x v="383"/>
          </reference>
        </references>
      </pivotArea>
    </format>
    <format dxfId="4249">
      <pivotArea dataOnly="0" labelOnly="1" outline="0" fieldPosition="0">
        <references count="4">
          <reference field="0" count="1" selected="0">
            <x v="336"/>
          </reference>
          <reference field="1" count="1" selected="0">
            <x v="37"/>
          </reference>
          <reference field="2" count="1" selected="0">
            <x v="2"/>
          </reference>
          <reference field="3" count="1">
            <x v="29"/>
          </reference>
        </references>
      </pivotArea>
    </format>
    <format dxfId="4248">
      <pivotArea dataOnly="0" labelOnly="1" outline="0" fieldPosition="0">
        <references count="4">
          <reference field="0" count="1" selected="0">
            <x v="337"/>
          </reference>
          <reference field="1" count="1" selected="0">
            <x v="38"/>
          </reference>
          <reference field="2" count="1" selected="0">
            <x v="3"/>
          </reference>
          <reference field="3" count="1">
            <x v="79"/>
          </reference>
        </references>
      </pivotArea>
    </format>
    <format dxfId="4247">
      <pivotArea dataOnly="0" labelOnly="1" outline="0" fieldPosition="0">
        <references count="4">
          <reference field="0" count="1" selected="0">
            <x v="341"/>
          </reference>
          <reference field="1" count="1" selected="0">
            <x v="57"/>
          </reference>
          <reference field="2" count="1" selected="0">
            <x v="3"/>
          </reference>
          <reference field="3" count="1">
            <x v="26"/>
          </reference>
        </references>
      </pivotArea>
    </format>
    <format dxfId="4246">
      <pivotArea dataOnly="0" labelOnly="1" outline="0" fieldPosition="0">
        <references count="4">
          <reference field="0" count="1" selected="0">
            <x v="374"/>
          </reference>
          <reference field="1" count="1" selected="0">
            <x v="171"/>
          </reference>
          <reference field="2" count="1" selected="0">
            <x v="0"/>
          </reference>
          <reference field="3" count="1">
            <x v="140"/>
          </reference>
        </references>
      </pivotArea>
    </format>
    <format dxfId="4245">
      <pivotArea dataOnly="0" labelOnly="1" outline="0" fieldPosition="0">
        <references count="4">
          <reference field="0" count="1" selected="0">
            <x v="375"/>
          </reference>
          <reference field="1" count="1" selected="0">
            <x v="172"/>
          </reference>
          <reference field="2" count="1" selected="0">
            <x v="1"/>
          </reference>
          <reference field="3" count="1">
            <x v="67"/>
          </reference>
        </references>
      </pivotArea>
    </format>
    <format dxfId="4244">
      <pivotArea dataOnly="0" labelOnly="1" outline="0" fieldPosition="0">
        <references count="4">
          <reference field="0" count="1" selected="0">
            <x v="377"/>
          </reference>
          <reference field="1" count="1" selected="0">
            <x v="179"/>
          </reference>
          <reference field="2" count="1" selected="0">
            <x v="3"/>
          </reference>
          <reference field="3" count="1">
            <x v="218"/>
          </reference>
        </references>
      </pivotArea>
    </format>
    <format dxfId="4243">
      <pivotArea dataOnly="0" labelOnly="1" outline="0" fieldPosition="0">
        <references count="4">
          <reference field="0" count="1" selected="0">
            <x v="383"/>
          </reference>
          <reference field="1" count="1" selected="0">
            <x v="191"/>
          </reference>
          <reference field="2" count="1" selected="0">
            <x v="1"/>
          </reference>
          <reference field="3" count="1">
            <x v="148"/>
          </reference>
        </references>
      </pivotArea>
    </format>
    <format dxfId="4242">
      <pivotArea dataOnly="0" labelOnly="1" outline="0" fieldPosition="0">
        <references count="4">
          <reference field="0" count="1" selected="0">
            <x v="400"/>
          </reference>
          <reference field="1" count="1" selected="0">
            <x v="366"/>
          </reference>
          <reference field="2" count="1" selected="0">
            <x v="2"/>
          </reference>
          <reference field="3" count="1">
            <x v="373"/>
          </reference>
        </references>
      </pivotArea>
    </format>
    <format dxfId="4241">
      <pivotArea dataOnly="0" labelOnly="1" outline="0" fieldPosition="0">
        <references count="4">
          <reference field="0" count="1" selected="0">
            <x v="401"/>
          </reference>
          <reference field="1" count="1" selected="0">
            <x v="368"/>
          </reference>
          <reference field="2" count="1" selected="0">
            <x v="3"/>
          </reference>
          <reference field="3" count="1">
            <x v="81"/>
          </reference>
        </references>
      </pivotArea>
    </format>
    <format dxfId="4240">
      <pivotArea dataOnly="0" labelOnly="1" outline="0" fieldPosition="0">
        <references count="4">
          <reference field="0" count="1" selected="0">
            <x v="403"/>
          </reference>
          <reference field="1" count="1" selected="0">
            <x v="378"/>
          </reference>
          <reference field="2" count="1" selected="0">
            <x v="1"/>
          </reference>
          <reference field="3" count="1">
            <x v="69"/>
          </reference>
        </references>
      </pivotArea>
    </format>
    <format dxfId="4239">
      <pivotArea dataOnly="0" labelOnly="1" outline="0" fieldPosition="0">
        <references count="4">
          <reference field="0" count="1" selected="0">
            <x v="413"/>
          </reference>
          <reference field="1" count="1" selected="0">
            <x v="402"/>
          </reference>
          <reference field="2" count="1" selected="0">
            <x v="3"/>
          </reference>
          <reference field="3" count="1">
            <x v="349"/>
          </reference>
        </references>
      </pivotArea>
    </format>
    <format dxfId="4238">
      <pivotArea dataOnly="0" labelOnly="1" outline="0" fieldPosition="0">
        <references count="4">
          <reference field="0" count="1" selected="0">
            <x v="419"/>
          </reference>
          <reference field="1" count="1" selected="0">
            <x v="39"/>
          </reference>
          <reference field="2" count="1" selected="0">
            <x v="1"/>
          </reference>
          <reference field="3" count="1">
            <x v="106"/>
          </reference>
        </references>
      </pivotArea>
    </format>
    <format dxfId="4237">
      <pivotArea dataOnly="0" labelOnly="1" outline="0" fieldPosition="0">
        <references count="5">
          <reference field="0" count="1" selected="0">
            <x v="7"/>
          </reference>
          <reference field="1" count="1" selected="0">
            <x v="35"/>
          </reference>
          <reference field="2" count="1" selected="0">
            <x v="1"/>
          </reference>
          <reference field="3" count="1" selected="0">
            <x v="348"/>
          </reference>
          <reference field="4" count="1">
            <x v="1"/>
          </reference>
        </references>
      </pivotArea>
    </format>
    <format dxfId="4236">
      <pivotArea dataOnly="0" labelOnly="1" outline="0" fieldPosition="0">
        <references count="6">
          <reference field="0" count="1" selected="0">
            <x v="7"/>
          </reference>
          <reference field="1" count="1" selected="0">
            <x v="35"/>
          </reference>
          <reference field="2" count="1" selected="0">
            <x v="1"/>
          </reference>
          <reference field="3" count="1" selected="0">
            <x v="348"/>
          </reference>
          <reference field="4" count="1" selected="0">
            <x v="1"/>
          </reference>
          <reference field="15" count="1">
            <x v="10"/>
          </reference>
        </references>
      </pivotArea>
    </format>
    <format dxfId="4235">
      <pivotArea dataOnly="0" labelOnly="1" outline="0" fieldPosition="0">
        <references count="6">
          <reference field="0" count="1" selected="0">
            <x v="9"/>
          </reference>
          <reference field="1" count="1" selected="0">
            <x v="52"/>
          </reference>
          <reference field="2" count="1" selected="0">
            <x v="3"/>
          </reference>
          <reference field="3" count="1" selected="0">
            <x v="125"/>
          </reference>
          <reference field="4" count="1" selected="0">
            <x v="1"/>
          </reference>
          <reference field="15" count="1">
            <x v="11"/>
          </reference>
        </references>
      </pivotArea>
    </format>
    <format dxfId="4234">
      <pivotArea dataOnly="0" labelOnly="1" outline="0" fieldPosition="0">
        <references count="6">
          <reference field="0" count="1" selected="0">
            <x v="16"/>
          </reference>
          <reference field="1" count="1" selected="0">
            <x v="78"/>
          </reference>
          <reference field="2" count="1" selected="0">
            <x v="2"/>
          </reference>
          <reference field="3" count="1" selected="0">
            <x v="167"/>
          </reference>
          <reference field="4" count="1" selected="0">
            <x v="1"/>
          </reference>
          <reference field="15" count="1">
            <x v="11"/>
          </reference>
        </references>
      </pivotArea>
    </format>
    <format dxfId="4233">
      <pivotArea dataOnly="0" labelOnly="1" outline="0" fieldPosition="0">
        <references count="6">
          <reference field="0" count="1" selected="0">
            <x v="17"/>
          </reference>
          <reference field="1" count="1" selected="0">
            <x v="82"/>
          </reference>
          <reference field="2" count="1" selected="0">
            <x v="3"/>
          </reference>
          <reference field="3" count="1" selected="0">
            <x v="336"/>
          </reference>
          <reference field="4" count="1" selected="0">
            <x v="1"/>
          </reference>
          <reference field="15" count="1">
            <x v="11"/>
          </reference>
        </references>
      </pivotArea>
    </format>
    <format dxfId="4232">
      <pivotArea dataOnly="0" labelOnly="1" outline="0" fieldPosition="0">
        <references count="6">
          <reference field="0" count="1" selected="0">
            <x v="20"/>
          </reference>
          <reference field="1" count="1" selected="0">
            <x v="110"/>
          </reference>
          <reference field="2" count="1" selected="0">
            <x v="2"/>
          </reference>
          <reference field="3" count="1" selected="0">
            <x v="181"/>
          </reference>
          <reference field="4" count="1" selected="0">
            <x v="1"/>
          </reference>
          <reference field="15" count="1">
            <x v="11"/>
          </reference>
        </references>
      </pivotArea>
    </format>
    <format dxfId="4231">
      <pivotArea dataOnly="0" labelOnly="1" outline="0" fieldPosition="0">
        <references count="6">
          <reference field="0" count="1" selected="0">
            <x v="27"/>
          </reference>
          <reference field="1" count="1" selected="0">
            <x v="150"/>
          </reference>
          <reference field="2" count="1" selected="0">
            <x v="1"/>
          </reference>
          <reference field="3" count="1" selected="0">
            <x v="375"/>
          </reference>
          <reference field="4" count="1" selected="0">
            <x v="1"/>
          </reference>
          <reference field="15" count="1">
            <x v="0"/>
          </reference>
        </references>
      </pivotArea>
    </format>
    <format dxfId="4230">
      <pivotArea dataOnly="0" labelOnly="1" outline="0" fieldPosition="0">
        <references count="6">
          <reference field="0" count="1" selected="0">
            <x v="33"/>
          </reference>
          <reference field="1" count="1" selected="0">
            <x v="169"/>
          </reference>
          <reference field="2" count="1" selected="0">
            <x v="3"/>
          </reference>
          <reference field="3" count="1" selected="0">
            <x v="130"/>
          </reference>
          <reference field="4" count="1" selected="0">
            <x v="1"/>
          </reference>
          <reference field="15" count="1">
            <x v="10"/>
          </reference>
        </references>
      </pivotArea>
    </format>
    <format dxfId="4229">
      <pivotArea dataOnly="0" labelOnly="1" outline="0" fieldPosition="0">
        <references count="6">
          <reference field="0" count="1" selected="0">
            <x v="37"/>
          </reference>
          <reference field="1" count="1" selected="0">
            <x v="177"/>
          </reference>
          <reference field="2" count="1" selected="0">
            <x v="3"/>
          </reference>
          <reference field="3" count="1" selected="0">
            <x v="133"/>
          </reference>
          <reference field="4" count="1" selected="0">
            <x v="1"/>
          </reference>
          <reference field="15" count="1">
            <x v="2"/>
          </reference>
        </references>
      </pivotArea>
    </format>
    <format dxfId="4228">
      <pivotArea dataOnly="0" labelOnly="1" outline="0" fieldPosition="0">
        <references count="6">
          <reference field="0" count="1" selected="0">
            <x v="52"/>
          </reference>
          <reference field="1" count="1" selected="0">
            <x v="234"/>
          </reference>
          <reference field="2" count="1" selected="0">
            <x v="4"/>
          </reference>
          <reference field="3" count="1" selected="0">
            <x v="327"/>
          </reference>
          <reference field="4" count="1" selected="0">
            <x v="1"/>
          </reference>
          <reference field="15" count="1">
            <x v="11"/>
          </reference>
        </references>
      </pivotArea>
    </format>
    <format dxfId="4227">
      <pivotArea dataOnly="0" labelOnly="1" outline="0" fieldPosition="0">
        <references count="6">
          <reference field="0" count="1" selected="0">
            <x v="62"/>
          </reference>
          <reference field="1" count="1" selected="0">
            <x v="246"/>
          </reference>
          <reference field="2" count="1" selected="0">
            <x v="0"/>
          </reference>
          <reference field="3" count="1" selected="0">
            <x v="292"/>
          </reference>
          <reference field="4" count="1" selected="0">
            <x v="1"/>
          </reference>
          <reference field="15" count="1">
            <x v="5"/>
          </reference>
        </references>
      </pivotArea>
    </format>
    <format dxfId="4226">
      <pivotArea dataOnly="0" labelOnly="1" outline="0" fieldPosition="0">
        <references count="6">
          <reference field="0" count="1" selected="0">
            <x v="68"/>
          </reference>
          <reference field="1" count="1" selected="0">
            <x v="253"/>
          </reference>
          <reference field="2" count="1" selected="0">
            <x v="2"/>
          </reference>
          <reference field="3" count="1" selected="0">
            <x v="368"/>
          </reference>
          <reference field="4" count="1" selected="0">
            <x v="1"/>
          </reference>
          <reference field="15" count="1">
            <x v="5"/>
          </reference>
        </references>
      </pivotArea>
    </format>
    <format dxfId="4225">
      <pivotArea dataOnly="0" labelOnly="1" outline="0" fieldPosition="0">
        <references count="6">
          <reference field="0" count="1" selected="0">
            <x v="73"/>
          </reference>
          <reference field="1" count="1" selected="0">
            <x v="260"/>
          </reference>
          <reference field="2" count="1" selected="0">
            <x v="3"/>
          </reference>
          <reference field="3" count="1" selected="0">
            <x v="5"/>
          </reference>
          <reference field="4" count="1" selected="0">
            <x v="1"/>
          </reference>
          <reference field="15" count="1">
            <x v="5"/>
          </reference>
        </references>
      </pivotArea>
    </format>
    <format dxfId="4224">
      <pivotArea dataOnly="0" labelOnly="1" outline="0" fieldPosition="0">
        <references count="6">
          <reference field="0" count="1" selected="0">
            <x v="79"/>
          </reference>
          <reference field="1" count="1" selected="0">
            <x v="272"/>
          </reference>
          <reference field="2" count="1" selected="0">
            <x v="1"/>
          </reference>
          <reference field="3" count="1" selected="0">
            <x v="389"/>
          </reference>
          <reference field="4" count="1" selected="0">
            <x v="1"/>
          </reference>
          <reference field="15" count="1">
            <x v="5"/>
          </reference>
        </references>
      </pivotArea>
    </format>
    <format dxfId="4223">
      <pivotArea dataOnly="0" labelOnly="1" outline="0" fieldPosition="0">
        <references count="6">
          <reference field="0" count="1" selected="0">
            <x v="82"/>
          </reference>
          <reference field="1" count="1" selected="0">
            <x v="275"/>
          </reference>
          <reference field="2" count="1" selected="0">
            <x v="0"/>
          </reference>
          <reference field="3" count="1" selected="0">
            <x v="241"/>
          </reference>
          <reference field="4" count="1" selected="0">
            <x v="1"/>
          </reference>
          <reference field="15" count="1">
            <x v="5"/>
          </reference>
        </references>
      </pivotArea>
    </format>
    <format dxfId="4222">
      <pivotArea dataOnly="0" labelOnly="1" outline="0" fieldPosition="0">
        <references count="6">
          <reference field="0" count="1" selected="0">
            <x v="114"/>
          </reference>
          <reference field="1" count="1" selected="0">
            <x v="317"/>
          </reference>
          <reference field="2" count="1" selected="0">
            <x v="0"/>
          </reference>
          <reference field="3" count="1" selected="0">
            <x v="39"/>
          </reference>
          <reference field="4" count="1" selected="0">
            <x v="1"/>
          </reference>
          <reference field="15" count="1">
            <x v="5"/>
          </reference>
        </references>
      </pivotArea>
    </format>
    <format dxfId="4221">
      <pivotArea dataOnly="0" labelOnly="1" outline="0" fieldPosition="0">
        <references count="6">
          <reference field="0" count="1" selected="0">
            <x v="116"/>
          </reference>
          <reference field="1" count="1" selected="0">
            <x v="319"/>
          </reference>
          <reference field="2" count="1" selected="0">
            <x v="2"/>
          </reference>
          <reference field="3" count="1" selected="0">
            <x v="271"/>
          </reference>
          <reference field="4" count="1" selected="0">
            <x v="1"/>
          </reference>
          <reference field="15" count="1">
            <x v="7"/>
          </reference>
        </references>
      </pivotArea>
    </format>
    <format dxfId="4220">
      <pivotArea dataOnly="0" labelOnly="1" outline="0" fieldPosition="0">
        <references count="6">
          <reference field="0" count="1" selected="0">
            <x v="117"/>
          </reference>
          <reference field="1" count="1" selected="0">
            <x v="320"/>
          </reference>
          <reference field="2" count="1" selected="0">
            <x v="3"/>
          </reference>
          <reference field="3" count="1" selected="0">
            <x v="268"/>
          </reference>
          <reference field="4" count="1" selected="0">
            <x v="1"/>
          </reference>
          <reference field="15" count="1">
            <x v="7"/>
          </reference>
        </references>
      </pivotArea>
    </format>
    <format dxfId="4219">
      <pivotArea dataOnly="0" labelOnly="1" outline="0" fieldPosition="0">
        <references count="6">
          <reference field="0" count="1" selected="0">
            <x v="128"/>
          </reference>
          <reference field="1" count="1" selected="0">
            <x v="335"/>
          </reference>
          <reference field="2" count="1" selected="0">
            <x v="2"/>
          </reference>
          <reference field="3" count="1" selected="0">
            <x v="328"/>
          </reference>
          <reference field="4" count="1" selected="0">
            <x v="1"/>
          </reference>
          <reference field="15" count="1">
            <x v="7"/>
          </reference>
        </references>
      </pivotArea>
    </format>
    <format dxfId="4218">
      <pivotArea dataOnly="0" labelOnly="1" outline="0" fieldPosition="0">
        <references count="6">
          <reference field="0" count="1" selected="0">
            <x v="131"/>
          </reference>
          <reference field="1" count="1" selected="0">
            <x v="338"/>
          </reference>
          <reference field="2" count="1" selected="0">
            <x v="1"/>
          </reference>
          <reference field="3" count="1" selected="0">
            <x v="40"/>
          </reference>
          <reference field="4" count="1" selected="0">
            <x v="1"/>
          </reference>
          <reference field="15" count="1">
            <x v="7"/>
          </reference>
        </references>
      </pivotArea>
    </format>
    <format dxfId="4217">
      <pivotArea dataOnly="0" labelOnly="1" outline="0" fieldPosition="0">
        <references count="6">
          <reference field="0" count="1" selected="0">
            <x v="137"/>
          </reference>
          <reference field="1" count="1" selected="0">
            <x v="344"/>
          </reference>
          <reference field="2" count="1" selected="0">
            <x v="3"/>
          </reference>
          <reference field="3" count="1" selected="0">
            <x v="387"/>
          </reference>
          <reference field="4" count="1" selected="0">
            <x v="1"/>
          </reference>
          <reference field="15" count="1">
            <x v="7"/>
          </reference>
        </references>
      </pivotArea>
    </format>
    <format dxfId="4216">
      <pivotArea dataOnly="0" labelOnly="1" outline="0" fieldPosition="0">
        <references count="6">
          <reference field="0" count="1" selected="0">
            <x v="141"/>
          </reference>
          <reference field="1" count="1" selected="0">
            <x v="348"/>
          </reference>
          <reference field="2" count="1" selected="0">
            <x v="3"/>
          </reference>
          <reference field="3" count="1" selected="0">
            <x v="65"/>
          </reference>
          <reference field="4" count="1" selected="0">
            <x v="1"/>
          </reference>
          <reference field="15" count="1">
            <x v="9"/>
          </reference>
        </references>
      </pivotArea>
    </format>
    <format dxfId="4215">
      <pivotArea dataOnly="0" labelOnly="1" outline="0" fieldPosition="0">
        <references count="6">
          <reference field="0" count="1" selected="0">
            <x v="158"/>
          </reference>
          <reference field="1" count="1" selected="0">
            <x v="144"/>
          </reference>
          <reference field="2" count="1" selected="0">
            <x v="0"/>
          </reference>
          <reference field="3" count="1" selected="0">
            <x v="200"/>
          </reference>
          <reference field="4" count="1" selected="0">
            <x v="1"/>
          </reference>
          <reference field="15" count="1">
            <x v="9"/>
          </reference>
        </references>
      </pivotArea>
    </format>
    <format dxfId="4214">
      <pivotArea dataOnly="0" labelOnly="1" outline="0" fieldPosition="0">
        <references count="6">
          <reference field="0" count="1" selected="0">
            <x v="160"/>
          </reference>
          <reference field="1" count="1" selected="0">
            <x v="165"/>
          </reference>
          <reference field="2" count="1" selected="0">
            <x v="2"/>
          </reference>
          <reference field="3" count="1" selected="0">
            <x v="28"/>
          </reference>
          <reference field="4" count="1" selected="0">
            <x v="1"/>
          </reference>
          <reference field="15" count="1">
            <x v="9"/>
          </reference>
        </references>
      </pivotArea>
    </format>
    <format dxfId="4213">
      <pivotArea dataOnly="0" labelOnly="1" outline="0" fieldPosition="0">
        <references count="6">
          <reference field="0" count="1" selected="0">
            <x v="161"/>
          </reference>
          <reference field="1" count="1" selected="0">
            <x v="166"/>
          </reference>
          <reference field="2" count="1" selected="0">
            <x v="3"/>
          </reference>
          <reference field="3" count="1" selected="0">
            <x v="30"/>
          </reference>
          <reference field="4" count="1" selected="0">
            <x v="1"/>
          </reference>
          <reference field="15" count="1">
            <x v="9"/>
          </reference>
        </references>
      </pivotArea>
    </format>
    <format dxfId="4212">
      <pivotArea dataOnly="0" labelOnly="1" outline="0" fieldPosition="0">
        <references count="6">
          <reference field="0" count="1" selected="0">
            <x v="165"/>
          </reference>
          <reference field="1" count="1" selected="0">
            <x v="205"/>
          </reference>
          <reference field="2" count="1" selected="0">
            <x v="3"/>
          </reference>
          <reference field="3" count="1" selected="0">
            <x v="121"/>
          </reference>
          <reference field="4" count="1" selected="0">
            <x v="1"/>
          </reference>
          <reference field="15" count="1">
            <x v="9"/>
          </reference>
        </references>
      </pivotArea>
    </format>
    <format dxfId="4211">
      <pivotArea dataOnly="0" labelOnly="1" outline="0" fieldPosition="0">
        <references count="6">
          <reference field="0" count="1" selected="0">
            <x v="180"/>
          </reference>
          <reference field="1" count="1" selected="0">
            <x v="11"/>
          </reference>
          <reference field="2" count="1" selected="0">
            <x v="2"/>
          </reference>
          <reference field="3" count="1" selected="0">
            <x v="276"/>
          </reference>
          <reference field="4" count="1" selected="0">
            <x v="1"/>
          </reference>
          <reference field="15" count="1">
            <x v="4"/>
          </reference>
        </references>
      </pivotArea>
    </format>
    <format dxfId="4210">
      <pivotArea dataOnly="0" labelOnly="1" outline="0" fieldPosition="0">
        <references count="6">
          <reference field="0" count="1" selected="0">
            <x v="184"/>
          </reference>
          <reference field="1" count="1" selected="0">
            <x v="15"/>
          </reference>
          <reference field="2" count="1" selected="0">
            <x v="2"/>
          </reference>
          <reference field="3" count="1" selected="0">
            <x v="361"/>
          </reference>
          <reference field="4" count="1" selected="0">
            <x v="1"/>
          </reference>
          <reference field="15" count="1">
            <x v="4"/>
          </reference>
        </references>
      </pivotArea>
    </format>
    <format dxfId="4209">
      <pivotArea dataOnly="0" labelOnly="1" outline="0" fieldPosition="0">
        <references count="6">
          <reference field="0" count="1" selected="0">
            <x v="197"/>
          </reference>
          <reference field="1" count="1" selected="0">
            <x v="56"/>
          </reference>
          <reference field="2" count="1" selected="0">
            <x v="3"/>
          </reference>
          <reference field="3" count="1" selected="0">
            <x v="88"/>
          </reference>
          <reference field="4" count="1" selected="0">
            <x v="1"/>
          </reference>
          <reference field="15" count="1">
            <x v="4"/>
          </reference>
        </references>
      </pivotArea>
    </format>
    <format dxfId="4208">
      <pivotArea dataOnly="0" labelOnly="1" outline="0" fieldPosition="0">
        <references count="6">
          <reference field="0" count="1" selected="0">
            <x v="200"/>
          </reference>
          <reference field="1" count="1" selected="0">
            <x v="94"/>
          </reference>
          <reference field="2" count="1" selected="0">
            <x v="2"/>
          </reference>
          <reference field="3" count="1" selected="0">
            <x v="50"/>
          </reference>
          <reference field="4" count="1" selected="0">
            <x v="1"/>
          </reference>
          <reference field="15" count="1">
            <x v="4"/>
          </reference>
        </references>
      </pivotArea>
    </format>
    <format dxfId="4207">
      <pivotArea dataOnly="0" labelOnly="1" outline="0" fieldPosition="0">
        <references count="6">
          <reference field="0" count="1" selected="0">
            <x v="201"/>
          </reference>
          <reference field="1" count="1" selected="0">
            <x v="95"/>
          </reference>
          <reference field="2" count="1" selected="0">
            <x v="3"/>
          </reference>
          <reference field="3" count="1" selected="0">
            <x v="359"/>
          </reference>
          <reference field="4" count="1" selected="0">
            <x v="1"/>
          </reference>
          <reference field="15" count="1">
            <x v="4"/>
          </reference>
        </references>
      </pivotArea>
    </format>
    <format dxfId="4206">
      <pivotArea dataOnly="0" labelOnly="1" outline="0" fieldPosition="0">
        <references count="6">
          <reference field="0" count="1" selected="0">
            <x v="205"/>
          </reference>
          <reference field="1" count="1" selected="0">
            <x v="99"/>
          </reference>
          <reference field="2" count="1" selected="0">
            <x v="3"/>
          </reference>
          <reference field="3" count="1" selected="0">
            <x v="24"/>
          </reference>
          <reference field="4" count="1" selected="0">
            <x v="1"/>
          </reference>
          <reference field="15" count="1">
            <x v="4"/>
          </reference>
        </references>
      </pivotArea>
    </format>
    <format dxfId="4205">
      <pivotArea dataOnly="0" labelOnly="1" outline="0" fieldPosition="0">
        <references count="6">
          <reference field="0" count="1" selected="0">
            <x v="212"/>
          </reference>
          <reference field="1" count="1" selected="0">
            <x v="111"/>
          </reference>
          <reference field="2" count="1" selected="0">
            <x v="2"/>
          </reference>
          <reference field="3" count="1" selected="0">
            <x v="36"/>
          </reference>
          <reference field="4" count="1" selected="0">
            <x v="1"/>
          </reference>
          <reference field="15" count="1">
            <x v="3"/>
          </reference>
        </references>
      </pivotArea>
    </format>
    <format dxfId="4204">
      <pivotArea dataOnly="0" labelOnly="1" outline="0" fieldPosition="0">
        <references count="6">
          <reference field="0" count="1" selected="0">
            <x v="225"/>
          </reference>
          <reference field="1" count="1" selected="0">
            <x v="133"/>
          </reference>
          <reference field="2" count="1" selected="0">
            <x v="3"/>
          </reference>
          <reference field="3" count="1" selected="0">
            <x v="255"/>
          </reference>
          <reference field="4" count="1" selected="0">
            <x v="1"/>
          </reference>
          <reference field="15" count="1">
            <x v="3"/>
          </reference>
        </references>
      </pivotArea>
    </format>
    <format dxfId="4203">
      <pivotArea dataOnly="0" labelOnly="1" outline="0" fieldPosition="0">
        <references count="6">
          <reference field="0" count="1" selected="0">
            <x v="232"/>
          </reference>
          <reference field="1" count="1" selected="0">
            <x v="372"/>
          </reference>
          <reference field="2" count="1" selected="0">
            <x v="2"/>
          </reference>
          <reference field="3" count="1" selected="0">
            <x v="31"/>
          </reference>
          <reference field="4" count="1" selected="0">
            <x v="1"/>
          </reference>
          <reference field="15" count="1">
            <x v="3"/>
          </reference>
        </references>
      </pivotArea>
    </format>
    <format dxfId="4202">
      <pivotArea dataOnly="0" labelOnly="1" outline="0" fieldPosition="0">
        <references count="6">
          <reference field="0" count="1" selected="0">
            <x v="242"/>
          </reference>
          <reference field="1" count="1" selected="0">
            <x v="219"/>
          </reference>
          <reference field="2" count="1" selected="0">
            <x v="0"/>
          </reference>
          <reference field="3" count="1" selected="0">
            <x v="337"/>
          </reference>
          <reference field="4" count="1" selected="0">
            <x v="1"/>
          </reference>
          <reference field="15" count="1">
            <x v="6"/>
          </reference>
        </references>
      </pivotArea>
    </format>
    <format dxfId="4201">
      <pivotArea dataOnly="0" labelOnly="1" outline="0" fieldPosition="0">
        <references count="6">
          <reference field="0" count="1" selected="0">
            <x v="261"/>
          </reference>
          <reference field="1" count="1" selected="0">
            <x v="64"/>
          </reference>
          <reference field="2" count="1" selected="0">
            <x v="8"/>
          </reference>
          <reference field="3" count="1" selected="0">
            <x v="408"/>
          </reference>
          <reference field="4" count="1" selected="0">
            <x v="1"/>
          </reference>
          <reference field="15" count="1">
            <x v="15"/>
          </reference>
        </references>
      </pivotArea>
    </format>
    <format dxfId="4200">
      <pivotArea dataOnly="0" labelOnly="1" outline="0" fieldPosition="0">
        <references count="6">
          <reference field="0" count="1" selected="0">
            <x v="267"/>
          </reference>
          <reference field="1" count="1" selected="0">
            <x v="161"/>
          </reference>
          <reference field="2" count="1" selected="0">
            <x v="1"/>
          </reference>
          <reference field="3" count="1" selected="0">
            <x v="201"/>
          </reference>
          <reference field="4" count="1" selected="0">
            <x v="1"/>
          </reference>
          <reference field="15" count="1">
            <x v="6"/>
          </reference>
        </references>
      </pivotArea>
    </format>
    <format dxfId="4199">
      <pivotArea dataOnly="0" labelOnly="1" outline="0" fieldPosition="0">
        <references count="6">
          <reference field="0" count="1" selected="0">
            <x v="272"/>
          </reference>
          <reference field="1" count="1" selected="0">
            <x v="195"/>
          </reference>
          <reference field="2" count="1" selected="0">
            <x v="2"/>
          </reference>
          <reference field="3" count="1" selected="0">
            <x v="205"/>
          </reference>
          <reference field="4" count="1" selected="0">
            <x v="1"/>
          </reference>
          <reference field="15" count="1">
            <x v="6"/>
          </reference>
        </references>
      </pivotArea>
    </format>
    <format dxfId="4198">
      <pivotArea dataOnly="0" labelOnly="1" outline="0" fieldPosition="0">
        <references count="6">
          <reference field="0" count="1" selected="0">
            <x v="291"/>
          </reference>
          <reference field="1" count="1" selected="0">
            <x v="21"/>
          </reference>
          <reference field="2" count="1" selected="0">
            <x v="1"/>
          </reference>
          <reference field="3" count="1" selected="0">
            <x v="412"/>
          </reference>
          <reference field="4" count="1" selected="0">
            <x v="1"/>
          </reference>
          <reference field="15" count="1">
            <x v="6"/>
          </reference>
        </references>
      </pivotArea>
    </format>
    <format dxfId="4197">
      <pivotArea dataOnly="0" labelOnly="1" outline="0" fieldPosition="0">
        <references count="6">
          <reference field="0" count="1" selected="0">
            <x v="316"/>
          </reference>
          <reference field="1" count="1" selected="0">
            <x v="390"/>
          </reference>
          <reference field="2" count="1" selected="0">
            <x v="2"/>
          </reference>
          <reference field="3" count="1" selected="0">
            <x v="383"/>
          </reference>
          <reference field="4" count="1" selected="0">
            <x v="1"/>
          </reference>
          <reference field="15" count="1">
            <x v="6"/>
          </reference>
        </references>
      </pivotArea>
    </format>
    <format dxfId="4196">
      <pivotArea dataOnly="0" labelOnly="1" outline="0" fieldPosition="0">
        <references count="6">
          <reference field="0" count="1" selected="0">
            <x v="336"/>
          </reference>
          <reference field="1" count="1" selected="0">
            <x v="37"/>
          </reference>
          <reference field="2" count="1" selected="0">
            <x v="2"/>
          </reference>
          <reference field="3" count="1" selected="0">
            <x v="29"/>
          </reference>
          <reference field="4" count="1" selected="0">
            <x v="1"/>
          </reference>
          <reference field="15" count="1">
            <x v="6"/>
          </reference>
        </references>
      </pivotArea>
    </format>
    <format dxfId="4195">
      <pivotArea dataOnly="0" labelOnly="1" outline="0" fieldPosition="0">
        <references count="6">
          <reference field="0" count="1" selected="0">
            <x v="337"/>
          </reference>
          <reference field="1" count="1" selected="0">
            <x v="38"/>
          </reference>
          <reference field="2" count="1" selected="0">
            <x v="3"/>
          </reference>
          <reference field="3" count="1" selected="0">
            <x v="79"/>
          </reference>
          <reference field="4" count="1" selected="0">
            <x v="1"/>
          </reference>
          <reference field="15" count="1">
            <x v="6"/>
          </reference>
        </references>
      </pivotArea>
    </format>
    <format dxfId="4194">
      <pivotArea dataOnly="0" labelOnly="1" outline="0" fieldPosition="0">
        <references count="6">
          <reference field="0" count="1" selected="0">
            <x v="341"/>
          </reference>
          <reference field="1" count="1" selected="0">
            <x v="57"/>
          </reference>
          <reference field="2" count="1" selected="0">
            <x v="3"/>
          </reference>
          <reference field="3" count="1" selected="0">
            <x v="26"/>
          </reference>
          <reference field="4" count="1" selected="0">
            <x v="1"/>
          </reference>
          <reference field="15" count="1">
            <x v="6"/>
          </reference>
        </references>
      </pivotArea>
    </format>
    <format dxfId="4193">
      <pivotArea dataOnly="0" labelOnly="1" outline="0" fieldPosition="0">
        <references count="6">
          <reference field="0" count="1" selected="0">
            <x v="374"/>
          </reference>
          <reference field="1" count="1" selected="0">
            <x v="171"/>
          </reference>
          <reference field="2" count="1" selected="0">
            <x v="0"/>
          </reference>
          <reference field="3" count="1" selected="0">
            <x v="140"/>
          </reference>
          <reference field="4" count="1" selected="0">
            <x v="1"/>
          </reference>
          <reference field="15" count="1">
            <x v="6"/>
          </reference>
        </references>
      </pivotArea>
    </format>
    <format dxfId="4192">
      <pivotArea dataOnly="0" labelOnly="1" outline="0" fieldPosition="0">
        <references count="6">
          <reference field="0" count="1" selected="0">
            <x v="375"/>
          </reference>
          <reference field="1" count="1" selected="0">
            <x v="172"/>
          </reference>
          <reference field="2" count="1" selected="0">
            <x v="1"/>
          </reference>
          <reference field="3" count="1" selected="0">
            <x v="67"/>
          </reference>
          <reference field="4" count="1" selected="0">
            <x v="1"/>
          </reference>
          <reference field="15" count="1">
            <x v="6"/>
          </reference>
        </references>
      </pivotArea>
    </format>
    <format dxfId="4191">
      <pivotArea dataOnly="0" labelOnly="1" outline="0" fieldPosition="0">
        <references count="6">
          <reference field="0" count="1" selected="0">
            <x v="377"/>
          </reference>
          <reference field="1" count="1" selected="0">
            <x v="179"/>
          </reference>
          <reference field="2" count="1" selected="0">
            <x v="3"/>
          </reference>
          <reference field="3" count="1" selected="0">
            <x v="218"/>
          </reference>
          <reference field="4" count="1" selected="0">
            <x v="1"/>
          </reference>
          <reference field="15" count="1">
            <x v="6"/>
          </reference>
        </references>
      </pivotArea>
    </format>
    <format dxfId="4190">
      <pivotArea dataOnly="0" labelOnly="1" outline="0" fieldPosition="0">
        <references count="6">
          <reference field="0" count="1" selected="0">
            <x v="383"/>
          </reference>
          <reference field="1" count="1" selected="0">
            <x v="191"/>
          </reference>
          <reference field="2" count="1" selected="0">
            <x v="1"/>
          </reference>
          <reference field="3" count="1" selected="0">
            <x v="148"/>
          </reference>
          <reference field="4" count="1" selected="0">
            <x v="1"/>
          </reference>
          <reference field="15" count="1">
            <x v="6"/>
          </reference>
        </references>
      </pivotArea>
    </format>
    <format dxfId="4189">
      <pivotArea dataOnly="0" labelOnly="1" outline="0" fieldPosition="0">
        <references count="6">
          <reference field="0" count="1" selected="0">
            <x v="400"/>
          </reference>
          <reference field="1" count="1" selected="0">
            <x v="366"/>
          </reference>
          <reference field="2" count="1" selected="0">
            <x v="2"/>
          </reference>
          <reference field="3" count="1" selected="0">
            <x v="373"/>
          </reference>
          <reference field="4" count="1" selected="0">
            <x v="1"/>
          </reference>
          <reference field="15" count="1">
            <x v="6"/>
          </reference>
        </references>
      </pivotArea>
    </format>
    <format dxfId="4188">
      <pivotArea dataOnly="0" labelOnly="1" outline="0" fieldPosition="0">
        <references count="6">
          <reference field="0" count="1" selected="0">
            <x v="401"/>
          </reference>
          <reference field="1" count="1" selected="0">
            <x v="368"/>
          </reference>
          <reference field="2" count="1" selected="0">
            <x v="3"/>
          </reference>
          <reference field="3" count="1" selected="0">
            <x v="81"/>
          </reference>
          <reference field="4" count="1" selected="0">
            <x v="1"/>
          </reference>
          <reference field="15" count="1">
            <x v="6"/>
          </reference>
        </references>
      </pivotArea>
    </format>
    <format dxfId="4187">
      <pivotArea dataOnly="0" labelOnly="1" outline="0" fieldPosition="0">
        <references count="6">
          <reference field="0" count="1" selected="0">
            <x v="403"/>
          </reference>
          <reference field="1" count="1" selected="0">
            <x v="378"/>
          </reference>
          <reference field="2" count="1" selected="0">
            <x v="1"/>
          </reference>
          <reference field="3" count="1" selected="0">
            <x v="69"/>
          </reference>
          <reference field="4" count="1" selected="0">
            <x v="1"/>
          </reference>
          <reference field="15" count="1">
            <x v="6"/>
          </reference>
        </references>
      </pivotArea>
    </format>
    <format dxfId="4186">
      <pivotArea dataOnly="0" labelOnly="1" outline="0" fieldPosition="0">
        <references count="6">
          <reference field="0" count="1" selected="0">
            <x v="413"/>
          </reference>
          <reference field="1" count="1" selected="0">
            <x v="402"/>
          </reference>
          <reference field="2" count="1" selected="0">
            <x v="3"/>
          </reference>
          <reference field="3" count="1" selected="0">
            <x v="349"/>
          </reference>
          <reference field="4" count="1" selected="0">
            <x v="1"/>
          </reference>
          <reference field="15" count="1">
            <x v="6"/>
          </reference>
        </references>
      </pivotArea>
    </format>
    <format dxfId="4185">
      <pivotArea dataOnly="0" labelOnly="1" outline="0" fieldPosition="0">
        <references count="6">
          <reference field="0" count="1" selected="0">
            <x v="419"/>
          </reference>
          <reference field="1" count="1" selected="0">
            <x v="39"/>
          </reference>
          <reference field="2" count="1" selected="0">
            <x v="1"/>
          </reference>
          <reference field="3" count="1" selected="0">
            <x v="106"/>
          </reference>
          <reference field="4" count="1" selected="0">
            <x v="1"/>
          </reference>
          <reference field="15" count="1">
            <x v="6"/>
          </reference>
        </references>
      </pivotArea>
    </format>
    <format dxfId="4184">
      <pivotArea field="0" type="button" dataOnly="0" labelOnly="1" outline="0" axis="axisRow" fieldPosition="0"/>
    </format>
    <format dxfId="4183">
      <pivotArea field="1" type="button" dataOnly="0" labelOnly="1" outline="0" axis="axisRow" fieldPosition="1"/>
    </format>
    <format dxfId="4182">
      <pivotArea field="2" type="button" dataOnly="0" labelOnly="1" outline="0" axis="axisRow" fieldPosition="2"/>
    </format>
    <format dxfId="4181">
      <pivotArea field="3" type="button" dataOnly="0" labelOnly="1" outline="0" axis="axisRow" fieldPosition="3"/>
    </format>
    <format dxfId="4180">
      <pivotArea field="4" type="button" dataOnly="0" labelOnly="1" outline="0" axis="axisRow" fieldPosition="4"/>
    </format>
    <format dxfId="4179">
      <pivotArea field="15" type="button" dataOnly="0" labelOnly="1" outline="0" axis="axisRow" fieldPosition="5"/>
    </format>
    <format dxfId="4178">
      <pivotArea dataOnly="0" labelOnly="1" outline="0" fieldPosition="0">
        <references count="1">
          <reference field="0" count="50">
            <x v="9"/>
            <x v="16"/>
            <x v="17"/>
            <x v="20"/>
            <x v="27"/>
            <x v="33"/>
            <x v="37"/>
            <x v="52"/>
            <x v="62"/>
            <x v="68"/>
            <x v="73"/>
            <x v="79"/>
            <x v="82"/>
            <x v="114"/>
            <x v="117"/>
            <x v="128"/>
            <x v="131"/>
            <x v="137"/>
            <x v="141"/>
            <x v="158"/>
            <x v="160"/>
            <x v="161"/>
            <x v="165"/>
            <x v="180"/>
            <x v="184"/>
            <x v="197"/>
            <x v="200"/>
            <x v="201"/>
            <x v="205"/>
            <x v="212"/>
            <x v="225"/>
            <x v="232"/>
            <x v="242"/>
            <x v="261"/>
            <x v="267"/>
            <x v="272"/>
            <x v="291"/>
            <x v="316"/>
            <x v="336"/>
            <x v="337"/>
            <x v="341"/>
            <x v="374"/>
            <x v="375"/>
            <x v="377"/>
            <x v="383"/>
            <x v="400"/>
            <x v="401"/>
            <x v="403"/>
            <x v="413"/>
            <x v="419"/>
          </reference>
        </references>
      </pivotArea>
    </format>
    <format dxfId="4177">
      <pivotArea dataOnly="0" labelOnly="1" outline="0" fieldPosition="0">
        <references count="2">
          <reference field="0" count="1" selected="0">
            <x v="9"/>
          </reference>
          <reference field="1" count="1">
            <x v="52"/>
          </reference>
        </references>
      </pivotArea>
    </format>
    <format dxfId="4176">
      <pivotArea dataOnly="0" labelOnly="1" outline="0" fieldPosition="0">
        <references count="2">
          <reference field="0" count="1" selected="0">
            <x v="16"/>
          </reference>
          <reference field="1" count="1">
            <x v="78"/>
          </reference>
        </references>
      </pivotArea>
    </format>
    <format dxfId="4175">
      <pivotArea dataOnly="0" labelOnly="1" outline="0" fieldPosition="0">
        <references count="2">
          <reference field="0" count="1" selected="0">
            <x v="17"/>
          </reference>
          <reference field="1" count="1">
            <x v="82"/>
          </reference>
        </references>
      </pivotArea>
    </format>
    <format dxfId="4174">
      <pivotArea dataOnly="0" labelOnly="1" outline="0" fieldPosition="0">
        <references count="2">
          <reference field="0" count="1" selected="0">
            <x v="20"/>
          </reference>
          <reference field="1" count="1">
            <x v="110"/>
          </reference>
        </references>
      </pivotArea>
    </format>
    <format dxfId="4173">
      <pivotArea dataOnly="0" labelOnly="1" outline="0" fieldPosition="0">
        <references count="2">
          <reference field="0" count="1" selected="0">
            <x v="27"/>
          </reference>
          <reference field="1" count="1">
            <x v="150"/>
          </reference>
        </references>
      </pivotArea>
    </format>
    <format dxfId="4172">
      <pivotArea dataOnly="0" labelOnly="1" outline="0" fieldPosition="0">
        <references count="2">
          <reference field="0" count="1" selected="0">
            <x v="33"/>
          </reference>
          <reference field="1" count="1">
            <x v="169"/>
          </reference>
        </references>
      </pivotArea>
    </format>
    <format dxfId="4171">
      <pivotArea dataOnly="0" labelOnly="1" outline="0" fieldPosition="0">
        <references count="2">
          <reference field="0" count="1" selected="0">
            <x v="37"/>
          </reference>
          <reference field="1" count="1">
            <x v="177"/>
          </reference>
        </references>
      </pivotArea>
    </format>
    <format dxfId="4170">
      <pivotArea dataOnly="0" labelOnly="1" outline="0" fieldPosition="0">
        <references count="2">
          <reference field="0" count="1" selected="0">
            <x v="52"/>
          </reference>
          <reference field="1" count="1">
            <x v="234"/>
          </reference>
        </references>
      </pivotArea>
    </format>
    <format dxfId="4169">
      <pivotArea dataOnly="0" labelOnly="1" outline="0" fieldPosition="0">
        <references count="2">
          <reference field="0" count="1" selected="0">
            <x v="62"/>
          </reference>
          <reference field="1" count="1">
            <x v="246"/>
          </reference>
        </references>
      </pivotArea>
    </format>
    <format dxfId="4168">
      <pivotArea dataOnly="0" labelOnly="1" outline="0" fieldPosition="0">
        <references count="2">
          <reference field="0" count="1" selected="0">
            <x v="68"/>
          </reference>
          <reference field="1" count="1">
            <x v="253"/>
          </reference>
        </references>
      </pivotArea>
    </format>
    <format dxfId="4167">
      <pivotArea dataOnly="0" labelOnly="1" outline="0" fieldPosition="0">
        <references count="2">
          <reference field="0" count="1" selected="0">
            <x v="73"/>
          </reference>
          <reference field="1" count="1">
            <x v="260"/>
          </reference>
        </references>
      </pivotArea>
    </format>
    <format dxfId="4166">
      <pivotArea dataOnly="0" labelOnly="1" outline="0" fieldPosition="0">
        <references count="2">
          <reference field="0" count="1" selected="0">
            <x v="79"/>
          </reference>
          <reference field="1" count="1">
            <x v="272"/>
          </reference>
        </references>
      </pivotArea>
    </format>
    <format dxfId="4165">
      <pivotArea dataOnly="0" labelOnly="1" outline="0" fieldPosition="0">
        <references count="2">
          <reference field="0" count="1" selected="0">
            <x v="82"/>
          </reference>
          <reference field="1" count="1">
            <x v="275"/>
          </reference>
        </references>
      </pivotArea>
    </format>
    <format dxfId="4164">
      <pivotArea dataOnly="0" labelOnly="1" outline="0" fieldPosition="0">
        <references count="2">
          <reference field="0" count="1" selected="0">
            <x v="114"/>
          </reference>
          <reference field="1" count="1">
            <x v="317"/>
          </reference>
        </references>
      </pivotArea>
    </format>
    <format dxfId="4163">
      <pivotArea dataOnly="0" labelOnly="1" outline="0" fieldPosition="0">
        <references count="2">
          <reference field="0" count="1" selected="0">
            <x v="117"/>
          </reference>
          <reference field="1" count="1">
            <x v="320"/>
          </reference>
        </references>
      </pivotArea>
    </format>
    <format dxfId="4162">
      <pivotArea dataOnly="0" labelOnly="1" outline="0" fieldPosition="0">
        <references count="2">
          <reference field="0" count="1" selected="0">
            <x v="128"/>
          </reference>
          <reference field="1" count="1">
            <x v="335"/>
          </reference>
        </references>
      </pivotArea>
    </format>
    <format dxfId="4161">
      <pivotArea dataOnly="0" labelOnly="1" outline="0" fieldPosition="0">
        <references count="2">
          <reference field="0" count="1" selected="0">
            <x v="131"/>
          </reference>
          <reference field="1" count="1">
            <x v="338"/>
          </reference>
        </references>
      </pivotArea>
    </format>
    <format dxfId="4160">
      <pivotArea dataOnly="0" labelOnly="1" outline="0" fieldPosition="0">
        <references count="2">
          <reference field="0" count="1" selected="0">
            <x v="137"/>
          </reference>
          <reference field="1" count="1">
            <x v="344"/>
          </reference>
        </references>
      </pivotArea>
    </format>
    <format dxfId="4159">
      <pivotArea dataOnly="0" labelOnly="1" outline="0" fieldPosition="0">
        <references count="2">
          <reference field="0" count="1" selected="0">
            <x v="141"/>
          </reference>
          <reference field="1" count="1">
            <x v="348"/>
          </reference>
        </references>
      </pivotArea>
    </format>
    <format dxfId="4158">
      <pivotArea dataOnly="0" labelOnly="1" outline="0" fieldPosition="0">
        <references count="2">
          <reference field="0" count="1" selected="0">
            <x v="158"/>
          </reference>
          <reference field="1" count="1">
            <x v="144"/>
          </reference>
        </references>
      </pivotArea>
    </format>
    <format dxfId="4157">
      <pivotArea dataOnly="0" labelOnly="1" outline="0" fieldPosition="0">
        <references count="2">
          <reference field="0" count="1" selected="0">
            <x v="160"/>
          </reference>
          <reference field="1" count="1">
            <x v="165"/>
          </reference>
        </references>
      </pivotArea>
    </format>
    <format dxfId="4156">
      <pivotArea dataOnly="0" labelOnly="1" outline="0" fieldPosition="0">
        <references count="2">
          <reference field="0" count="1" selected="0">
            <x v="161"/>
          </reference>
          <reference field="1" count="1">
            <x v="166"/>
          </reference>
        </references>
      </pivotArea>
    </format>
    <format dxfId="4155">
      <pivotArea dataOnly="0" labelOnly="1" outline="0" fieldPosition="0">
        <references count="2">
          <reference field="0" count="1" selected="0">
            <x v="165"/>
          </reference>
          <reference field="1" count="1">
            <x v="205"/>
          </reference>
        </references>
      </pivotArea>
    </format>
    <format dxfId="4154">
      <pivotArea dataOnly="0" labelOnly="1" outline="0" fieldPosition="0">
        <references count="2">
          <reference field="0" count="1" selected="0">
            <x v="180"/>
          </reference>
          <reference field="1" count="1">
            <x v="11"/>
          </reference>
        </references>
      </pivotArea>
    </format>
    <format dxfId="4153">
      <pivotArea dataOnly="0" labelOnly="1" outline="0" fieldPosition="0">
        <references count="2">
          <reference field="0" count="1" selected="0">
            <x v="184"/>
          </reference>
          <reference field="1" count="1">
            <x v="15"/>
          </reference>
        </references>
      </pivotArea>
    </format>
    <format dxfId="4152">
      <pivotArea dataOnly="0" labelOnly="1" outline="0" fieldPosition="0">
        <references count="2">
          <reference field="0" count="1" selected="0">
            <x v="197"/>
          </reference>
          <reference field="1" count="1">
            <x v="56"/>
          </reference>
        </references>
      </pivotArea>
    </format>
    <format dxfId="4151">
      <pivotArea dataOnly="0" labelOnly="1" outline="0" fieldPosition="0">
        <references count="2">
          <reference field="0" count="1" selected="0">
            <x v="200"/>
          </reference>
          <reference field="1" count="1">
            <x v="94"/>
          </reference>
        </references>
      </pivotArea>
    </format>
    <format dxfId="4150">
      <pivotArea dataOnly="0" labelOnly="1" outline="0" fieldPosition="0">
        <references count="2">
          <reference field="0" count="1" selected="0">
            <x v="201"/>
          </reference>
          <reference field="1" count="1">
            <x v="95"/>
          </reference>
        </references>
      </pivotArea>
    </format>
    <format dxfId="4149">
      <pivotArea dataOnly="0" labelOnly="1" outline="0" fieldPosition="0">
        <references count="2">
          <reference field="0" count="1" selected="0">
            <x v="205"/>
          </reference>
          <reference field="1" count="1">
            <x v="99"/>
          </reference>
        </references>
      </pivotArea>
    </format>
    <format dxfId="4148">
      <pivotArea dataOnly="0" labelOnly="1" outline="0" fieldPosition="0">
        <references count="2">
          <reference field="0" count="1" selected="0">
            <x v="212"/>
          </reference>
          <reference field="1" count="1">
            <x v="111"/>
          </reference>
        </references>
      </pivotArea>
    </format>
    <format dxfId="4147">
      <pivotArea dataOnly="0" labelOnly="1" outline="0" fieldPosition="0">
        <references count="2">
          <reference field="0" count="1" selected="0">
            <x v="225"/>
          </reference>
          <reference field="1" count="1">
            <x v="133"/>
          </reference>
        </references>
      </pivotArea>
    </format>
    <format dxfId="4146">
      <pivotArea dataOnly="0" labelOnly="1" outline="0" fieldPosition="0">
        <references count="2">
          <reference field="0" count="1" selected="0">
            <x v="232"/>
          </reference>
          <reference field="1" count="1">
            <x v="372"/>
          </reference>
        </references>
      </pivotArea>
    </format>
    <format dxfId="4145">
      <pivotArea dataOnly="0" labelOnly="1" outline="0" fieldPosition="0">
        <references count="2">
          <reference field="0" count="1" selected="0">
            <x v="242"/>
          </reference>
          <reference field="1" count="1">
            <x v="219"/>
          </reference>
        </references>
      </pivotArea>
    </format>
    <format dxfId="4144">
      <pivotArea dataOnly="0" labelOnly="1" outline="0" fieldPosition="0">
        <references count="2">
          <reference field="0" count="1" selected="0">
            <x v="261"/>
          </reference>
          <reference field="1" count="1">
            <x v="64"/>
          </reference>
        </references>
      </pivotArea>
    </format>
    <format dxfId="4143">
      <pivotArea dataOnly="0" labelOnly="1" outline="0" fieldPosition="0">
        <references count="2">
          <reference field="0" count="1" selected="0">
            <x v="267"/>
          </reference>
          <reference field="1" count="1">
            <x v="161"/>
          </reference>
        </references>
      </pivotArea>
    </format>
    <format dxfId="4142">
      <pivotArea dataOnly="0" labelOnly="1" outline="0" fieldPosition="0">
        <references count="2">
          <reference field="0" count="1" selected="0">
            <x v="272"/>
          </reference>
          <reference field="1" count="1">
            <x v="195"/>
          </reference>
        </references>
      </pivotArea>
    </format>
    <format dxfId="4141">
      <pivotArea dataOnly="0" labelOnly="1" outline="0" fieldPosition="0">
        <references count="2">
          <reference field="0" count="1" selected="0">
            <x v="291"/>
          </reference>
          <reference field="1" count="1">
            <x v="21"/>
          </reference>
        </references>
      </pivotArea>
    </format>
    <format dxfId="4140">
      <pivotArea dataOnly="0" labelOnly="1" outline="0" fieldPosition="0">
        <references count="2">
          <reference field="0" count="1" selected="0">
            <x v="316"/>
          </reference>
          <reference field="1" count="1">
            <x v="390"/>
          </reference>
        </references>
      </pivotArea>
    </format>
    <format dxfId="4139">
      <pivotArea dataOnly="0" labelOnly="1" outline="0" fieldPosition="0">
        <references count="2">
          <reference field="0" count="1" selected="0">
            <x v="336"/>
          </reference>
          <reference field="1" count="1">
            <x v="37"/>
          </reference>
        </references>
      </pivotArea>
    </format>
    <format dxfId="4138">
      <pivotArea dataOnly="0" labelOnly="1" outline="0" fieldPosition="0">
        <references count="2">
          <reference field="0" count="1" selected="0">
            <x v="337"/>
          </reference>
          <reference field="1" count="1">
            <x v="38"/>
          </reference>
        </references>
      </pivotArea>
    </format>
    <format dxfId="4137">
      <pivotArea dataOnly="0" labelOnly="1" outline="0" fieldPosition="0">
        <references count="2">
          <reference field="0" count="1" selected="0">
            <x v="341"/>
          </reference>
          <reference field="1" count="1">
            <x v="57"/>
          </reference>
        </references>
      </pivotArea>
    </format>
    <format dxfId="4136">
      <pivotArea dataOnly="0" labelOnly="1" outline="0" fieldPosition="0">
        <references count="2">
          <reference field="0" count="1" selected="0">
            <x v="374"/>
          </reference>
          <reference field="1" count="1">
            <x v="171"/>
          </reference>
        </references>
      </pivotArea>
    </format>
    <format dxfId="4135">
      <pivotArea dataOnly="0" labelOnly="1" outline="0" fieldPosition="0">
        <references count="2">
          <reference field="0" count="1" selected="0">
            <x v="375"/>
          </reference>
          <reference field="1" count="1">
            <x v="172"/>
          </reference>
        </references>
      </pivotArea>
    </format>
    <format dxfId="4134">
      <pivotArea dataOnly="0" labelOnly="1" outline="0" fieldPosition="0">
        <references count="2">
          <reference field="0" count="1" selected="0">
            <x v="377"/>
          </reference>
          <reference field="1" count="1">
            <x v="179"/>
          </reference>
        </references>
      </pivotArea>
    </format>
    <format dxfId="4133">
      <pivotArea dataOnly="0" labelOnly="1" outline="0" fieldPosition="0">
        <references count="2">
          <reference field="0" count="1" selected="0">
            <x v="383"/>
          </reference>
          <reference field="1" count="1">
            <x v="191"/>
          </reference>
        </references>
      </pivotArea>
    </format>
    <format dxfId="4132">
      <pivotArea dataOnly="0" labelOnly="1" outline="0" fieldPosition="0">
        <references count="2">
          <reference field="0" count="1" selected="0">
            <x v="400"/>
          </reference>
          <reference field="1" count="1">
            <x v="366"/>
          </reference>
        </references>
      </pivotArea>
    </format>
    <format dxfId="4131">
      <pivotArea dataOnly="0" labelOnly="1" outline="0" fieldPosition="0">
        <references count="2">
          <reference field="0" count="1" selected="0">
            <x v="401"/>
          </reference>
          <reference field="1" count="1">
            <x v="368"/>
          </reference>
        </references>
      </pivotArea>
    </format>
    <format dxfId="4130">
      <pivotArea dataOnly="0" labelOnly="1" outline="0" fieldPosition="0">
        <references count="2">
          <reference field="0" count="1" selected="0">
            <x v="403"/>
          </reference>
          <reference field="1" count="1">
            <x v="378"/>
          </reference>
        </references>
      </pivotArea>
    </format>
    <format dxfId="4129">
      <pivotArea dataOnly="0" labelOnly="1" outline="0" fieldPosition="0">
        <references count="2">
          <reference field="0" count="1" selected="0">
            <x v="413"/>
          </reference>
          <reference field="1" count="1">
            <x v="402"/>
          </reference>
        </references>
      </pivotArea>
    </format>
    <format dxfId="4128">
      <pivotArea dataOnly="0" labelOnly="1" outline="0" fieldPosition="0">
        <references count="2">
          <reference field="0" count="1" selected="0">
            <x v="419"/>
          </reference>
          <reference field="1" count="1">
            <x v="39"/>
          </reference>
        </references>
      </pivotArea>
    </format>
    <format dxfId="4127">
      <pivotArea dataOnly="0" labelOnly="1" outline="0" fieldPosition="0">
        <references count="3">
          <reference field="0" count="1" selected="0">
            <x v="9"/>
          </reference>
          <reference field="1" count="1" selected="0">
            <x v="52"/>
          </reference>
          <reference field="2" count="1">
            <x v="3"/>
          </reference>
        </references>
      </pivotArea>
    </format>
    <format dxfId="4126">
      <pivotArea dataOnly="0" labelOnly="1" outline="0" fieldPosition="0">
        <references count="3">
          <reference field="0" count="1" selected="0">
            <x v="16"/>
          </reference>
          <reference field="1" count="1" selected="0">
            <x v="78"/>
          </reference>
          <reference field="2" count="1">
            <x v="2"/>
          </reference>
        </references>
      </pivotArea>
    </format>
    <format dxfId="4125">
      <pivotArea dataOnly="0" labelOnly="1" outline="0" fieldPosition="0">
        <references count="3">
          <reference field="0" count="1" selected="0">
            <x v="17"/>
          </reference>
          <reference field="1" count="1" selected="0">
            <x v="82"/>
          </reference>
          <reference field="2" count="1">
            <x v="3"/>
          </reference>
        </references>
      </pivotArea>
    </format>
    <format dxfId="4124">
      <pivotArea dataOnly="0" labelOnly="1" outline="0" fieldPosition="0">
        <references count="3">
          <reference field="0" count="1" selected="0">
            <x v="20"/>
          </reference>
          <reference field="1" count="1" selected="0">
            <x v="110"/>
          </reference>
          <reference field="2" count="1">
            <x v="2"/>
          </reference>
        </references>
      </pivotArea>
    </format>
    <format dxfId="4123">
      <pivotArea dataOnly="0" labelOnly="1" outline="0" fieldPosition="0">
        <references count="3">
          <reference field="0" count="1" selected="0">
            <x v="27"/>
          </reference>
          <reference field="1" count="1" selected="0">
            <x v="150"/>
          </reference>
          <reference field="2" count="1">
            <x v="1"/>
          </reference>
        </references>
      </pivotArea>
    </format>
    <format dxfId="4122">
      <pivotArea dataOnly="0" labelOnly="1" outline="0" fieldPosition="0">
        <references count="3">
          <reference field="0" count="1" selected="0">
            <x v="33"/>
          </reference>
          <reference field="1" count="1" selected="0">
            <x v="169"/>
          </reference>
          <reference field="2" count="1">
            <x v="3"/>
          </reference>
        </references>
      </pivotArea>
    </format>
    <format dxfId="4121">
      <pivotArea dataOnly="0" labelOnly="1" outline="0" fieldPosition="0">
        <references count="3">
          <reference field="0" count="1" selected="0">
            <x v="52"/>
          </reference>
          <reference field="1" count="1" selected="0">
            <x v="234"/>
          </reference>
          <reference field="2" count="1">
            <x v="4"/>
          </reference>
        </references>
      </pivotArea>
    </format>
    <format dxfId="4120">
      <pivotArea dataOnly="0" labelOnly="1" outline="0" fieldPosition="0">
        <references count="3">
          <reference field="0" count="1" selected="0">
            <x v="62"/>
          </reference>
          <reference field="1" count="1" selected="0">
            <x v="246"/>
          </reference>
          <reference field="2" count="1">
            <x v="0"/>
          </reference>
        </references>
      </pivotArea>
    </format>
    <format dxfId="4119">
      <pivotArea dataOnly="0" labelOnly="1" outline="0" fieldPosition="0">
        <references count="3">
          <reference field="0" count="1" selected="0">
            <x v="68"/>
          </reference>
          <reference field="1" count="1" selected="0">
            <x v="253"/>
          </reference>
          <reference field="2" count="1">
            <x v="2"/>
          </reference>
        </references>
      </pivotArea>
    </format>
    <format dxfId="4118">
      <pivotArea dataOnly="0" labelOnly="1" outline="0" fieldPosition="0">
        <references count="3">
          <reference field="0" count="1" selected="0">
            <x v="73"/>
          </reference>
          <reference field="1" count="1" selected="0">
            <x v="260"/>
          </reference>
          <reference field="2" count="1">
            <x v="3"/>
          </reference>
        </references>
      </pivotArea>
    </format>
    <format dxfId="4117">
      <pivotArea dataOnly="0" labelOnly="1" outline="0" fieldPosition="0">
        <references count="3">
          <reference field="0" count="1" selected="0">
            <x v="79"/>
          </reference>
          <reference field="1" count="1" selected="0">
            <x v="272"/>
          </reference>
          <reference field="2" count="1">
            <x v="1"/>
          </reference>
        </references>
      </pivotArea>
    </format>
    <format dxfId="4116">
      <pivotArea dataOnly="0" labelOnly="1" outline="0" fieldPosition="0">
        <references count="3">
          <reference field="0" count="1" selected="0">
            <x v="82"/>
          </reference>
          <reference field="1" count="1" selected="0">
            <x v="275"/>
          </reference>
          <reference field="2" count="1">
            <x v="0"/>
          </reference>
        </references>
      </pivotArea>
    </format>
    <format dxfId="4115">
      <pivotArea dataOnly="0" labelOnly="1" outline="0" fieldPosition="0">
        <references count="3">
          <reference field="0" count="1" selected="0">
            <x v="117"/>
          </reference>
          <reference field="1" count="1" selected="0">
            <x v="320"/>
          </reference>
          <reference field="2" count="1">
            <x v="3"/>
          </reference>
        </references>
      </pivotArea>
    </format>
    <format dxfId="4114">
      <pivotArea dataOnly="0" labelOnly="1" outline="0" fieldPosition="0">
        <references count="3">
          <reference field="0" count="1" selected="0">
            <x v="128"/>
          </reference>
          <reference field="1" count="1" selected="0">
            <x v="335"/>
          </reference>
          <reference field="2" count="1">
            <x v="2"/>
          </reference>
        </references>
      </pivotArea>
    </format>
    <format dxfId="4113">
      <pivotArea dataOnly="0" labelOnly="1" outline="0" fieldPosition="0">
        <references count="3">
          <reference field="0" count="1" selected="0">
            <x v="131"/>
          </reference>
          <reference field="1" count="1" selected="0">
            <x v="338"/>
          </reference>
          <reference field="2" count="1">
            <x v="1"/>
          </reference>
        </references>
      </pivotArea>
    </format>
    <format dxfId="4112">
      <pivotArea dataOnly="0" labelOnly="1" outline="0" fieldPosition="0">
        <references count="3">
          <reference field="0" count="1" selected="0">
            <x v="137"/>
          </reference>
          <reference field="1" count="1" selected="0">
            <x v="344"/>
          </reference>
          <reference field="2" count="1">
            <x v="3"/>
          </reference>
        </references>
      </pivotArea>
    </format>
    <format dxfId="4111">
      <pivotArea dataOnly="0" labelOnly="1" outline="0" fieldPosition="0">
        <references count="3">
          <reference field="0" count="1" selected="0">
            <x v="158"/>
          </reference>
          <reference field="1" count="1" selected="0">
            <x v="144"/>
          </reference>
          <reference field="2" count="1">
            <x v="0"/>
          </reference>
        </references>
      </pivotArea>
    </format>
    <format dxfId="4110">
      <pivotArea dataOnly="0" labelOnly="1" outline="0" fieldPosition="0">
        <references count="3">
          <reference field="0" count="1" selected="0">
            <x v="160"/>
          </reference>
          <reference field="1" count="1" selected="0">
            <x v="165"/>
          </reference>
          <reference field="2" count="1">
            <x v="2"/>
          </reference>
        </references>
      </pivotArea>
    </format>
    <format dxfId="4109">
      <pivotArea dataOnly="0" labelOnly="1" outline="0" fieldPosition="0">
        <references count="3">
          <reference field="0" count="1" selected="0">
            <x v="161"/>
          </reference>
          <reference field="1" count="1" selected="0">
            <x v="166"/>
          </reference>
          <reference field="2" count="1">
            <x v="3"/>
          </reference>
        </references>
      </pivotArea>
    </format>
    <format dxfId="4108">
      <pivotArea dataOnly="0" labelOnly="1" outline="0" fieldPosition="0">
        <references count="3">
          <reference field="0" count="1" selected="0">
            <x v="180"/>
          </reference>
          <reference field="1" count="1" selected="0">
            <x v="11"/>
          </reference>
          <reference field="2" count="1">
            <x v="2"/>
          </reference>
        </references>
      </pivotArea>
    </format>
    <format dxfId="4107">
      <pivotArea dataOnly="0" labelOnly="1" outline="0" fieldPosition="0">
        <references count="3">
          <reference field="0" count="1" selected="0">
            <x v="197"/>
          </reference>
          <reference field="1" count="1" selected="0">
            <x v="56"/>
          </reference>
          <reference field="2" count="1">
            <x v="3"/>
          </reference>
        </references>
      </pivotArea>
    </format>
    <format dxfId="4106">
      <pivotArea dataOnly="0" labelOnly="1" outline="0" fieldPosition="0">
        <references count="3">
          <reference field="0" count="1" selected="0">
            <x v="200"/>
          </reference>
          <reference field="1" count="1" selected="0">
            <x v="94"/>
          </reference>
          <reference field="2" count="1">
            <x v="2"/>
          </reference>
        </references>
      </pivotArea>
    </format>
    <format dxfId="4105">
      <pivotArea dataOnly="0" labelOnly="1" outline="0" fieldPosition="0">
        <references count="3">
          <reference field="0" count="1" selected="0">
            <x v="201"/>
          </reference>
          <reference field="1" count="1" selected="0">
            <x v="95"/>
          </reference>
          <reference field="2" count="1">
            <x v="3"/>
          </reference>
        </references>
      </pivotArea>
    </format>
    <format dxfId="4104">
      <pivotArea dataOnly="0" labelOnly="1" outline="0" fieldPosition="0">
        <references count="3">
          <reference field="0" count="1" selected="0">
            <x v="212"/>
          </reference>
          <reference field="1" count="1" selected="0">
            <x v="111"/>
          </reference>
          <reference field="2" count="1">
            <x v="2"/>
          </reference>
        </references>
      </pivotArea>
    </format>
    <format dxfId="4103">
      <pivotArea dataOnly="0" labelOnly="1" outline="0" fieldPosition="0">
        <references count="3">
          <reference field="0" count="1" selected="0">
            <x v="225"/>
          </reference>
          <reference field="1" count="1" selected="0">
            <x v="133"/>
          </reference>
          <reference field="2" count="1">
            <x v="3"/>
          </reference>
        </references>
      </pivotArea>
    </format>
    <format dxfId="4102">
      <pivotArea dataOnly="0" labelOnly="1" outline="0" fieldPosition="0">
        <references count="3">
          <reference field="0" count="1" selected="0">
            <x v="232"/>
          </reference>
          <reference field="1" count="1" selected="0">
            <x v="372"/>
          </reference>
          <reference field="2" count="1">
            <x v="2"/>
          </reference>
        </references>
      </pivotArea>
    </format>
    <format dxfId="4101">
      <pivotArea dataOnly="0" labelOnly="1" outline="0" fieldPosition="0">
        <references count="3">
          <reference field="0" count="1" selected="0">
            <x v="242"/>
          </reference>
          <reference field="1" count="1" selected="0">
            <x v="219"/>
          </reference>
          <reference field="2" count="1">
            <x v="0"/>
          </reference>
        </references>
      </pivotArea>
    </format>
    <format dxfId="4100">
      <pivotArea dataOnly="0" labelOnly="1" outline="0" fieldPosition="0">
        <references count="3">
          <reference field="0" count="1" selected="0">
            <x v="261"/>
          </reference>
          <reference field="1" count="1" selected="0">
            <x v="64"/>
          </reference>
          <reference field="2" count="1">
            <x v="8"/>
          </reference>
        </references>
      </pivotArea>
    </format>
    <format dxfId="4099">
      <pivotArea dataOnly="0" labelOnly="1" outline="0" fieldPosition="0">
        <references count="3">
          <reference field="0" count="1" selected="0">
            <x v="267"/>
          </reference>
          <reference field="1" count="1" selected="0">
            <x v="161"/>
          </reference>
          <reference field="2" count="1">
            <x v="1"/>
          </reference>
        </references>
      </pivotArea>
    </format>
    <format dxfId="4098">
      <pivotArea dataOnly="0" labelOnly="1" outline="0" fieldPosition="0">
        <references count="3">
          <reference field="0" count="1" selected="0">
            <x v="272"/>
          </reference>
          <reference field="1" count="1" selected="0">
            <x v="195"/>
          </reference>
          <reference field="2" count="1">
            <x v="2"/>
          </reference>
        </references>
      </pivotArea>
    </format>
    <format dxfId="4097">
      <pivotArea dataOnly="0" labelOnly="1" outline="0" fieldPosition="0">
        <references count="3">
          <reference field="0" count="1" selected="0">
            <x v="291"/>
          </reference>
          <reference field="1" count="1" selected="0">
            <x v="21"/>
          </reference>
          <reference field="2" count="1">
            <x v="1"/>
          </reference>
        </references>
      </pivotArea>
    </format>
    <format dxfId="4096">
      <pivotArea dataOnly="0" labelOnly="1" outline="0" fieldPosition="0">
        <references count="3">
          <reference field="0" count="1" selected="0">
            <x v="316"/>
          </reference>
          <reference field="1" count="1" selected="0">
            <x v="390"/>
          </reference>
          <reference field="2" count="1">
            <x v="2"/>
          </reference>
        </references>
      </pivotArea>
    </format>
    <format dxfId="4095">
      <pivotArea dataOnly="0" labelOnly="1" outline="0" fieldPosition="0">
        <references count="3">
          <reference field="0" count="1" selected="0">
            <x v="337"/>
          </reference>
          <reference field="1" count="1" selected="0">
            <x v="38"/>
          </reference>
          <reference field="2" count="1">
            <x v="3"/>
          </reference>
        </references>
      </pivotArea>
    </format>
    <format dxfId="4094">
      <pivotArea dataOnly="0" labelOnly="1" outline="0" fieldPosition="0">
        <references count="3">
          <reference field="0" count="1" selected="0">
            <x v="374"/>
          </reference>
          <reference field="1" count="1" selected="0">
            <x v="171"/>
          </reference>
          <reference field="2" count="1">
            <x v="0"/>
          </reference>
        </references>
      </pivotArea>
    </format>
    <format dxfId="4093">
      <pivotArea dataOnly="0" labelOnly="1" outline="0" fieldPosition="0">
        <references count="3">
          <reference field="0" count="1" selected="0">
            <x v="375"/>
          </reference>
          <reference field="1" count="1" selected="0">
            <x v="172"/>
          </reference>
          <reference field="2" count="1">
            <x v="1"/>
          </reference>
        </references>
      </pivotArea>
    </format>
    <format dxfId="4092">
      <pivotArea dataOnly="0" labelOnly="1" outline="0" fieldPosition="0">
        <references count="3">
          <reference field="0" count="1" selected="0">
            <x v="377"/>
          </reference>
          <reference field="1" count="1" selected="0">
            <x v="179"/>
          </reference>
          <reference field="2" count="1">
            <x v="3"/>
          </reference>
        </references>
      </pivotArea>
    </format>
    <format dxfId="4091">
      <pivotArea dataOnly="0" labelOnly="1" outline="0" fieldPosition="0">
        <references count="3">
          <reference field="0" count="1" selected="0">
            <x v="383"/>
          </reference>
          <reference field="1" count="1" selected="0">
            <x v="191"/>
          </reference>
          <reference field="2" count="1">
            <x v="1"/>
          </reference>
        </references>
      </pivotArea>
    </format>
    <format dxfId="4090">
      <pivotArea dataOnly="0" labelOnly="1" outline="0" fieldPosition="0">
        <references count="3">
          <reference field="0" count="1" selected="0">
            <x v="400"/>
          </reference>
          <reference field="1" count="1" selected="0">
            <x v="366"/>
          </reference>
          <reference field="2" count="1">
            <x v="2"/>
          </reference>
        </references>
      </pivotArea>
    </format>
    <format dxfId="4089">
      <pivotArea dataOnly="0" labelOnly="1" outline="0" fieldPosition="0">
        <references count="3">
          <reference field="0" count="1" selected="0">
            <x v="401"/>
          </reference>
          <reference field="1" count="1" selected="0">
            <x v="368"/>
          </reference>
          <reference field="2" count="1">
            <x v="3"/>
          </reference>
        </references>
      </pivotArea>
    </format>
    <format dxfId="4088">
      <pivotArea dataOnly="0" labelOnly="1" outline="0" fieldPosition="0">
        <references count="3">
          <reference field="0" count="1" selected="0">
            <x v="403"/>
          </reference>
          <reference field="1" count="1" selected="0">
            <x v="378"/>
          </reference>
          <reference field="2" count="1">
            <x v="1"/>
          </reference>
        </references>
      </pivotArea>
    </format>
    <format dxfId="4087">
      <pivotArea dataOnly="0" labelOnly="1" outline="0" fieldPosition="0">
        <references count="3">
          <reference field="0" count="1" selected="0">
            <x v="413"/>
          </reference>
          <reference field="1" count="1" selected="0">
            <x v="402"/>
          </reference>
          <reference field="2" count="1">
            <x v="3"/>
          </reference>
        </references>
      </pivotArea>
    </format>
    <format dxfId="4086">
      <pivotArea dataOnly="0" labelOnly="1" outline="0" fieldPosition="0">
        <references count="3">
          <reference field="0" count="1" selected="0">
            <x v="419"/>
          </reference>
          <reference field="1" count="1" selected="0">
            <x v="39"/>
          </reference>
          <reference field="2" count="1">
            <x v="1"/>
          </reference>
        </references>
      </pivotArea>
    </format>
    <format dxfId="4085">
      <pivotArea dataOnly="0" labelOnly="1" outline="0" fieldPosition="0">
        <references count="4">
          <reference field="0" count="1" selected="0">
            <x v="9"/>
          </reference>
          <reference field="1" count="1" selected="0">
            <x v="52"/>
          </reference>
          <reference field="2" count="1" selected="0">
            <x v="3"/>
          </reference>
          <reference field="3" count="1">
            <x v="125"/>
          </reference>
        </references>
      </pivotArea>
    </format>
    <format dxfId="4084">
      <pivotArea dataOnly="0" labelOnly="1" outline="0" fieldPosition="0">
        <references count="4">
          <reference field="0" count="1" selected="0">
            <x v="16"/>
          </reference>
          <reference field="1" count="1" selected="0">
            <x v="78"/>
          </reference>
          <reference field="2" count="1" selected="0">
            <x v="2"/>
          </reference>
          <reference field="3" count="1">
            <x v="167"/>
          </reference>
        </references>
      </pivotArea>
    </format>
    <format dxfId="4083">
      <pivotArea dataOnly="0" labelOnly="1" outline="0" fieldPosition="0">
        <references count="4">
          <reference field="0" count="1" selected="0">
            <x v="17"/>
          </reference>
          <reference field="1" count="1" selected="0">
            <x v="82"/>
          </reference>
          <reference field="2" count="1" selected="0">
            <x v="3"/>
          </reference>
          <reference field="3" count="1">
            <x v="336"/>
          </reference>
        </references>
      </pivotArea>
    </format>
    <format dxfId="4082">
      <pivotArea dataOnly="0" labelOnly="1" outline="0" fieldPosition="0">
        <references count="4">
          <reference field="0" count="1" selected="0">
            <x v="20"/>
          </reference>
          <reference field="1" count="1" selected="0">
            <x v="110"/>
          </reference>
          <reference field="2" count="1" selected="0">
            <x v="2"/>
          </reference>
          <reference field="3" count="1">
            <x v="181"/>
          </reference>
        </references>
      </pivotArea>
    </format>
    <format dxfId="4081">
      <pivotArea dataOnly="0" labelOnly="1" outline="0" fieldPosition="0">
        <references count="4">
          <reference field="0" count="1" selected="0">
            <x v="27"/>
          </reference>
          <reference field="1" count="1" selected="0">
            <x v="150"/>
          </reference>
          <reference field="2" count="1" selected="0">
            <x v="1"/>
          </reference>
          <reference field="3" count="1">
            <x v="375"/>
          </reference>
        </references>
      </pivotArea>
    </format>
    <format dxfId="4080">
      <pivotArea dataOnly="0" labelOnly="1" outline="0" fieldPosition="0">
        <references count="4">
          <reference field="0" count="1" selected="0">
            <x v="33"/>
          </reference>
          <reference field="1" count="1" selected="0">
            <x v="169"/>
          </reference>
          <reference field="2" count="1" selected="0">
            <x v="3"/>
          </reference>
          <reference field="3" count="1">
            <x v="130"/>
          </reference>
        </references>
      </pivotArea>
    </format>
    <format dxfId="4079">
      <pivotArea dataOnly="0" labelOnly="1" outline="0" fieldPosition="0">
        <references count="4">
          <reference field="0" count="1" selected="0">
            <x v="37"/>
          </reference>
          <reference field="1" count="1" selected="0">
            <x v="177"/>
          </reference>
          <reference field="2" count="1" selected="0">
            <x v="3"/>
          </reference>
          <reference field="3" count="1">
            <x v="133"/>
          </reference>
        </references>
      </pivotArea>
    </format>
    <format dxfId="4078">
      <pivotArea dataOnly="0" labelOnly="1" outline="0" fieldPosition="0">
        <references count="4">
          <reference field="0" count="1" selected="0">
            <x v="52"/>
          </reference>
          <reference field="1" count="1" selected="0">
            <x v="234"/>
          </reference>
          <reference field="2" count="1" selected="0">
            <x v="4"/>
          </reference>
          <reference field="3" count="1">
            <x v="327"/>
          </reference>
        </references>
      </pivotArea>
    </format>
    <format dxfId="4077">
      <pivotArea dataOnly="0" labelOnly="1" outline="0" fieldPosition="0">
        <references count="4">
          <reference field="0" count="1" selected="0">
            <x v="62"/>
          </reference>
          <reference field="1" count="1" selected="0">
            <x v="246"/>
          </reference>
          <reference field="2" count="1" selected="0">
            <x v="0"/>
          </reference>
          <reference field="3" count="1">
            <x v="292"/>
          </reference>
        </references>
      </pivotArea>
    </format>
    <format dxfId="4076">
      <pivotArea dataOnly="0" labelOnly="1" outline="0" fieldPosition="0">
        <references count="4">
          <reference field="0" count="1" selected="0">
            <x v="68"/>
          </reference>
          <reference field="1" count="1" selected="0">
            <x v="253"/>
          </reference>
          <reference field="2" count="1" selected="0">
            <x v="2"/>
          </reference>
          <reference field="3" count="1">
            <x v="368"/>
          </reference>
        </references>
      </pivotArea>
    </format>
    <format dxfId="4075">
      <pivotArea dataOnly="0" labelOnly="1" outline="0" fieldPosition="0">
        <references count="4">
          <reference field="0" count="1" selected="0">
            <x v="73"/>
          </reference>
          <reference field="1" count="1" selected="0">
            <x v="260"/>
          </reference>
          <reference field="2" count="1" selected="0">
            <x v="3"/>
          </reference>
          <reference field="3" count="1">
            <x v="5"/>
          </reference>
        </references>
      </pivotArea>
    </format>
    <format dxfId="4074">
      <pivotArea dataOnly="0" labelOnly="1" outline="0" fieldPosition="0">
        <references count="4">
          <reference field="0" count="1" selected="0">
            <x v="79"/>
          </reference>
          <reference field="1" count="1" selected="0">
            <x v="272"/>
          </reference>
          <reference field="2" count="1" selected="0">
            <x v="1"/>
          </reference>
          <reference field="3" count="1">
            <x v="389"/>
          </reference>
        </references>
      </pivotArea>
    </format>
    <format dxfId="4073">
      <pivotArea dataOnly="0" labelOnly="1" outline="0" fieldPosition="0">
        <references count="4">
          <reference field="0" count="1" selected="0">
            <x v="82"/>
          </reference>
          <reference field="1" count="1" selected="0">
            <x v="275"/>
          </reference>
          <reference field="2" count="1" selected="0">
            <x v="0"/>
          </reference>
          <reference field="3" count="1">
            <x v="241"/>
          </reference>
        </references>
      </pivotArea>
    </format>
    <format dxfId="4072">
      <pivotArea dataOnly="0" labelOnly="1" outline="0" fieldPosition="0">
        <references count="4">
          <reference field="0" count="1" selected="0">
            <x v="114"/>
          </reference>
          <reference field="1" count="1" selected="0">
            <x v="317"/>
          </reference>
          <reference field="2" count="1" selected="0">
            <x v="0"/>
          </reference>
          <reference field="3" count="1">
            <x v="39"/>
          </reference>
        </references>
      </pivotArea>
    </format>
    <format dxfId="4071">
      <pivotArea dataOnly="0" labelOnly="1" outline="0" fieldPosition="0">
        <references count="4">
          <reference field="0" count="1" selected="0">
            <x v="117"/>
          </reference>
          <reference field="1" count="1" selected="0">
            <x v="320"/>
          </reference>
          <reference field="2" count="1" selected="0">
            <x v="3"/>
          </reference>
          <reference field="3" count="1">
            <x v="268"/>
          </reference>
        </references>
      </pivotArea>
    </format>
    <format dxfId="4070">
      <pivotArea dataOnly="0" labelOnly="1" outline="0" fieldPosition="0">
        <references count="4">
          <reference field="0" count="1" selected="0">
            <x v="128"/>
          </reference>
          <reference field="1" count="1" selected="0">
            <x v="335"/>
          </reference>
          <reference field="2" count="1" selected="0">
            <x v="2"/>
          </reference>
          <reference field="3" count="1">
            <x v="328"/>
          </reference>
        </references>
      </pivotArea>
    </format>
    <format dxfId="4069">
      <pivotArea dataOnly="0" labelOnly="1" outline="0" fieldPosition="0">
        <references count="4">
          <reference field="0" count="1" selected="0">
            <x v="131"/>
          </reference>
          <reference field="1" count="1" selected="0">
            <x v="338"/>
          </reference>
          <reference field="2" count="1" selected="0">
            <x v="1"/>
          </reference>
          <reference field="3" count="1">
            <x v="40"/>
          </reference>
        </references>
      </pivotArea>
    </format>
    <format dxfId="4068">
      <pivotArea dataOnly="0" labelOnly="1" outline="0" fieldPosition="0">
        <references count="4">
          <reference field="0" count="1" selected="0">
            <x v="137"/>
          </reference>
          <reference field="1" count="1" selected="0">
            <x v="344"/>
          </reference>
          <reference field="2" count="1" selected="0">
            <x v="3"/>
          </reference>
          <reference field="3" count="1">
            <x v="387"/>
          </reference>
        </references>
      </pivotArea>
    </format>
    <format dxfId="4067">
      <pivotArea dataOnly="0" labelOnly="1" outline="0" fieldPosition="0">
        <references count="4">
          <reference field="0" count="1" selected="0">
            <x v="141"/>
          </reference>
          <reference field="1" count="1" selected="0">
            <x v="348"/>
          </reference>
          <reference field="2" count="1" selected="0">
            <x v="3"/>
          </reference>
          <reference field="3" count="1">
            <x v="65"/>
          </reference>
        </references>
      </pivotArea>
    </format>
    <format dxfId="4066">
      <pivotArea dataOnly="0" labelOnly="1" outline="0" fieldPosition="0">
        <references count="4">
          <reference field="0" count="1" selected="0">
            <x v="158"/>
          </reference>
          <reference field="1" count="1" selected="0">
            <x v="144"/>
          </reference>
          <reference field="2" count="1" selected="0">
            <x v="0"/>
          </reference>
          <reference field="3" count="1">
            <x v="200"/>
          </reference>
        </references>
      </pivotArea>
    </format>
    <format dxfId="4065">
      <pivotArea dataOnly="0" labelOnly="1" outline="0" fieldPosition="0">
        <references count="4">
          <reference field="0" count="1" selected="0">
            <x v="160"/>
          </reference>
          <reference field="1" count="1" selected="0">
            <x v="165"/>
          </reference>
          <reference field="2" count="1" selected="0">
            <x v="2"/>
          </reference>
          <reference field="3" count="1">
            <x v="28"/>
          </reference>
        </references>
      </pivotArea>
    </format>
    <format dxfId="4064">
      <pivotArea dataOnly="0" labelOnly="1" outline="0" fieldPosition="0">
        <references count="4">
          <reference field="0" count="1" selected="0">
            <x v="161"/>
          </reference>
          <reference field="1" count="1" selected="0">
            <x v="166"/>
          </reference>
          <reference field="2" count="1" selected="0">
            <x v="3"/>
          </reference>
          <reference field="3" count="1">
            <x v="30"/>
          </reference>
        </references>
      </pivotArea>
    </format>
    <format dxfId="4063">
      <pivotArea dataOnly="0" labelOnly="1" outline="0" fieldPosition="0">
        <references count="4">
          <reference field="0" count="1" selected="0">
            <x v="165"/>
          </reference>
          <reference field="1" count="1" selected="0">
            <x v="205"/>
          </reference>
          <reference field="2" count="1" selected="0">
            <x v="3"/>
          </reference>
          <reference field="3" count="1">
            <x v="121"/>
          </reference>
        </references>
      </pivotArea>
    </format>
    <format dxfId="4062">
      <pivotArea dataOnly="0" labelOnly="1" outline="0" fieldPosition="0">
        <references count="4">
          <reference field="0" count="1" selected="0">
            <x v="180"/>
          </reference>
          <reference field="1" count="1" selected="0">
            <x v="11"/>
          </reference>
          <reference field="2" count="1" selected="0">
            <x v="2"/>
          </reference>
          <reference field="3" count="1">
            <x v="276"/>
          </reference>
        </references>
      </pivotArea>
    </format>
    <format dxfId="4061">
      <pivotArea dataOnly="0" labelOnly="1" outline="0" fieldPosition="0">
        <references count="4">
          <reference field="0" count="1" selected="0">
            <x v="184"/>
          </reference>
          <reference field="1" count="1" selected="0">
            <x v="15"/>
          </reference>
          <reference field="2" count="1" selected="0">
            <x v="2"/>
          </reference>
          <reference field="3" count="1">
            <x v="361"/>
          </reference>
        </references>
      </pivotArea>
    </format>
    <format dxfId="4060">
      <pivotArea dataOnly="0" labelOnly="1" outline="0" fieldPosition="0">
        <references count="4">
          <reference field="0" count="1" selected="0">
            <x v="197"/>
          </reference>
          <reference field="1" count="1" selected="0">
            <x v="56"/>
          </reference>
          <reference field="2" count="1" selected="0">
            <x v="3"/>
          </reference>
          <reference field="3" count="1">
            <x v="88"/>
          </reference>
        </references>
      </pivotArea>
    </format>
    <format dxfId="4059">
      <pivotArea dataOnly="0" labelOnly="1" outline="0" fieldPosition="0">
        <references count="4">
          <reference field="0" count="1" selected="0">
            <x v="200"/>
          </reference>
          <reference field="1" count="1" selected="0">
            <x v="94"/>
          </reference>
          <reference field="2" count="1" selected="0">
            <x v="2"/>
          </reference>
          <reference field="3" count="1">
            <x v="50"/>
          </reference>
        </references>
      </pivotArea>
    </format>
    <format dxfId="4058">
      <pivotArea dataOnly="0" labelOnly="1" outline="0" fieldPosition="0">
        <references count="4">
          <reference field="0" count="1" selected="0">
            <x v="201"/>
          </reference>
          <reference field="1" count="1" selected="0">
            <x v="95"/>
          </reference>
          <reference field="2" count="1" selected="0">
            <x v="3"/>
          </reference>
          <reference field="3" count="1">
            <x v="359"/>
          </reference>
        </references>
      </pivotArea>
    </format>
    <format dxfId="4057">
      <pivotArea dataOnly="0" labelOnly="1" outline="0" fieldPosition="0">
        <references count="4">
          <reference field="0" count="1" selected="0">
            <x v="205"/>
          </reference>
          <reference field="1" count="1" selected="0">
            <x v="99"/>
          </reference>
          <reference field="2" count="1" selected="0">
            <x v="3"/>
          </reference>
          <reference field="3" count="1">
            <x v="24"/>
          </reference>
        </references>
      </pivotArea>
    </format>
    <format dxfId="4056">
      <pivotArea dataOnly="0" labelOnly="1" outline="0" fieldPosition="0">
        <references count="4">
          <reference field="0" count="1" selected="0">
            <x v="212"/>
          </reference>
          <reference field="1" count="1" selected="0">
            <x v="111"/>
          </reference>
          <reference field="2" count="1" selected="0">
            <x v="2"/>
          </reference>
          <reference field="3" count="1">
            <x v="36"/>
          </reference>
        </references>
      </pivotArea>
    </format>
    <format dxfId="4055">
      <pivotArea dataOnly="0" labelOnly="1" outline="0" fieldPosition="0">
        <references count="4">
          <reference field="0" count="1" selected="0">
            <x v="225"/>
          </reference>
          <reference field="1" count="1" selected="0">
            <x v="133"/>
          </reference>
          <reference field="2" count="1" selected="0">
            <x v="3"/>
          </reference>
          <reference field="3" count="1">
            <x v="255"/>
          </reference>
        </references>
      </pivotArea>
    </format>
    <format dxfId="4054">
      <pivotArea dataOnly="0" labelOnly="1" outline="0" fieldPosition="0">
        <references count="4">
          <reference field="0" count="1" selected="0">
            <x v="232"/>
          </reference>
          <reference field="1" count="1" selected="0">
            <x v="372"/>
          </reference>
          <reference field="2" count="1" selected="0">
            <x v="2"/>
          </reference>
          <reference field="3" count="1">
            <x v="31"/>
          </reference>
        </references>
      </pivotArea>
    </format>
    <format dxfId="4053">
      <pivotArea dataOnly="0" labelOnly="1" outline="0" fieldPosition="0">
        <references count="4">
          <reference field="0" count="1" selected="0">
            <x v="242"/>
          </reference>
          <reference field="1" count="1" selected="0">
            <x v="219"/>
          </reference>
          <reference field="2" count="1" selected="0">
            <x v="0"/>
          </reference>
          <reference field="3" count="1">
            <x v="337"/>
          </reference>
        </references>
      </pivotArea>
    </format>
    <format dxfId="4052">
      <pivotArea dataOnly="0" labelOnly="1" outline="0" fieldPosition="0">
        <references count="4">
          <reference field="0" count="1" selected="0">
            <x v="261"/>
          </reference>
          <reference field="1" count="1" selected="0">
            <x v="64"/>
          </reference>
          <reference field="2" count="1" selected="0">
            <x v="8"/>
          </reference>
          <reference field="3" count="1">
            <x v="408"/>
          </reference>
        </references>
      </pivotArea>
    </format>
    <format dxfId="4051">
      <pivotArea dataOnly="0" labelOnly="1" outline="0" fieldPosition="0">
        <references count="4">
          <reference field="0" count="1" selected="0">
            <x v="267"/>
          </reference>
          <reference field="1" count="1" selected="0">
            <x v="161"/>
          </reference>
          <reference field="2" count="1" selected="0">
            <x v="1"/>
          </reference>
          <reference field="3" count="1">
            <x v="201"/>
          </reference>
        </references>
      </pivotArea>
    </format>
    <format dxfId="4050">
      <pivotArea dataOnly="0" labelOnly="1" outline="0" fieldPosition="0">
        <references count="4">
          <reference field="0" count="1" selected="0">
            <x v="272"/>
          </reference>
          <reference field="1" count="1" selected="0">
            <x v="195"/>
          </reference>
          <reference field="2" count="1" selected="0">
            <x v="2"/>
          </reference>
          <reference field="3" count="1">
            <x v="205"/>
          </reference>
        </references>
      </pivotArea>
    </format>
    <format dxfId="4049">
      <pivotArea dataOnly="0" labelOnly="1" outline="0" fieldPosition="0">
        <references count="4">
          <reference field="0" count="1" selected="0">
            <x v="291"/>
          </reference>
          <reference field="1" count="1" selected="0">
            <x v="21"/>
          </reference>
          <reference field="2" count="1" selected="0">
            <x v="1"/>
          </reference>
          <reference field="3" count="1">
            <x v="412"/>
          </reference>
        </references>
      </pivotArea>
    </format>
    <format dxfId="4048">
      <pivotArea dataOnly="0" labelOnly="1" outline="0" fieldPosition="0">
        <references count="4">
          <reference field="0" count="1" selected="0">
            <x v="316"/>
          </reference>
          <reference field="1" count="1" selected="0">
            <x v="390"/>
          </reference>
          <reference field="2" count="1" selected="0">
            <x v="2"/>
          </reference>
          <reference field="3" count="1">
            <x v="383"/>
          </reference>
        </references>
      </pivotArea>
    </format>
    <format dxfId="4047">
      <pivotArea dataOnly="0" labelOnly="1" outline="0" fieldPosition="0">
        <references count="4">
          <reference field="0" count="1" selected="0">
            <x v="336"/>
          </reference>
          <reference field="1" count="1" selected="0">
            <x v="37"/>
          </reference>
          <reference field="2" count="1" selected="0">
            <x v="2"/>
          </reference>
          <reference field="3" count="1">
            <x v="29"/>
          </reference>
        </references>
      </pivotArea>
    </format>
    <format dxfId="4046">
      <pivotArea dataOnly="0" labelOnly="1" outline="0" fieldPosition="0">
        <references count="4">
          <reference field="0" count="1" selected="0">
            <x v="337"/>
          </reference>
          <reference field="1" count="1" selected="0">
            <x v="38"/>
          </reference>
          <reference field="2" count="1" selected="0">
            <x v="3"/>
          </reference>
          <reference field="3" count="1">
            <x v="79"/>
          </reference>
        </references>
      </pivotArea>
    </format>
    <format dxfId="4045">
      <pivotArea dataOnly="0" labelOnly="1" outline="0" fieldPosition="0">
        <references count="4">
          <reference field="0" count="1" selected="0">
            <x v="341"/>
          </reference>
          <reference field="1" count="1" selected="0">
            <x v="57"/>
          </reference>
          <reference field="2" count="1" selected="0">
            <x v="3"/>
          </reference>
          <reference field="3" count="1">
            <x v="26"/>
          </reference>
        </references>
      </pivotArea>
    </format>
    <format dxfId="4044">
      <pivotArea dataOnly="0" labelOnly="1" outline="0" fieldPosition="0">
        <references count="4">
          <reference field="0" count="1" selected="0">
            <x v="374"/>
          </reference>
          <reference field="1" count="1" selected="0">
            <x v="171"/>
          </reference>
          <reference field="2" count="1" selected="0">
            <x v="0"/>
          </reference>
          <reference field="3" count="1">
            <x v="140"/>
          </reference>
        </references>
      </pivotArea>
    </format>
    <format dxfId="4043">
      <pivotArea dataOnly="0" labelOnly="1" outline="0" fieldPosition="0">
        <references count="4">
          <reference field="0" count="1" selected="0">
            <x v="375"/>
          </reference>
          <reference field="1" count="1" selected="0">
            <x v="172"/>
          </reference>
          <reference field="2" count="1" selected="0">
            <x v="1"/>
          </reference>
          <reference field="3" count="1">
            <x v="67"/>
          </reference>
        </references>
      </pivotArea>
    </format>
    <format dxfId="4042">
      <pivotArea dataOnly="0" labelOnly="1" outline="0" fieldPosition="0">
        <references count="4">
          <reference field="0" count="1" selected="0">
            <x v="377"/>
          </reference>
          <reference field="1" count="1" selected="0">
            <x v="179"/>
          </reference>
          <reference field="2" count="1" selected="0">
            <x v="3"/>
          </reference>
          <reference field="3" count="1">
            <x v="218"/>
          </reference>
        </references>
      </pivotArea>
    </format>
    <format dxfId="4041">
      <pivotArea dataOnly="0" labelOnly="1" outline="0" fieldPosition="0">
        <references count="4">
          <reference field="0" count="1" selected="0">
            <x v="383"/>
          </reference>
          <reference field="1" count="1" selected="0">
            <x v="191"/>
          </reference>
          <reference field="2" count="1" selected="0">
            <x v="1"/>
          </reference>
          <reference field="3" count="1">
            <x v="148"/>
          </reference>
        </references>
      </pivotArea>
    </format>
    <format dxfId="4040">
      <pivotArea dataOnly="0" labelOnly="1" outline="0" fieldPosition="0">
        <references count="4">
          <reference field="0" count="1" selected="0">
            <x v="400"/>
          </reference>
          <reference field="1" count="1" selected="0">
            <x v="366"/>
          </reference>
          <reference field="2" count="1" selected="0">
            <x v="2"/>
          </reference>
          <reference field="3" count="1">
            <x v="373"/>
          </reference>
        </references>
      </pivotArea>
    </format>
    <format dxfId="4039">
      <pivotArea dataOnly="0" labelOnly="1" outline="0" fieldPosition="0">
        <references count="4">
          <reference field="0" count="1" selected="0">
            <x v="401"/>
          </reference>
          <reference field="1" count="1" selected="0">
            <x v="368"/>
          </reference>
          <reference field="2" count="1" selected="0">
            <x v="3"/>
          </reference>
          <reference field="3" count="1">
            <x v="81"/>
          </reference>
        </references>
      </pivotArea>
    </format>
    <format dxfId="4038">
      <pivotArea dataOnly="0" labelOnly="1" outline="0" fieldPosition="0">
        <references count="4">
          <reference field="0" count="1" selected="0">
            <x v="403"/>
          </reference>
          <reference field="1" count="1" selected="0">
            <x v="378"/>
          </reference>
          <reference field="2" count="1" selected="0">
            <x v="1"/>
          </reference>
          <reference field="3" count="1">
            <x v="69"/>
          </reference>
        </references>
      </pivotArea>
    </format>
    <format dxfId="4037">
      <pivotArea dataOnly="0" labelOnly="1" outline="0" fieldPosition="0">
        <references count="4">
          <reference field="0" count="1" selected="0">
            <x v="413"/>
          </reference>
          <reference field="1" count="1" selected="0">
            <x v="402"/>
          </reference>
          <reference field="2" count="1" selected="0">
            <x v="3"/>
          </reference>
          <reference field="3" count="1">
            <x v="349"/>
          </reference>
        </references>
      </pivotArea>
    </format>
    <format dxfId="4036">
      <pivotArea dataOnly="0" labelOnly="1" outline="0" fieldPosition="0">
        <references count="4">
          <reference field="0" count="1" selected="0">
            <x v="419"/>
          </reference>
          <reference field="1" count="1" selected="0">
            <x v="39"/>
          </reference>
          <reference field="2" count="1" selected="0">
            <x v="1"/>
          </reference>
          <reference field="3" count="1">
            <x v="106"/>
          </reference>
        </references>
      </pivotArea>
    </format>
    <format dxfId="4035">
      <pivotArea dataOnly="0" labelOnly="1" outline="0" fieldPosition="0">
        <references count="5">
          <reference field="0" count="1" selected="0">
            <x v="9"/>
          </reference>
          <reference field="1" count="1" selected="0">
            <x v="52"/>
          </reference>
          <reference field="2" count="1" selected="0">
            <x v="3"/>
          </reference>
          <reference field="3" count="1" selected="0">
            <x v="125"/>
          </reference>
          <reference field="4" count="1">
            <x v="1"/>
          </reference>
        </references>
      </pivotArea>
    </format>
    <format dxfId="4034">
      <pivotArea dataOnly="0" labelOnly="1" outline="0" fieldPosition="0">
        <references count="6">
          <reference field="0" count="1" selected="0">
            <x v="9"/>
          </reference>
          <reference field="1" count="1" selected="0">
            <x v="52"/>
          </reference>
          <reference field="2" count="1" selected="0">
            <x v="3"/>
          </reference>
          <reference field="3" count="1" selected="0">
            <x v="125"/>
          </reference>
          <reference field="4" count="1" selected="0">
            <x v="1"/>
          </reference>
          <reference field="15" count="1">
            <x v="11"/>
          </reference>
        </references>
      </pivotArea>
    </format>
    <format dxfId="4033">
      <pivotArea dataOnly="0" labelOnly="1" outline="0" fieldPosition="0">
        <references count="6">
          <reference field="0" count="1" selected="0">
            <x v="16"/>
          </reference>
          <reference field="1" count="1" selected="0">
            <x v="78"/>
          </reference>
          <reference field="2" count="1" selected="0">
            <x v="2"/>
          </reference>
          <reference field="3" count="1" selected="0">
            <x v="167"/>
          </reference>
          <reference field="4" count="1" selected="0">
            <x v="1"/>
          </reference>
          <reference field="15" count="1">
            <x v="11"/>
          </reference>
        </references>
      </pivotArea>
    </format>
    <format dxfId="4032">
      <pivotArea dataOnly="0" labelOnly="1" outline="0" fieldPosition="0">
        <references count="6">
          <reference field="0" count="1" selected="0">
            <x v="17"/>
          </reference>
          <reference field="1" count="1" selected="0">
            <x v="82"/>
          </reference>
          <reference field="2" count="1" selected="0">
            <x v="3"/>
          </reference>
          <reference field="3" count="1" selected="0">
            <x v="336"/>
          </reference>
          <reference field="4" count="1" selected="0">
            <x v="1"/>
          </reference>
          <reference field="15" count="1">
            <x v="11"/>
          </reference>
        </references>
      </pivotArea>
    </format>
    <format dxfId="4031">
      <pivotArea dataOnly="0" labelOnly="1" outline="0" fieldPosition="0">
        <references count="6">
          <reference field="0" count="1" selected="0">
            <x v="20"/>
          </reference>
          <reference field="1" count="1" selected="0">
            <x v="110"/>
          </reference>
          <reference field="2" count="1" selected="0">
            <x v="2"/>
          </reference>
          <reference field="3" count="1" selected="0">
            <x v="181"/>
          </reference>
          <reference field="4" count="1" selected="0">
            <x v="1"/>
          </reference>
          <reference field="15" count="1">
            <x v="11"/>
          </reference>
        </references>
      </pivotArea>
    </format>
    <format dxfId="4030">
      <pivotArea dataOnly="0" labelOnly="1" outline="0" fieldPosition="0">
        <references count="6">
          <reference field="0" count="1" selected="0">
            <x v="27"/>
          </reference>
          <reference field="1" count="1" selected="0">
            <x v="150"/>
          </reference>
          <reference field="2" count="1" selected="0">
            <x v="1"/>
          </reference>
          <reference field="3" count="1" selected="0">
            <x v="375"/>
          </reference>
          <reference field="4" count="1" selected="0">
            <x v="1"/>
          </reference>
          <reference field="15" count="1">
            <x v="0"/>
          </reference>
        </references>
      </pivotArea>
    </format>
    <format dxfId="4029">
      <pivotArea dataOnly="0" labelOnly="1" outline="0" fieldPosition="0">
        <references count="6">
          <reference field="0" count="1" selected="0">
            <x v="33"/>
          </reference>
          <reference field="1" count="1" selected="0">
            <x v="169"/>
          </reference>
          <reference field="2" count="1" selected="0">
            <x v="3"/>
          </reference>
          <reference field="3" count="1" selected="0">
            <x v="130"/>
          </reference>
          <reference field="4" count="1" selected="0">
            <x v="1"/>
          </reference>
          <reference field="15" count="1">
            <x v="10"/>
          </reference>
        </references>
      </pivotArea>
    </format>
    <format dxfId="4028">
      <pivotArea dataOnly="0" labelOnly="1" outline="0" fieldPosition="0">
        <references count="6">
          <reference field="0" count="1" selected="0">
            <x v="37"/>
          </reference>
          <reference field="1" count="1" selected="0">
            <x v="177"/>
          </reference>
          <reference field="2" count="1" selected="0">
            <x v="3"/>
          </reference>
          <reference field="3" count="1" selected="0">
            <x v="133"/>
          </reference>
          <reference field="4" count="1" selected="0">
            <x v="1"/>
          </reference>
          <reference field="15" count="1">
            <x v="2"/>
          </reference>
        </references>
      </pivotArea>
    </format>
    <format dxfId="4027">
      <pivotArea dataOnly="0" labelOnly="1" outline="0" fieldPosition="0">
        <references count="6">
          <reference field="0" count="1" selected="0">
            <x v="52"/>
          </reference>
          <reference field="1" count="1" selected="0">
            <x v="234"/>
          </reference>
          <reference field="2" count="1" selected="0">
            <x v="4"/>
          </reference>
          <reference field="3" count="1" selected="0">
            <x v="327"/>
          </reference>
          <reference field="4" count="1" selected="0">
            <x v="1"/>
          </reference>
          <reference field="15" count="1">
            <x v="11"/>
          </reference>
        </references>
      </pivotArea>
    </format>
    <format dxfId="4026">
      <pivotArea dataOnly="0" labelOnly="1" outline="0" fieldPosition="0">
        <references count="6">
          <reference field="0" count="1" selected="0">
            <x v="62"/>
          </reference>
          <reference field="1" count="1" selected="0">
            <x v="246"/>
          </reference>
          <reference field="2" count="1" selected="0">
            <x v="0"/>
          </reference>
          <reference field="3" count="1" selected="0">
            <x v="292"/>
          </reference>
          <reference field="4" count="1" selected="0">
            <x v="1"/>
          </reference>
          <reference field="15" count="1">
            <x v="0"/>
          </reference>
        </references>
      </pivotArea>
    </format>
    <format dxfId="4025">
      <pivotArea dataOnly="0" labelOnly="1" outline="0" fieldPosition="0">
        <references count="6">
          <reference field="0" count="1" selected="0">
            <x v="68"/>
          </reference>
          <reference field="1" count="1" selected="0">
            <x v="253"/>
          </reference>
          <reference field="2" count="1" selected="0">
            <x v="2"/>
          </reference>
          <reference field="3" count="1" selected="0">
            <x v="368"/>
          </reference>
          <reference field="4" count="1" selected="0">
            <x v="1"/>
          </reference>
          <reference field="15" count="1">
            <x v="0"/>
          </reference>
        </references>
      </pivotArea>
    </format>
    <format dxfId="4024">
      <pivotArea dataOnly="0" labelOnly="1" outline="0" fieldPosition="0">
        <references count="6">
          <reference field="0" count="1" selected="0">
            <x v="73"/>
          </reference>
          <reference field="1" count="1" selected="0">
            <x v="260"/>
          </reference>
          <reference field="2" count="1" selected="0">
            <x v="3"/>
          </reference>
          <reference field="3" count="1" selected="0">
            <x v="5"/>
          </reference>
          <reference field="4" count="1" selected="0">
            <x v="1"/>
          </reference>
          <reference field="15" count="1">
            <x v="0"/>
          </reference>
        </references>
      </pivotArea>
    </format>
    <format dxfId="4023">
      <pivotArea dataOnly="0" labelOnly="1" outline="0" fieldPosition="0">
        <references count="6">
          <reference field="0" count="1" selected="0">
            <x v="79"/>
          </reference>
          <reference field="1" count="1" selected="0">
            <x v="272"/>
          </reference>
          <reference field="2" count="1" selected="0">
            <x v="1"/>
          </reference>
          <reference field="3" count="1" selected="0">
            <x v="389"/>
          </reference>
          <reference field="4" count="1" selected="0">
            <x v="1"/>
          </reference>
          <reference field="15" count="1">
            <x v="0"/>
          </reference>
        </references>
      </pivotArea>
    </format>
    <format dxfId="4022">
      <pivotArea dataOnly="0" labelOnly="1" outline="0" fieldPosition="0">
        <references count="6">
          <reference field="0" count="1" selected="0">
            <x v="82"/>
          </reference>
          <reference field="1" count="1" selected="0">
            <x v="275"/>
          </reference>
          <reference field="2" count="1" selected="0">
            <x v="0"/>
          </reference>
          <reference field="3" count="1" selected="0">
            <x v="241"/>
          </reference>
          <reference field="4" count="1" selected="0">
            <x v="1"/>
          </reference>
          <reference field="15" count="1">
            <x v="0"/>
          </reference>
        </references>
      </pivotArea>
    </format>
    <format dxfId="4021">
      <pivotArea dataOnly="0" labelOnly="1" outline="0" fieldPosition="0">
        <references count="6">
          <reference field="0" count="1" selected="0">
            <x v="114"/>
          </reference>
          <reference field="1" count="1" selected="0">
            <x v="317"/>
          </reference>
          <reference field="2" count="1" selected="0">
            <x v="0"/>
          </reference>
          <reference field="3" count="1" selected="0">
            <x v="39"/>
          </reference>
          <reference field="4" count="1" selected="0">
            <x v="1"/>
          </reference>
          <reference field="15" count="1">
            <x v="6"/>
          </reference>
        </references>
      </pivotArea>
    </format>
    <format dxfId="4020">
      <pivotArea dataOnly="0" labelOnly="1" outline="0" fieldPosition="0">
        <references count="6">
          <reference field="0" count="1" selected="0">
            <x v="117"/>
          </reference>
          <reference field="1" count="1" selected="0">
            <x v="320"/>
          </reference>
          <reference field="2" count="1" selected="0">
            <x v="3"/>
          </reference>
          <reference field="3" count="1" selected="0">
            <x v="268"/>
          </reference>
          <reference field="4" count="1" selected="0">
            <x v="1"/>
          </reference>
          <reference field="15" count="1">
            <x v="6"/>
          </reference>
        </references>
      </pivotArea>
    </format>
    <format dxfId="4019">
      <pivotArea dataOnly="0" labelOnly="1" outline="0" fieldPosition="0">
        <references count="6">
          <reference field="0" count="1" selected="0">
            <x v="128"/>
          </reference>
          <reference field="1" count="1" selected="0">
            <x v="335"/>
          </reference>
          <reference field="2" count="1" selected="0">
            <x v="2"/>
          </reference>
          <reference field="3" count="1" selected="0">
            <x v="328"/>
          </reference>
          <reference field="4" count="1" selected="0">
            <x v="1"/>
          </reference>
          <reference field="15" count="1">
            <x v="6"/>
          </reference>
        </references>
      </pivotArea>
    </format>
    <format dxfId="4018">
      <pivotArea dataOnly="0" labelOnly="1" outline="0" fieldPosition="0">
        <references count="6">
          <reference field="0" count="1" selected="0">
            <x v="131"/>
          </reference>
          <reference field="1" count="1" selected="0">
            <x v="338"/>
          </reference>
          <reference field="2" count="1" selected="0">
            <x v="1"/>
          </reference>
          <reference field="3" count="1" selected="0">
            <x v="40"/>
          </reference>
          <reference field="4" count="1" selected="0">
            <x v="1"/>
          </reference>
          <reference field="15" count="1">
            <x v="6"/>
          </reference>
        </references>
      </pivotArea>
    </format>
    <format dxfId="4017">
      <pivotArea dataOnly="0" labelOnly="1" outline="0" fieldPosition="0">
        <references count="6">
          <reference field="0" count="1" selected="0">
            <x v="137"/>
          </reference>
          <reference field="1" count="1" selected="0">
            <x v="344"/>
          </reference>
          <reference field="2" count="1" selected="0">
            <x v="3"/>
          </reference>
          <reference field="3" count="1" selected="0">
            <x v="387"/>
          </reference>
          <reference field="4" count="1" selected="0">
            <x v="1"/>
          </reference>
          <reference field="15" count="1">
            <x v="6"/>
          </reference>
        </references>
      </pivotArea>
    </format>
    <format dxfId="4016">
      <pivotArea dataOnly="0" labelOnly="1" outline="0" fieldPosition="0">
        <references count="6">
          <reference field="0" count="1" selected="0">
            <x v="141"/>
          </reference>
          <reference field="1" count="1" selected="0">
            <x v="348"/>
          </reference>
          <reference field="2" count="1" selected="0">
            <x v="3"/>
          </reference>
          <reference field="3" count="1" selected="0">
            <x v="65"/>
          </reference>
          <reference field="4" count="1" selected="0">
            <x v="1"/>
          </reference>
          <reference field="15" count="1">
            <x v="6"/>
          </reference>
        </references>
      </pivotArea>
    </format>
    <format dxfId="4015">
      <pivotArea dataOnly="0" labelOnly="1" outline="0" fieldPosition="0">
        <references count="6">
          <reference field="0" count="1" selected="0">
            <x v="158"/>
          </reference>
          <reference field="1" count="1" selected="0">
            <x v="144"/>
          </reference>
          <reference field="2" count="1" selected="0">
            <x v="0"/>
          </reference>
          <reference field="3" count="1" selected="0">
            <x v="200"/>
          </reference>
          <reference field="4" count="1" selected="0">
            <x v="1"/>
          </reference>
          <reference field="15" count="1">
            <x v="6"/>
          </reference>
        </references>
      </pivotArea>
    </format>
    <format dxfId="4014">
      <pivotArea dataOnly="0" labelOnly="1" outline="0" fieldPosition="0">
        <references count="6">
          <reference field="0" count="1" selected="0">
            <x v="160"/>
          </reference>
          <reference field="1" count="1" selected="0">
            <x v="165"/>
          </reference>
          <reference field="2" count="1" selected="0">
            <x v="2"/>
          </reference>
          <reference field="3" count="1" selected="0">
            <x v="28"/>
          </reference>
          <reference field="4" count="1" selected="0">
            <x v="1"/>
          </reference>
          <reference field="15" count="1">
            <x v="6"/>
          </reference>
        </references>
      </pivotArea>
    </format>
    <format dxfId="4013">
      <pivotArea dataOnly="0" labelOnly="1" outline="0" fieldPosition="0">
        <references count="6">
          <reference field="0" count="1" selected="0">
            <x v="161"/>
          </reference>
          <reference field="1" count="1" selected="0">
            <x v="166"/>
          </reference>
          <reference field="2" count="1" selected="0">
            <x v="3"/>
          </reference>
          <reference field="3" count="1" selected="0">
            <x v="30"/>
          </reference>
          <reference field="4" count="1" selected="0">
            <x v="1"/>
          </reference>
          <reference field="15" count="1">
            <x v="6"/>
          </reference>
        </references>
      </pivotArea>
    </format>
    <format dxfId="4012">
      <pivotArea dataOnly="0" labelOnly="1" outline="0" fieldPosition="0">
        <references count="6">
          <reference field="0" count="1" selected="0">
            <x v="165"/>
          </reference>
          <reference field="1" count="1" selected="0">
            <x v="205"/>
          </reference>
          <reference field="2" count="1" selected="0">
            <x v="3"/>
          </reference>
          <reference field="3" count="1" selected="0">
            <x v="121"/>
          </reference>
          <reference field="4" count="1" selected="0">
            <x v="1"/>
          </reference>
          <reference field="15" count="1">
            <x v="6"/>
          </reference>
        </references>
      </pivotArea>
    </format>
    <format dxfId="4011">
      <pivotArea dataOnly="0" labelOnly="1" outline="0" fieldPosition="0">
        <references count="6">
          <reference field="0" count="1" selected="0">
            <x v="180"/>
          </reference>
          <reference field="1" count="1" selected="0">
            <x v="11"/>
          </reference>
          <reference field="2" count="1" selected="0">
            <x v="2"/>
          </reference>
          <reference field="3" count="1" selected="0">
            <x v="276"/>
          </reference>
          <reference field="4" count="1" selected="0">
            <x v="1"/>
          </reference>
          <reference field="15" count="1">
            <x v="4"/>
          </reference>
        </references>
      </pivotArea>
    </format>
    <format dxfId="4010">
      <pivotArea dataOnly="0" labelOnly="1" outline="0" fieldPosition="0">
        <references count="6">
          <reference field="0" count="1" selected="0">
            <x v="184"/>
          </reference>
          <reference field="1" count="1" selected="0">
            <x v="15"/>
          </reference>
          <reference field="2" count="1" selected="0">
            <x v="2"/>
          </reference>
          <reference field="3" count="1" selected="0">
            <x v="361"/>
          </reference>
          <reference field="4" count="1" selected="0">
            <x v="1"/>
          </reference>
          <reference field="15" count="1">
            <x v="4"/>
          </reference>
        </references>
      </pivotArea>
    </format>
    <format dxfId="4009">
      <pivotArea dataOnly="0" labelOnly="1" outline="0" fieldPosition="0">
        <references count="6">
          <reference field="0" count="1" selected="0">
            <x v="197"/>
          </reference>
          <reference field="1" count="1" selected="0">
            <x v="56"/>
          </reference>
          <reference field="2" count="1" selected="0">
            <x v="3"/>
          </reference>
          <reference field="3" count="1" selected="0">
            <x v="88"/>
          </reference>
          <reference field="4" count="1" selected="0">
            <x v="1"/>
          </reference>
          <reference field="15" count="1">
            <x v="4"/>
          </reference>
        </references>
      </pivotArea>
    </format>
    <format dxfId="4008">
      <pivotArea dataOnly="0" labelOnly="1" outline="0" fieldPosition="0">
        <references count="6">
          <reference field="0" count="1" selected="0">
            <x v="200"/>
          </reference>
          <reference field="1" count="1" selected="0">
            <x v="94"/>
          </reference>
          <reference field="2" count="1" selected="0">
            <x v="2"/>
          </reference>
          <reference field="3" count="1" selected="0">
            <x v="50"/>
          </reference>
          <reference field="4" count="1" selected="0">
            <x v="1"/>
          </reference>
          <reference field="15" count="1">
            <x v="4"/>
          </reference>
        </references>
      </pivotArea>
    </format>
    <format dxfId="4007">
      <pivotArea dataOnly="0" labelOnly="1" outline="0" fieldPosition="0">
        <references count="6">
          <reference field="0" count="1" selected="0">
            <x v="201"/>
          </reference>
          <reference field="1" count="1" selected="0">
            <x v="95"/>
          </reference>
          <reference field="2" count="1" selected="0">
            <x v="3"/>
          </reference>
          <reference field="3" count="1" selected="0">
            <x v="359"/>
          </reference>
          <reference field="4" count="1" selected="0">
            <x v="1"/>
          </reference>
          <reference field="15" count="1">
            <x v="4"/>
          </reference>
        </references>
      </pivotArea>
    </format>
    <format dxfId="4006">
      <pivotArea dataOnly="0" labelOnly="1" outline="0" fieldPosition="0">
        <references count="6">
          <reference field="0" count="1" selected="0">
            <x v="205"/>
          </reference>
          <reference field="1" count="1" selected="0">
            <x v="99"/>
          </reference>
          <reference field="2" count="1" selected="0">
            <x v="3"/>
          </reference>
          <reference field="3" count="1" selected="0">
            <x v="24"/>
          </reference>
          <reference field="4" count="1" selected="0">
            <x v="1"/>
          </reference>
          <reference field="15" count="1">
            <x v="4"/>
          </reference>
        </references>
      </pivotArea>
    </format>
    <format dxfId="4005">
      <pivotArea dataOnly="0" labelOnly="1" outline="0" fieldPosition="0">
        <references count="6">
          <reference field="0" count="1" selected="0">
            <x v="212"/>
          </reference>
          <reference field="1" count="1" selected="0">
            <x v="111"/>
          </reference>
          <reference field="2" count="1" selected="0">
            <x v="2"/>
          </reference>
          <reference field="3" count="1" selected="0">
            <x v="36"/>
          </reference>
          <reference field="4" count="1" selected="0">
            <x v="1"/>
          </reference>
          <reference field="15" count="1">
            <x v="3"/>
          </reference>
        </references>
      </pivotArea>
    </format>
    <format dxfId="4004">
      <pivotArea dataOnly="0" labelOnly="1" outline="0" fieldPosition="0">
        <references count="6">
          <reference field="0" count="1" selected="0">
            <x v="225"/>
          </reference>
          <reference field="1" count="1" selected="0">
            <x v="133"/>
          </reference>
          <reference field="2" count="1" selected="0">
            <x v="3"/>
          </reference>
          <reference field="3" count="1" selected="0">
            <x v="255"/>
          </reference>
          <reference field="4" count="1" selected="0">
            <x v="1"/>
          </reference>
          <reference field="15" count="1">
            <x v="3"/>
          </reference>
        </references>
      </pivotArea>
    </format>
    <format dxfId="4003">
      <pivotArea dataOnly="0" labelOnly="1" outline="0" fieldPosition="0">
        <references count="6">
          <reference field="0" count="1" selected="0">
            <x v="232"/>
          </reference>
          <reference field="1" count="1" selected="0">
            <x v="372"/>
          </reference>
          <reference field="2" count="1" selected="0">
            <x v="2"/>
          </reference>
          <reference field="3" count="1" selected="0">
            <x v="31"/>
          </reference>
          <reference field="4" count="1" selected="0">
            <x v="1"/>
          </reference>
          <reference field="15" count="1">
            <x v="3"/>
          </reference>
        </references>
      </pivotArea>
    </format>
    <format dxfId="4002">
      <pivotArea dataOnly="0" labelOnly="1" outline="0" fieldPosition="0">
        <references count="6">
          <reference field="0" count="1" selected="0">
            <x v="242"/>
          </reference>
          <reference field="1" count="1" selected="0">
            <x v="219"/>
          </reference>
          <reference field="2" count="1" selected="0">
            <x v="0"/>
          </reference>
          <reference field="3" count="1" selected="0">
            <x v="337"/>
          </reference>
          <reference field="4" count="1" selected="0">
            <x v="1"/>
          </reference>
          <reference field="15" count="1">
            <x v="6"/>
          </reference>
        </references>
      </pivotArea>
    </format>
    <format dxfId="4001">
      <pivotArea dataOnly="0" labelOnly="1" outline="0" fieldPosition="0">
        <references count="6">
          <reference field="0" count="1" selected="0">
            <x v="261"/>
          </reference>
          <reference field="1" count="1" selected="0">
            <x v="64"/>
          </reference>
          <reference field="2" count="1" selected="0">
            <x v="8"/>
          </reference>
          <reference field="3" count="1" selected="0">
            <x v="408"/>
          </reference>
          <reference field="4" count="1" selected="0">
            <x v="1"/>
          </reference>
          <reference field="15" count="1">
            <x v="15"/>
          </reference>
        </references>
      </pivotArea>
    </format>
    <format dxfId="4000">
      <pivotArea dataOnly="0" labelOnly="1" outline="0" fieldPosition="0">
        <references count="6">
          <reference field="0" count="1" selected="0">
            <x v="267"/>
          </reference>
          <reference field="1" count="1" selected="0">
            <x v="161"/>
          </reference>
          <reference field="2" count="1" selected="0">
            <x v="1"/>
          </reference>
          <reference field="3" count="1" selected="0">
            <x v="201"/>
          </reference>
          <reference field="4" count="1" selected="0">
            <x v="1"/>
          </reference>
          <reference field="15" count="1">
            <x v="6"/>
          </reference>
        </references>
      </pivotArea>
    </format>
    <format dxfId="3999">
      <pivotArea dataOnly="0" labelOnly="1" outline="0" fieldPosition="0">
        <references count="6">
          <reference field="0" count="1" selected="0">
            <x v="272"/>
          </reference>
          <reference field="1" count="1" selected="0">
            <x v="195"/>
          </reference>
          <reference field="2" count="1" selected="0">
            <x v="2"/>
          </reference>
          <reference field="3" count="1" selected="0">
            <x v="205"/>
          </reference>
          <reference field="4" count="1" selected="0">
            <x v="1"/>
          </reference>
          <reference field="15" count="1">
            <x v="6"/>
          </reference>
        </references>
      </pivotArea>
    </format>
    <format dxfId="3998">
      <pivotArea dataOnly="0" labelOnly="1" outline="0" fieldPosition="0">
        <references count="6">
          <reference field="0" count="1" selected="0">
            <x v="291"/>
          </reference>
          <reference field="1" count="1" selected="0">
            <x v="21"/>
          </reference>
          <reference field="2" count="1" selected="0">
            <x v="1"/>
          </reference>
          <reference field="3" count="1" selected="0">
            <x v="412"/>
          </reference>
          <reference field="4" count="1" selected="0">
            <x v="1"/>
          </reference>
          <reference field="15" count="1">
            <x v="6"/>
          </reference>
        </references>
      </pivotArea>
    </format>
    <format dxfId="3997">
      <pivotArea dataOnly="0" labelOnly="1" outline="0" fieldPosition="0">
        <references count="6">
          <reference field="0" count="1" selected="0">
            <x v="316"/>
          </reference>
          <reference field="1" count="1" selected="0">
            <x v="390"/>
          </reference>
          <reference field="2" count="1" selected="0">
            <x v="2"/>
          </reference>
          <reference field="3" count="1" selected="0">
            <x v="383"/>
          </reference>
          <reference field="4" count="1" selected="0">
            <x v="1"/>
          </reference>
          <reference field="15" count="1">
            <x v="6"/>
          </reference>
        </references>
      </pivotArea>
    </format>
    <format dxfId="3996">
      <pivotArea dataOnly="0" labelOnly="1" outline="0" fieldPosition="0">
        <references count="6">
          <reference field="0" count="1" selected="0">
            <x v="336"/>
          </reference>
          <reference field="1" count="1" selected="0">
            <x v="37"/>
          </reference>
          <reference field="2" count="1" selected="0">
            <x v="2"/>
          </reference>
          <reference field="3" count="1" selected="0">
            <x v="29"/>
          </reference>
          <reference field="4" count="1" selected="0">
            <x v="1"/>
          </reference>
          <reference field="15" count="1">
            <x v="6"/>
          </reference>
        </references>
      </pivotArea>
    </format>
    <format dxfId="3995">
      <pivotArea dataOnly="0" labelOnly="1" outline="0" fieldPosition="0">
        <references count="6">
          <reference field="0" count="1" selected="0">
            <x v="337"/>
          </reference>
          <reference field="1" count="1" selected="0">
            <x v="38"/>
          </reference>
          <reference field="2" count="1" selected="0">
            <x v="3"/>
          </reference>
          <reference field="3" count="1" selected="0">
            <x v="79"/>
          </reference>
          <reference field="4" count="1" selected="0">
            <x v="1"/>
          </reference>
          <reference field="15" count="1">
            <x v="6"/>
          </reference>
        </references>
      </pivotArea>
    </format>
    <format dxfId="3994">
      <pivotArea dataOnly="0" labelOnly="1" outline="0" fieldPosition="0">
        <references count="6">
          <reference field="0" count="1" selected="0">
            <x v="341"/>
          </reference>
          <reference field="1" count="1" selected="0">
            <x v="57"/>
          </reference>
          <reference field="2" count="1" selected="0">
            <x v="3"/>
          </reference>
          <reference field="3" count="1" selected="0">
            <x v="26"/>
          </reference>
          <reference field="4" count="1" selected="0">
            <x v="1"/>
          </reference>
          <reference field="15" count="1">
            <x v="6"/>
          </reference>
        </references>
      </pivotArea>
    </format>
    <format dxfId="3993">
      <pivotArea dataOnly="0" labelOnly="1" outline="0" fieldPosition="0">
        <references count="6">
          <reference field="0" count="1" selected="0">
            <x v="374"/>
          </reference>
          <reference field="1" count="1" selected="0">
            <x v="171"/>
          </reference>
          <reference field="2" count="1" selected="0">
            <x v="0"/>
          </reference>
          <reference field="3" count="1" selected="0">
            <x v="140"/>
          </reference>
          <reference field="4" count="1" selected="0">
            <x v="1"/>
          </reference>
          <reference field="15" count="1">
            <x v="6"/>
          </reference>
        </references>
      </pivotArea>
    </format>
    <format dxfId="3992">
      <pivotArea dataOnly="0" labelOnly="1" outline="0" fieldPosition="0">
        <references count="6">
          <reference field="0" count="1" selected="0">
            <x v="375"/>
          </reference>
          <reference field="1" count="1" selected="0">
            <x v="172"/>
          </reference>
          <reference field="2" count="1" selected="0">
            <x v="1"/>
          </reference>
          <reference field="3" count="1" selected="0">
            <x v="67"/>
          </reference>
          <reference field="4" count="1" selected="0">
            <x v="1"/>
          </reference>
          <reference field="15" count="1">
            <x v="6"/>
          </reference>
        </references>
      </pivotArea>
    </format>
    <format dxfId="3991">
      <pivotArea dataOnly="0" labelOnly="1" outline="0" fieldPosition="0">
        <references count="6">
          <reference field="0" count="1" selected="0">
            <x v="377"/>
          </reference>
          <reference field="1" count="1" selected="0">
            <x v="179"/>
          </reference>
          <reference field="2" count="1" selected="0">
            <x v="3"/>
          </reference>
          <reference field="3" count="1" selected="0">
            <x v="218"/>
          </reference>
          <reference field="4" count="1" selected="0">
            <x v="1"/>
          </reference>
          <reference field="15" count="1">
            <x v="6"/>
          </reference>
        </references>
      </pivotArea>
    </format>
    <format dxfId="3990">
      <pivotArea dataOnly="0" labelOnly="1" outline="0" fieldPosition="0">
        <references count="6">
          <reference field="0" count="1" selected="0">
            <x v="383"/>
          </reference>
          <reference field="1" count="1" selected="0">
            <x v="191"/>
          </reference>
          <reference field="2" count="1" selected="0">
            <x v="1"/>
          </reference>
          <reference field="3" count="1" selected="0">
            <x v="148"/>
          </reference>
          <reference field="4" count="1" selected="0">
            <x v="1"/>
          </reference>
          <reference field="15" count="1">
            <x v="6"/>
          </reference>
        </references>
      </pivotArea>
    </format>
    <format dxfId="3989">
      <pivotArea dataOnly="0" labelOnly="1" outline="0" fieldPosition="0">
        <references count="6">
          <reference field="0" count="1" selected="0">
            <x v="400"/>
          </reference>
          <reference field="1" count="1" selected="0">
            <x v="366"/>
          </reference>
          <reference field="2" count="1" selected="0">
            <x v="2"/>
          </reference>
          <reference field="3" count="1" selected="0">
            <x v="373"/>
          </reference>
          <reference field="4" count="1" selected="0">
            <x v="1"/>
          </reference>
          <reference field="15" count="1">
            <x v="6"/>
          </reference>
        </references>
      </pivotArea>
    </format>
    <format dxfId="3988">
      <pivotArea dataOnly="0" labelOnly="1" outline="0" fieldPosition="0">
        <references count="6">
          <reference field="0" count="1" selected="0">
            <x v="401"/>
          </reference>
          <reference field="1" count="1" selected="0">
            <x v="368"/>
          </reference>
          <reference field="2" count="1" selected="0">
            <x v="3"/>
          </reference>
          <reference field="3" count="1" selected="0">
            <x v="81"/>
          </reference>
          <reference field="4" count="1" selected="0">
            <x v="1"/>
          </reference>
          <reference field="15" count="1">
            <x v="6"/>
          </reference>
        </references>
      </pivotArea>
    </format>
    <format dxfId="3987">
      <pivotArea dataOnly="0" labelOnly="1" outline="0" fieldPosition="0">
        <references count="6">
          <reference field="0" count="1" selected="0">
            <x v="403"/>
          </reference>
          <reference field="1" count="1" selected="0">
            <x v="378"/>
          </reference>
          <reference field="2" count="1" selected="0">
            <x v="1"/>
          </reference>
          <reference field="3" count="1" selected="0">
            <x v="69"/>
          </reference>
          <reference field="4" count="1" selected="0">
            <x v="1"/>
          </reference>
          <reference field="15" count="1">
            <x v="6"/>
          </reference>
        </references>
      </pivotArea>
    </format>
    <format dxfId="3986">
      <pivotArea dataOnly="0" labelOnly="1" outline="0" fieldPosition="0">
        <references count="6">
          <reference field="0" count="1" selected="0">
            <x v="413"/>
          </reference>
          <reference field="1" count="1" selected="0">
            <x v="402"/>
          </reference>
          <reference field="2" count="1" selected="0">
            <x v="3"/>
          </reference>
          <reference field="3" count="1" selected="0">
            <x v="349"/>
          </reference>
          <reference field="4" count="1" selected="0">
            <x v="1"/>
          </reference>
          <reference field="15" count="1">
            <x v="6"/>
          </reference>
        </references>
      </pivotArea>
    </format>
    <format dxfId="3985">
      <pivotArea dataOnly="0" labelOnly="1" outline="0" fieldPosition="0">
        <references count="6">
          <reference field="0" count="1" selected="0">
            <x v="419"/>
          </reference>
          <reference field="1" count="1" selected="0">
            <x v="39"/>
          </reference>
          <reference field="2" count="1" selected="0">
            <x v="1"/>
          </reference>
          <reference field="3" count="1" selected="0">
            <x v="106"/>
          </reference>
          <reference field="4" count="1" selected="0">
            <x v="1"/>
          </reference>
          <reference field="15" count="1">
            <x v="6"/>
          </reference>
        </references>
      </pivotArea>
    </format>
  </formats>
  <pivotTableStyleInfo name="PivotStyleLight16" showRowHeaders="0" showColHeaders="0"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1200-000000000000}" name="PivotTable6" cacheId="0" applyNumberFormats="0" applyBorderFormats="0" applyFontFormats="0" applyPatternFormats="0" applyAlignmentFormats="0" applyWidthHeightFormats="1" dataCaption="Values" updatedVersion="8" minRefreshableVersion="3" showDrill="0" useAutoFormatting="1" rowGrandTotals="0" colGrandTotals="0" itemPrintTitles="1" createdVersion="8" indent="0" compact="0" compactData="0" gridDropZones="1" multipleFieldFilters="0">
  <location ref="E3:P59" firstHeaderRow="2" firstDataRow="2" firstDataCol="6" rowPageCount="1" colPageCount="1"/>
  <pivotFields count="34">
    <pivotField axis="axisRow" compact="0" outline="0" showAll="0" defaultSubtotal="0">
      <items count="42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m="1" x="422"/>
        <item m="1" x="421"/>
        <item m="1" x="420"/>
        <item m="1" x="423"/>
      </items>
    </pivotField>
    <pivotField axis="axisRow" compact="0" outline="0" showAll="0" defaultSubtotal="0">
      <items count="424">
        <item x="172"/>
        <item x="323"/>
        <item x="324"/>
        <item x="325"/>
        <item x="0"/>
        <item x="173"/>
        <item x="174"/>
        <item x="326"/>
        <item x="287"/>
        <item x="175"/>
        <item x="176"/>
        <item x="177"/>
        <item x="178"/>
        <item x="179"/>
        <item x="180"/>
        <item x="181"/>
        <item x="182"/>
        <item x="327"/>
        <item x="183"/>
        <item x="257"/>
        <item x="184"/>
        <item x="288"/>
        <item x="185"/>
        <item x="289"/>
        <item x="290"/>
        <item x="328"/>
        <item x="1"/>
        <item x="2"/>
        <item x="329"/>
        <item x="330"/>
        <item x="152"/>
        <item x="331"/>
        <item x="3"/>
        <item x="186"/>
        <item x="232"/>
        <item x="4"/>
        <item x="332"/>
        <item x="333"/>
        <item x="334"/>
        <item x="416"/>
        <item x="291"/>
        <item x="187"/>
        <item x="188"/>
        <item x="5"/>
        <item x="189"/>
        <item x="335"/>
        <item x="336"/>
        <item x="190"/>
        <item x="191"/>
        <item x="292"/>
        <item x="337"/>
        <item x="192"/>
        <item x="6"/>
        <item x="193"/>
        <item x="293"/>
        <item x="153"/>
        <item x="194"/>
        <item x="338"/>
        <item x="7"/>
        <item x="195"/>
        <item x="339"/>
        <item x="340"/>
        <item x="196"/>
        <item x="8"/>
        <item x="258"/>
        <item x="341"/>
        <item x="285"/>
        <item x="154"/>
        <item x="342"/>
        <item x="9"/>
        <item x="343"/>
        <item x="10"/>
        <item x="171"/>
        <item x="233"/>
        <item x="344"/>
        <item x="11"/>
        <item x="345"/>
        <item x="12"/>
        <item x="13"/>
        <item x="346"/>
        <item x="234"/>
        <item x="347"/>
        <item x="14"/>
        <item x="348"/>
        <item x="235"/>
        <item x="349"/>
        <item x="350"/>
        <item x="351"/>
        <item x="352"/>
        <item x="353"/>
        <item x="236"/>
        <item x="354"/>
        <item x="15"/>
        <item x="294"/>
        <item x="197"/>
        <item x="198"/>
        <item x="199"/>
        <item x="200"/>
        <item x="201"/>
        <item x="202"/>
        <item x="203"/>
        <item x="204"/>
        <item x="259"/>
        <item x="260"/>
        <item x="205"/>
        <item x="206"/>
        <item x="16"/>
        <item x="207"/>
        <item x="208"/>
        <item x="247"/>
        <item x="17"/>
        <item x="209"/>
        <item x="355"/>
        <item x="18"/>
        <item x="356"/>
        <item x="210"/>
        <item x="211"/>
        <item x="19"/>
        <item x="212"/>
        <item x="213"/>
        <item x="357"/>
        <item x="261"/>
        <item x="214"/>
        <item x="215"/>
        <item x="358"/>
        <item x="216"/>
        <item x="217"/>
        <item x="218"/>
        <item x="20"/>
        <item x="359"/>
        <item x="219"/>
        <item x="220"/>
        <item x="221"/>
        <item x="222"/>
        <item x="360"/>
        <item x="223"/>
        <item x="224"/>
        <item x="361"/>
        <item x="362"/>
        <item x="225"/>
        <item x="226"/>
        <item x="262"/>
        <item x="295"/>
        <item x="296"/>
        <item x="155"/>
        <item x="156"/>
        <item x="21"/>
        <item x="363"/>
        <item x="22"/>
        <item x="23"/>
        <item x="24"/>
        <item x="364"/>
        <item x="365"/>
        <item x="25"/>
        <item x="366"/>
        <item x="26"/>
        <item x="27"/>
        <item x="227"/>
        <item x="263"/>
        <item x="367"/>
        <item x="368"/>
        <item x="264"/>
        <item x="28"/>
        <item x="369"/>
        <item x="29"/>
        <item x="157"/>
        <item x="158"/>
        <item x="265"/>
        <item x="370"/>
        <item x="30"/>
        <item x="31"/>
        <item x="371"/>
        <item x="372"/>
        <item x="32"/>
        <item x="373"/>
        <item x="33"/>
        <item x="159"/>
        <item x="34"/>
        <item x="266"/>
        <item x="374"/>
        <item x="375"/>
        <item x="267"/>
        <item x="160"/>
        <item x="237"/>
        <item x="376"/>
        <item x="377"/>
        <item x="378"/>
        <item x="379"/>
        <item x="297"/>
        <item x="35"/>
        <item x="268"/>
        <item x="380"/>
        <item x="381"/>
        <item x="382"/>
        <item x="383"/>
        <item x="269"/>
        <item x="384"/>
        <item x="36"/>
        <item x="37"/>
        <item x="38"/>
        <item x="298"/>
        <item x="39"/>
        <item x="299"/>
        <item x="385"/>
        <item x="161"/>
        <item x="162"/>
        <item x="386"/>
        <item x="300"/>
        <item x="387"/>
        <item x="163"/>
        <item x="40"/>
        <item x="388"/>
        <item x="164"/>
        <item x="270"/>
        <item x="389"/>
        <item x="301"/>
        <item x="302"/>
        <item x="271"/>
        <item x="238"/>
        <item x="239"/>
        <item x="390"/>
        <item x="41"/>
        <item x="391"/>
        <item x="42"/>
        <item x="43"/>
        <item x="44"/>
        <item x="45"/>
        <item x="165"/>
        <item x="166"/>
        <item x="46"/>
        <item x="248"/>
        <item x="240"/>
        <item x="47"/>
        <item x="48"/>
        <item x="49"/>
        <item x="241"/>
        <item x="249"/>
        <item x="50"/>
        <item x="51"/>
        <item x="52"/>
        <item x="53"/>
        <item x="54"/>
        <item x="55"/>
        <item x="56"/>
        <item x="57"/>
        <item x="58"/>
        <item x="59"/>
        <item x="60"/>
        <item x="61"/>
        <item x="62"/>
        <item x="242"/>
        <item x="63"/>
        <item x="64"/>
        <item x="65"/>
        <item x="66"/>
        <item x="67"/>
        <item x="167"/>
        <item x="68"/>
        <item x="168"/>
        <item x="69"/>
        <item x="70"/>
        <item x="250"/>
        <item x="272"/>
        <item x="71"/>
        <item x="303"/>
        <item x="273"/>
        <item x="72"/>
        <item x="73"/>
        <item x="304"/>
        <item x="74"/>
        <item x="243"/>
        <item x="75"/>
        <item x="76"/>
        <item x="77"/>
        <item x="78"/>
        <item x="79"/>
        <item x="80"/>
        <item x="81"/>
        <item x="251"/>
        <item x="82"/>
        <item x="83"/>
        <item x="84"/>
        <item x="85"/>
        <item x="86"/>
        <item x="87"/>
        <item x="274"/>
        <item x="275"/>
        <item x="88"/>
        <item x="89"/>
        <item x="90"/>
        <item x="91"/>
        <item x="276"/>
        <item x="92"/>
        <item x="93"/>
        <item x="94"/>
        <item x="95"/>
        <item x="252"/>
        <item x="96"/>
        <item x="97"/>
        <item x="253"/>
        <item x="169"/>
        <item x="98"/>
        <item x="99"/>
        <item x="100"/>
        <item x="101"/>
        <item x="254"/>
        <item x="102"/>
        <item x="103"/>
        <item x="104"/>
        <item x="105"/>
        <item x="106"/>
        <item x="277"/>
        <item x="107"/>
        <item x="108"/>
        <item x="278"/>
        <item x="109"/>
        <item x="110"/>
        <item x="111"/>
        <item x="112"/>
        <item x="113"/>
        <item x="114"/>
        <item x="115"/>
        <item x="116"/>
        <item x="117"/>
        <item x="118"/>
        <item x="119"/>
        <item x="120"/>
        <item x="121"/>
        <item x="279"/>
        <item x="280"/>
        <item x="122"/>
        <item x="123"/>
        <item x="124"/>
        <item x="255"/>
        <item x="256"/>
        <item x="125"/>
        <item x="126"/>
        <item x="127"/>
        <item x="128"/>
        <item x="129"/>
        <item x="130"/>
        <item x="131"/>
        <item x="132"/>
        <item x="133"/>
        <item x="134"/>
        <item x="135"/>
        <item x="136"/>
        <item x="137"/>
        <item x="138"/>
        <item x="139"/>
        <item x="140"/>
        <item x="141"/>
        <item x="142"/>
        <item x="143"/>
        <item x="305"/>
        <item x="306"/>
        <item x="307"/>
        <item x="308"/>
        <item x="392"/>
        <item x="393"/>
        <item x="309"/>
        <item x="310"/>
        <item x="394"/>
        <item x="395"/>
        <item x="144"/>
        <item x="396"/>
        <item x="397"/>
        <item x="145"/>
        <item x="398"/>
        <item x="399"/>
        <item x="146"/>
        <item x="228"/>
        <item x="229"/>
        <item x="230"/>
        <item x="417"/>
        <item x="311"/>
        <item x="231"/>
        <item x="281"/>
        <item x="400"/>
        <item x="401"/>
        <item x="402"/>
        <item x="418"/>
        <item x="147"/>
        <item x="148"/>
        <item x="403"/>
        <item x="404"/>
        <item x="312"/>
        <item x="286"/>
        <item x="170"/>
        <item x="405"/>
        <item x="313"/>
        <item x="244"/>
        <item x="282"/>
        <item x="314"/>
        <item x="406"/>
        <item x="283"/>
        <item x="407"/>
        <item x="408"/>
        <item x="315"/>
        <item x="316"/>
        <item x="409"/>
        <item x="317"/>
        <item x="410"/>
        <item x="411"/>
        <item x="318"/>
        <item x="412"/>
        <item x="319"/>
        <item x="284"/>
        <item x="413"/>
        <item x="149"/>
        <item x="320"/>
        <item x="245"/>
        <item x="150"/>
        <item x="151"/>
        <item x="321"/>
        <item x="322"/>
        <item x="414"/>
        <item x="415"/>
        <item x="246"/>
        <item x="419"/>
        <item m="1" x="421"/>
        <item m="1" x="422"/>
        <item m="1" x="423"/>
        <item x="420"/>
      </items>
    </pivotField>
    <pivotField axis="axisRow" compact="0" outline="0" showAll="0" defaultSubtotal="0">
      <items count="15">
        <item x="3"/>
        <item x="0"/>
        <item x="1"/>
        <item x="2"/>
        <item x="4"/>
        <item m="1" x="14"/>
        <item m="1" x="13"/>
        <item m="1" x="8"/>
        <item x="5"/>
        <item m="1" x="11"/>
        <item x="6"/>
        <item m="1" x="10"/>
        <item m="1" x="12"/>
        <item m="1" x="9"/>
        <item x="7"/>
      </items>
    </pivotField>
    <pivotField axis="axisRow" compact="0" outline="0" showAll="0" defaultSubtotal="0">
      <items count="426">
        <item x="64"/>
        <item m="1" x="416"/>
        <item x="391"/>
        <item x="110"/>
        <item x="1"/>
        <item x="70"/>
        <item x="307"/>
        <item x="264"/>
        <item x="245"/>
        <item x="332"/>
        <item x="163"/>
        <item x="216"/>
        <item x="309"/>
        <item x="143"/>
        <item x="146"/>
        <item x="328"/>
        <item x="150"/>
        <item x="350"/>
        <item x="100"/>
        <item x="239"/>
        <item x="116"/>
        <item x="407"/>
        <item x="308"/>
        <item x="377"/>
        <item x="202"/>
        <item x="346"/>
        <item x="334"/>
        <item x="406"/>
        <item x="157"/>
        <item x="329"/>
        <item x="158"/>
        <item x="226"/>
        <item x="356"/>
        <item x="161"/>
        <item x="252"/>
        <item x="130"/>
        <item x="208"/>
        <item x="263"/>
        <item x="185"/>
        <item x="111"/>
        <item x="128"/>
        <item x="139"/>
        <item x="294"/>
        <item x="355"/>
        <item x="149"/>
        <item x="105"/>
        <item x="383"/>
        <item x="401"/>
        <item x="278"/>
        <item x="206"/>
        <item x="197"/>
        <item x="78"/>
        <item x="52"/>
        <item x="26"/>
        <item x="160"/>
        <item x="61"/>
        <item x="94"/>
        <item x="217"/>
        <item x="229"/>
        <item x="156"/>
        <item x="272"/>
        <item x="35"/>
        <item x="293"/>
        <item x="361"/>
        <item x="209"/>
        <item x="138"/>
        <item x="388"/>
        <item x="367"/>
        <item x="249"/>
        <item x="395"/>
        <item x="380"/>
        <item x="343"/>
        <item x="312"/>
        <item x="282"/>
        <item x="218"/>
        <item x="101"/>
        <item x="336"/>
        <item x="364"/>
        <item x="341"/>
        <item x="330"/>
        <item x="152"/>
        <item x="393"/>
        <item x="205"/>
        <item x="313"/>
        <item x="104"/>
        <item x="167"/>
        <item x="66"/>
        <item x="182"/>
        <item x="194"/>
        <item x="240"/>
        <item x="48"/>
        <item x="251"/>
        <item x="43"/>
        <item x="384"/>
        <item x="379"/>
        <item x="178"/>
        <item x="168"/>
        <item x="260"/>
        <item x="41"/>
        <item x="298"/>
        <item x="402"/>
        <item x="91"/>
        <item x="186"/>
        <item x="45"/>
        <item x="269"/>
        <item x="175"/>
        <item x="411"/>
        <item x="44"/>
        <item x="354"/>
        <item x="283"/>
        <item x="204"/>
        <item x="127"/>
        <item x="345"/>
        <item x="112"/>
        <item x="207"/>
        <item x="98"/>
        <item x="398"/>
        <item x="315"/>
        <item x="120"/>
        <item x="58"/>
        <item x="303"/>
        <item x="162"/>
        <item x="326"/>
        <item x="191"/>
        <item x="403"/>
        <item x="6"/>
        <item x="67"/>
        <item x="344"/>
        <item x="256"/>
        <item x="190"/>
        <item x="30"/>
        <item x="74"/>
        <item x="390"/>
        <item x="34"/>
        <item x="372"/>
        <item x="131"/>
        <item x="233"/>
        <item x="132"/>
        <item x="60"/>
        <item x="223"/>
        <item x="366"/>
        <item x="109"/>
        <item x="129"/>
        <item x="358"/>
        <item x="386"/>
        <item x="221"/>
        <item x="228"/>
        <item x="370"/>
        <item x="375"/>
        <item x="126"/>
        <item x="18"/>
        <item x="54"/>
        <item x="300"/>
        <item x="387"/>
        <item x="174"/>
        <item x="195"/>
        <item x="338"/>
        <item x="183"/>
        <item x="271"/>
        <item x="189"/>
        <item x="368"/>
        <item x="280"/>
        <item x="333"/>
        <item x="88"/>
        <item x="87"/>
        <item x="51"/>
        <item x="246"/>
        <item x="13"/>
        <item x="22"/>
        <item x="378"/>
        <item x="37"/>
        <item x="409"/>
        <item x="287"/>
        <item x="299"/>
        <item x="16"/>
        <item x="243"/>
        <item x="335"/>
        <item x="211"/>
        <item x="122"/>
        <item x="212"/>
        <item x="148"/>
        <item x="17"/>
        <item x="232"/>
        <item x="0"/>
        <item x="267"/>
        <item x="46"/>
        <item x="159"/>
        <item x="311"/>
        <item x="200"/>
        <item x="371"/>
        <item x="279"/>
        <item x="77"/>
        <item x="99"/>
        <item x="340"/>
        <item x="288"/>
        <item x="40"/>
        <item x="137"/>
        <item x="319"/>
        <item x="187"/>
        <item x="133"/>
        <item x="155"/>
        <item x="261"/>
        <item x="254"/>
        <item x="241"/>
        <item x="68"/>
        <item x="266"/>
        <item x="85"/>
        <item x="385"/>
        <item x="337"/>
        <item x="292"/>
        <item x="9"/>
        <item m="1" x="423"/>
        <item x="363"/>
        <item x="289"/>
        <item x="193"/>
        <item x="410"/>
        <item x="234"/>
        <item x="397"/>
        <item x="369"/>
        <item x="21"/>
        <item x="42"/>
        <item x="82"/>
        <item x="93"/>
        <item x="220"/>
        <item x="19"/>
        <item x="353"/>
        <item x="75"/>
        <item x="56"/>
        <item x="141"/>
        <item x="29"/>
        <item x="121"/>
        <item x="214"/>
        <item x="286"/>
        <item x="38"/>
        <item x="250"/>
        <item x="316"/>
        <item m="1" x="418"/>
        <item x="90"/>
        <item x="12"/>
        <item x="268"/>
        <item x="284"/>
        <item x="79"/>
        <item x="265"/>
        <item x="224"/>
        <item x="331"/>
        <item x="124"/>
        <item x="23"/>
        <item x="376"/>
        <item x="172"/>
        <item x="305"/>
        <item x="247"/>
        <item x="210"/>
        <item x="399"/>
        <item x="306"/>
        <item x="72"/>
        <item x="219"/>
        <item x="349"/>
        <item x="179"/>
        <item x="3"/>
        <item x="164"/>
        <item x="201"/>
        <item x="230"/>
        <item x="71"/>
        <item x="237"/>
        <item x="176"/>
        <item x="81"/>
        <item x="231"/>
        <item x="192"/>
        <item x="114"/>
        <item x="276"/>
        <item x="107"/>
        <item x="113"/>
        <item x="15"/>
        <item x="382"/>
        <item x="238"/>
        <item x="118"/>
        <item x="177"/>
        <item x="103"/>
        <item x="257"/>
        <item x="365"/>
        <item x="106"/>
        <item x="31"/>
        <item x="351"/>
        <item x="36"/>
        <item x="290"/>
        <item x="95"/>
        <item x="153"/>
        <item x="408"/>
        <item x="97"/>
        <item x="92"/>
        <item x="123"/>
        <item x="135"/>
        <item x="59"/>
        <item x="213"/>
        <item x="222"/>
        <item x="57"/>
        <item x="381"/>
        <item x="108"/>
        <item x="53"/>
        <item x="297"/>
        <item x="327"/>
        <item x="322"/>
        <item x="227"/>
        <item x="317"/>
        <item x="318"/>
        <item m="1" x="417"/>
        <item x="50"/>
        <item x="196"/>
        <item x="314"/>
        <item x="27"/>
        <item x="80"/>
        <item x="140"/>
        <item x="136"/>
        <item x="33"/>
        <item x="119"/>
        <item x="412"/>
        <item x="325"/>
        <item x="10"/>
        <item x="166"/>
        <item x="389"/>
        <item x="11"/>
        <item x="235"/>
        <item x="5"/>
        <item x="244"/>
        <item x="142"/>
        <item x="248"/>
        <item x="373"/>
        <item x="49"/>
        <item x="125"/>
        <item x="86"/>
        <item x="188"/>
        <item x="357"/>
        <item x="225"/>
        <item x="145"/>
        <item x="352"/>
        <item x="404"/>
        <item x="14"/>
        <item x="236"/>
        <item x="69"/>
        <item x="173"/>
        <item x="347"/>
        <item x="324"/>
        <item x="102"/>
        <item x="203"/>
        <item x="117"/>
        <item x="374"/>
        <item x="215"/>
        <item x="281"/>
        <item x="4"/>
        <item x="405"/>
        <item x="32"/>
        <item x="270"/>
        <item x="253"/>
        <item x="339"/>
        <item x="342"/>
        <item x="258"/>
        <item x="144"/>
        <item x="296"/>
        <item x="73"/>
        <item x="198"/>
        <item x="47"/>
        <item x="181"/>
        <item x="199"/>
        <item x="8"/>
        <item x="291"/>
        <item x="295"/>
        <item x="301"/>
        <item x="302"/>
        <item x="65"/>
        <item x="273"/>
        <item x="323"/>
        <item x="55"/>
        <item x="151"/>
        <item x="392"/>
        <item x="28"/>
        <item x="24"/>
        <item x="171"/>
        <item x="274"/>
        <item x="96"/>
        <item x="63"/>
        <item x="169"/>
        <item x="396"/>
        <item x="184"/>
        <item x="310"/>
        <item x="320"/>
        <item x="362"/>
        <item x="7"/>
        <item x="134"/>
        <item x="89"/>
        <item x="76"/>
        <item x="321"/>
        <item x="394"/>
        <item x="180"/>
        <item x="275"/>
        <item x="154"/>
        <item x="359"/>
        <item x="115"/>
        <item x="259"/>
        <item x="348"/>
        <item x="62"/>
        <item x="147"/>
        <item x="242"/>
        <item x="304"/>
        <item x="20"/>
        <item x="400"/>
        <item x="25"/>
        <item m="1" x="420"/>
        <item x="413"/>
        <item x="255"/>
        <item x="83"/>
        <item x="2"/>
        <item x="360"/>
        <item x="285"/>
        <item x="39"/>
        <item x="165"/>
        <item x="170"/>
        <item x="277"/>
        <item x="84"/>
        <item x="262"/>
        <item x="414"/>
        <item m="1" x="422"/>
        <item m="1" x="425"/>
        <item m="1" x="424"/>
        <item m="1" x="421"/>
        <item m="1" x="419"/>
        <item x="415"/>
      </items>
    </pivotField>
    <pivotField axis="axisRow" compact="0" outline="0" showAll="0" defaultSubtotal="0">
      <items count="8">
        <item x="0"/>
        <item x="1"/>
        <item x="4"/>
        <item x="5"/>
        <item x="3"/>
        <item x="2"/>
        <item x="6"/>
        <item m="1" x="7"/>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21">
        <item x="0"/>
        <item x="5"/>
        <item x="6"/>
        <item x="3"/>
        <item x="9"/>
        <item x="11"/>
        <item x="12"/>
        <item x="8"/>
        <item x="13"/>
        <item x="7"/>
        <item x="4"/>
        <item x="1"/>
        <item x="15"/>
        <item m="1" x="16"/>
        <item m="1" x="17"/>
        <item x="2"/>
        <item m="1" x="18"/>
        <item m="1" x="20"/>
        <item m="1" x="19"/>
        <item x="14"/>
        <item x="10"/>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Page" compact="0" outline="0" showAll="0" defaultSubtotal="0">
      <items count="8">
        <item x="0"/>
        <item x="1"/>
        <item x="4"/>
        <item x="5"/>
        <item x="3"/>
        <item x="2"/>
        <item x="6"/>
        <item m="1" x="7"/>
      </items>
    </pivotField>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howAll="0" defaultSubtotal="0"/>
    <pivotField compact="0" outline="0" subtotalTop="0" showAll="0" defaultSubtotal="0"/>
    <pivotField compact="0" outline="0" subtotalTop="0" showAll="0" defaultSubtotal="0"/>
    <pivotField compact="0" outline="0" showAll="0" defaultSubtotal="0"/>
  </pivotFields>
  <rowFields count="6">
    <field x="0"/>
    <field x="1"/>
    <field x="2"/>
    <field x="3"/>
    <field x="4"/>
    <field x="15"/>
  </rowFields>
  <rowItems count="55">
    <i>
      <x v="25"/>
      <x v="153"/>
      <x v="2"/>
      <x v="405"/>
      <x v="2"/>
      <x v="1"/>
    </i>
    <i>
      <x v="34"/>
      <x v="177"/>
      <x v="3"/>
      <x v="133"/>
      <x v="2"/>
      <x v="2"/>
    </i>
    <i>
      <x v="35"/>
      <x v="189"/>
      <x/>
      <x v="61"/>
      <x v="2"/>
      <x v="9"/>
    </i>
    <i>
      <x v="36"/>
      <x v="197"/>
      <x v="1"/>
      <x v="283"/>
      <x v="2"/>
      <x v="7"/>
    </i>
    <i>
      <x v="54"/>
      <x v="241"/>
      <x v="3"/>
      <x v="151"/>
      <x v="2"/>
      <x/>
    </i>
    <i>
      <x v="66"/>
      <x v="254"/>
      <x v="3"/>
      <x v="86"/>
      <x v="2"/>
      <x/>
    </i>
    <i>
      <x v="67"/>
      <x v="255"/>
      <x/>
      <x v="126"/>
      <x v="2"/>
      <x/>
    </i>
    <i>
      <x v="69"/>
      <x v="259"/>
      <x v="2"/>
      <x v="338"/>
      <x v="2"/>
      <x/>
    </i>
    <i>
      <x v="91"/>
      <x v="290"/>
      <x/>
      <x v="101"/>
      <x v="2"/>
      <x v="9"/>
    </i>
    <i>
      <x v="94"/>
      <x v="294"/>
      <x v="3"/>
      <x v="56"/>
      <x v="2"/>
      <x v="9"/>
    </i>
    <i>
      <x v="99"/>
      <x v="302"/>
      <x/>
      <x v="192"/>
      <x v="2"/>
      <x v="9"/>
    </i>
    <i>
      <x v="102"/>
      <x v="306"/>
      <x v="3"/>
      <x v="342"/>
      <x v="2"/>
      <x v="9"/>
    </i>
    <i>
      <x v="105"/>
      <x v="309"/>
      <x v="2"/>
      <x v="45"/>
      <x v="2"/>
      <x v="1"/>
    </i>
    <i>
      <x v="106"/>
      <x v="310"/>
      <x v="3"/>
      <x v="280"/>
      <x v="2"/>
      <x v="1"/>
    </i>
    <i>
      <x v="110"/>
      <x v="316"/>
      <x v="3"/>
      <x v="3"/>
      <x v="2"/>
      <x v="6"/>
    </i>
    <i>
      <x v="120"/>
      <x v="326"/>
      <x v="1"/>
      <x v="118"/>
      <x v="2"/>
      <x v="6"/>
    </i>
    <i>
      <x v="127"/>
      <x v="337"/>
      <x/>
      <x v="111"/>
      <x v="2"/>
      <x v="6"/>
    </i>
    <i>
      <x v="129"/>
      <x v="339"/>
      <x v="2"/>
      <x v="142"/>
      <x v="2"/>
      <x v="6"/>
    </i>
    <i>
      <x v="140"/>
      <x v="350"/>
      <x v="1"/>
      <x v="311"/>
      <x v="2"/>
      <x v="6"/>
    </i>
    <i>
      <x v="161"/>
      <x v="204"/>
      <x v="2"/>
      <x v="33"/>
      <x v="2"/>
      <x v="6"/>
    </i>
    <i>
      <x v="178"/>
      <x v="12"/>
      <x v="3"/>
      <x v="95"/>
      <x v="2"/>
      <x v="3"/>
    </i>
    <i>
      <x v="179"/>
      <x v="13"/>
      <x/>
      <x v="257"/>
      <x v="2"/>
      <x v="3"/>
    </i>
    <i>
      <x v="186"/>
      <x v="33"/>
      <x v="3"/>
      <x v="102"/>
      <x v="2"/>
      <x v="3"/>
    </i>
    <i>
      <x v="187"/>
      <x v="41"/>
      <x/>
      <x v="198"/>
      <x v="2"/>
      <x v="6"/>
    </i>
    <i>
      <x v="190"/>
      <x v="47"/>
      <x v="3"/>
      <x v="129"/>
      <x v="2"/>
      <x v="6"/>
    </i>
    <i>
      <x v="191"/>
      <x v="48"/>
      <x/>
      <x v="123"/>
      <x v="2"/>
      <x v="6"/>
    </i>
    <i>
      <x v="199"/>
      <x v="96"/>
      <x/>
      <x v="362"/>
      <x v="2"/>
      <x v="6"/>
    </i>
    <i>
      <x v="207"/>
      <x v="107"/>
      <x/>
      <x v="49"/>
      <x v="2"/>
      <x v="15"/>
    </i>
    <i>
      <x v="215"/>
      <x v="123"/>
      <x/>
      <x v="179"/>
      <x v="2"/>
      <x v="6"/>
    </i>
    <i>
      <x v="221"/>
      <x v="132"/>
      <x v="2"/>
      <x v="74"/>
      <x v="2"/>
      <x v="6"/>
    </i>
    <i>
      <x v="224"/>
      <x v="136"/>
      <x v="1"/>
      <x v="145"/>
      <x v="2"/>
      <x v="6"/>
    </i>
    <i>
      <x v="225"/>
      <x v="139"/>
      <x v="2"/>
      <x v="294"/>
      <x v="2"/>
      <x v="6"/>
    </i>
    <i>
      <x v="242"/>
      <x v="250"/>
      <x v="3"/>
      <x v="19"/>
      <x v="2"/>
      <x v="4"/>
    </i>
    <i>
      <x v="253"/>
      <x v="299"/>
      <x v="2"/>
      <x v="234"/>
      <x v="2"/>
      <x v="5"/>
    </i>
    <i>
      <x v="255"/>
      <x v="333"/>
      <x v="8"/>
      <x v="34"/>
      <x v="2"/>
      <x v="5"/>
    </i>
    <i>
      <x v="256"/>
      <x v="334"/>
      <x v="8"/>
      <x v="352"/>
      <x v="2"/>
      <x v="5"/>
    </i>
    <i>
      <x v="257"/>
      <x v="19"/>
      <x v="8"/>
      <x v="202"/>
      <x v="2"/>
      <x v="7"/>
    </i>
    <i>
      <x v="259"/>
      <x v="102"/>
      <x/>
      <x v="128"/>
      <x v="2"/>
      <x v="7"/>
    </i>
    <i>
      <x v="261"/>
      <x v="121"/>
      <x v="2"/>
      <x v="355"/>
      <x v="2"/>
      <x v="7"/>
    </i>
    <i>
      <x v="271"/>
      <x v="217"/>
      <x/>
      <x v="239"/>
      <x v="2"/>
      <x v="7"/>
    </i>
    <i>
      <x v="274"/>
      <x v="285"/>
      <x v="3"/>
      <x v="158"/>
      <x v="2"/>
      <x v="7"/>
    </i>
    <i>
      <x v="282"/>
      <x v="392"/>
      <x v="3"/>
      <x v="190"/>
      <x v="2"/>
      <x v="7"/>
    </i>
    <i>
      <x v="302"/>
      <x v="216"/>
      <x v="3"/>
      <x v="173"/>
      <x v="2"/>
      <x v="9"/>
    </i>
    <i>
      <x v="310"/>
      <x v="361"/>
      <x v="3"/>
      <x v="6"/>
      <x v="2"/>
      <x v="9"/>
    </i>
    <i>
      <x v="311"/>
      <x v="375"/>
      <x/>
      <x v="22"/>
      <x v="2"/>
      <x v="9"/>
    </i>
    <i>
      <x v="356"/>
      <x v="114"/>
      <x v="1"/>
      <x v="282"/>
      <x v="2"/>
      <x v="6"/>
    </i>
    <i>
      <x v="363"/>
      <x v="147"/>
      <x/>
      <x v="143"/>
      <x v="2"/>
      <x v="6"/>
    </i>
    <i>
      <x v="367"/>
      <x v="159"/>
      <x/>
      <x v="385"/>
      <x v="2"/>
      <x v="6"/>
    </i>
    <i>
      <x v="391"/>
      <x v="222"/>
      <x/>
      <x v="144"/>
      <x v="2"/>
      <x v="8"/>
    </i>
    <i>
      <x v="404"/>
      <x v="385"/>
      <x v="1"/>
      <x v="252"/>
      <x v="2"/>
      <x v="6"/>
    </i>
    <i>
      <x v="406"/>
      <x v="394"/>
      <x v="3"/>
      <x v="47"/>
      <x v="2"/>
      <x v="6"/>
    </i>
    <i>
      <x v="412"/>
      <x v="405"/>
      <x v="1"/>
      <x v="21"/>
      <x v="2"/>
      <x v="6"/>
    </i>
    <i>
      <x v="414"/>
      <x v="416"/>
      <x v="3"/>
      <x v="171"/>
      <x v="2"/>
      <x v="6"/>
    </i>
    <i>
      <x v="415"/>
      <x v="417"/>
      <x/>
      <x v="215"/>
      <x v="2"/>
      <x v="6"/>
    </i>
    <i>
      <x v="418"/>
      <x v="381"/>
      <x v="3"/>
      <x v="407"/>
      <x v="2"/>
      <x v="11"/>
    </i>
  </rowItems>
  <colItems count="1">
    <i/>
  </colItems>
  <pageFields count="1">
    <pageField fld="24" item="2" hier="-1"/>
  </pageFields>
  <formats count="693">
    <format dxfId="3984">
      <pivotArea field="0" type="button" dataOnly="0" labelOnly="1" outline="0" axis="axisRow" fieldPosition="0"/>
    </format>
    <format dxfId="3983">
      <pivotArea field="1" type="button" dataOnly="0" labelOnly="1" outline="0" axis="axisRow" fieldPosition="1"/>
    </format>
    <format dxfId="3982">
      <pivotArea field="2" type="button" dataOnly="0" labelOnly="1" outline="0" axis="axisRow" fieldPosition="2"/>
    </format>
    <format dxfId="3981">
      <pivotArea field="3" type="button" dataOnly="0" labelOnly="1" outline="0" axis="axisRow" fieldPosition="3"/>
    </format>
    <format dxfId="3980">
      <pivotArea field="4" type="button" dataOnly="0" labelOnly="1" outline="0" axis="axisRow" fieldPosition="4"/>
    </format>
    <format dxfId="3979">
      <pivotArea field="15" type="button" dataOnly="0" labelOnly="1" outline="0" axis="axisRow" fieldPosition="5"/>
    </format>
    <format dxfId="3978">
      <pivotArea field="0" type="button" dataOnly="0" labelOnly="1" outline="0" axis="axisRow" fieldPosition="0"/>
    </format>
    <format dxfId="3977">
      <pivotArea field="1" type="button" dataOnly="0" labelOnly="1" outline="0" axis="axisRow" fieldPosition="1"/>
    </format>
    <format dxfId="3976">
      <pivotArea field="2" type="button" dataOnly="0" labelOnly="1" outline="0" axis="axisRow" fieldPosition="2"/>
    </format>
    <format dxfId="3975">
      <pivotArea field="3" type="button" dataOnly="0" labelOnly="1" outline="0" axis="axisRow" fieldPosition="3"/>
    </format>
    <format dxfId="3974">
      <pivotArea field="4" type="button" dataOnly="0" labelOnly="1" outline="0" axis="axisRow" fieldPosition="4"/>
    </format>
    <format dxfId="3973">
      <pivotArea field="15" type="button" dataOnly="0" labelOnly="1" outline="0" axis="axisRow" fieldPosition="5"/>
    </format>
    <format dxfId="3972">
      <pivotArea dataOnly="0" labelOnly="1" outline="0" fieldPosition="0">
        <references count="1">
          <reference field="0" count="50">
            <x v="8"/>
            <x v="22"/>
            <x v="23"/>
            <x v="38"/>
            <x v="39"/>
            <x v="42"/>
            <x v="70"/>
            <x v="72"/>
            <x v="89"/>
            <x v="94"/>
            <x v="97"/>
            <x v="102"/>
            <x v="105"/>
            <x v="108"/>
            <x v="109"/>
            <x v="113"/>
            <x v="123"/>
            <x v="130"/>
            <x v="132"/>
            <x v="143"/>
            <x v="164"/>
            <x v="181"/>
            <x v="182"/>
            <x v="189"/>
            <x v="190"/>
            <x v="193"/>
            <x v="194"/>
            <x v="202"/>
            <x v="210"/>
            <x v="218"/>
            <x v="224"/>
            <x v="227"/>
            <x v="228"/>
            <x v="245"/>
            <x v="256"/>
            <x v="258"/>
            <x v="259"/>
            <x v="260"/>
            <x v="262"/>
            <x v="264"/>
            <x v="274"/>
            <x v="277"/>
            <x v="285"/>
            <x v="305"/>
            <x v="313"/>
            <x v="314"/>
            <x v="359"/>
            <x v="366"/>
            <x v="370"/>
            <x v="394"/>
          </reference>
        </references>
      </pivotArea>
    </format>
    <format dxfId="3971">
      <pivotArea dataOnly="0" labelOnly="1" outline="0" fieldPosition="0">
        <references count="1">
          <reference field="0" count="6">
            <x v="407"/>
            <x v="409"/>
            <x v="415"/>
            <x v="417"/>
            <x v="418"/>
            <x v="421"/>
          </reference>
        </references>
      </pivotArea>
    </format>
    <format dxfId="3970">
      <pivotArea dataOnly="0" labelOnly="1" outline="0" fieldPosition="0">
        <references count="2">
          <reference field="0" count="1" selected="0">
            <x v="8"/>
          </reference>
          <reference field="1" count="1">
            <x v="43"/>
          </reference>
        </references>
      </pivotArea>
    </format>
    <format dxfId="3969">
      <pivotArea dataOnly="0" labelOnly="1" outline="0" fieldPosition="0">
        <references count="2">
          <reference field="0" count="1" selected="0">
            <x v="22"/>
          </reference>
          <reference field="1" count="1">
            <x v="117"/>
          </reference>
        </references>
      </pivotArea>
    </format>
    <format dxfId="3968">
      <pivotArea dataOnly="0" labelOnly="1" outline="0" fieldPosition="0">
        <references count="2">
          <reference field="0" count="1" selected="0">
            <x v="23"/>
          </reference>
          <reference field="1" count="1">
            <x v="128"/>
          </reference>
        </references>
      </pivotArea>
    </format>
    <format dxfId="3967">
      <pivotArea dataOnly="0" labelOnly="1" outline="0" fieldPosition="0">
        <references count="2">
          <reference field="0" count="1" selected="0">
            <x v="38"/>
          </reference>
          <reference field="1" count="1">
            <x v="189"/>
          </reference>
        </references>
      </pivotArea>
    </format>
    <format dxfId="3966">
      <pivotArea dataOnly="0" labelOnly="1" outline="0" fieldPosition="0">
        <references count="2">
          <reference field="0" count="1" selected="0">
            <x v="39"/>
          </reference>
          <reference field="1" count="1">
            <x v="197"/>
          </reference>
        </references>
      </pivotArea>
    </format>
    <format dxfId="3965">
      <pivotArea dataOnly="0" labelOnly="1" outline="0" fieldPosition="0">
        <references count="2">
          <reference field="0" count="1" selected="0">
            <x v="42"/>
          </reference>
          <reference field="1" count="1">
            <x v="201"/>
          </reference>
        </references>
      </pivotArea>
    </format>
    <format dxfId="3964">
      <pivotArea dataOnly="0" labelOnly="1" outline="0" fieldPosition="0">
        <references count="2">
          <reference field="0" count="1" selected="0">
            <x v="70"/>
          </reference>
          <reference field="1" count="1">
            <x v="255"/>
          </reference>
        </references>
      </pivotArea>
    </format>
    <format dxfId="3963">
      <pivotArea dataOnly="0" labelOnly="1" outline="0" fieldPosition="0">
        <references count="2">
          <reference field="0" count="1" selected="0">
            <x v="72"/>
          </reference>
          <reference field="1" count="1">
            <x v="259"/>
          </reference>
        </references>
      </pivotArea>
    </format>
    <format dxfId="3962">
      <pivotArea dataOnly="0" labelOnly="1" outline="0" fieldPosition="0">
        <references count="2">
          <reference field="0" count="1" selected="0">
            <x v="89"/>
          </reference>
          <reference field="1" count="1">
            <x v="283"/>
          </reference>
        </references>
      </pivotArea>
    </format>
    <format dxfId="3961">
      <pivotArea dataOnly="0" labelOnly="1" outline="0" fieldPosition="0">
        <references count="2">
          <reference field="0" count="1" selected="0">
            <x v="94"/>
          </reference>
          <reference field="1" count="1">
            <x v="290"/>
          </reference>
        </references>
      </pivotArea>
    </format>
    <format dxfId="3960">
      <pivotArea dataOnly="0" labelOnly="1" outline="0" fieldPosition="0">
        <references count="2">
          <reference field="0" count="1" selected="0">
            <x v="97"/>
          </reference>
          <reference field="1" count="1">
            <x v="294"/>
          </reference>
        </references>
      </pivotArea>
    </format>
    <format dxfId="3959">
      <pivotArea dataOnly="0" labelOnly="1" outline="0" fieldPosition="0">
        <references count="2">
          <reference field="0" count="1" selected="0">
            <x v="102"/>
          </reference>
          <reference field="1" count="1">
            <x v="302"/>
          </reference>
        </references>
      </pivotArea>
    </format>
    <format dxfId="3958">
      <pivotArea dataOnly="0" labelOnly="1" outline="0" fieldPosition="0">
        <references count="2">
          <reference field="0" count="1" selected="0">
            <x v="105"/>
          </reference>
          <reference field="1" count="1">
            <x v="306"/>
          </reference>
        </references>
      </pivotArea>
    </format>
    <format dxfId="3957">
      <pivotArea dataOnly="0" labelOnly="1" outline="0" fieldPosition="0">
        <references count="2">
          <reference field="0" count="1" selected="0">
            <x v="108"/>
          </reference>
          <reference field="1" count="1">
            <x v="309"/>
          </reference>
        </references>
      </pivotArea>
    </format>
    <format dxfId="3956">
      <pivotArea dataOnly="0" labelOnly="1" outline="0" fieldPosition="0">
        <references count="2">
          <reference field="0" count="1" selected="0">
            <x v="109"/>
          </reference>
          <reference field="1" count="1">
            <x v="310"/>
          </reference>
        </references>
      </pivotArea>
    </format>
    <format dxfId="3955">
      <pivotArea dataOnly="0" labelOnly="1" outline="0" fieldPosition="0">
        <references count="2">
          <reference field="0" count="1" selected="0">
            <x v="113"/>
          </reference>
          <reference field="1" count="1">
            <x v="316"/>
          </reference>
        </references>
      </pivotArea>
    </format>
    <format dxfId="3954">
      <pivotArea dataOnly="0" labelOnly="1" outline="0" fieldPosition="0">
        <references count="2">
          <reference field="0" count="1" selected="0">
            <x v="123"/>
          </reference>
          <reference field="1" count="1">
            <x v="326"/>
          </reference>
        </references>
      </pivotArea>
    </format>
    <format dxfId="3953">
      <pivotArea dataOnly="0" labelOnly="1" outline="0" fieldPosition="0">
        <references count="2">
          <reference field="0" count="1" selected="0">
            <x v="130"/>
          </reference>
          <reference field="1" count="1">
            <x v="337"/>
          </reference>
        </references>
      </pivotArea>
    </format>
    <format dxfId="3952">
      <pivotArea dataOnly="0" labelOnly="1" outline="0" fieldPosition="0">
        <references count="2">
          <reference field="0" count="1" selected="0">
            <x v="132"/>
          </reference>
          <reference field="1" count="1">
            <x v="339"/>
          </reference>
        </references>
      </pivotArea>
    </format>
    <format dxfId="3951">
      <pivotArea dataOnly="0" labelOnly="1" outline="0" fieldPosition="0">
        <references count="2">
          <reference field="0" count="1" selected="0">
            <x v="143"/>
          </reference>
          <reference field="1" count="1">
            <x v="350"/>
          </reference>
        </references>
      </pivotArea>
    </format>
    <format dxfId="3950">
      <pivotArea dataOnly="0" labelOnly="1" outline="0" fieldPosition="0">
        <references count="2">
          <reference field="0" count="1" selected="0">
            <x v="164"/>
          </reference>
          <reference field="1" count="1">
            <x v="204"/>
          </reference>
        </references>
      </pivotArea>
    </format>
    <format dxfId="3949">
      <pivotArea dataOnly="0" labelOnly="1" outline="0" fieldPosition="0">
        <references count="2">
          <reference field="0" count="1" selected="0">
            <x v="181"/>
          </reference>
          <reference field="1" count="1">
            <x v="12"/>
          </reference>
        </references>
      </pivotArea>
    </format>
    <format dxfId="3948">
      <pivotArea dataOnly="0" labelOnly="1" outline="0" fieldPosition="0">
        <references count="2">
          <reference field="0" count="1" selected="0">
            <x v="182"/>
          </reference>
          <reference field="1" count="1">
            <x v="13"/>
          </reference>
        </references>
      </pivotArea>
    </format>
    <format dxfId="3947">
      <pivotArea dataOnly="0" labelOnly="1" outline="0" fieldPosition="0">
        <references count="2">
          <reference field="0" count="1" selected="0">
            <x v="189"/>
          </reference>
          <reference field="1" count="1">
            <x v="33"/>
          </reference>
        </references>
      </pivotArea>
    </format>
    <format dxfId="3946">
      <pivotArea dataOnly="0" labelOnly="1" outline="0" fieldPosition="0">
        <references count="2">
          <reference field="0" count="1" selected="0">
            <x v="190"/>
          </reference>
          <reference field="1" count="1">
            <x v="41"/>
          </reference>
        </references>
      </pivotArea>
    </format>
    <format dxfId="3945">
      <pivotArea dataOnly="0" labelOnly="1" outline="0" fieldPosition="0">
        <references count="2">
          <reference field="0" count="1" selected="0">
            <x v="193"/>
          </reference>
          <reference field="1" count="1">
            <x v="47"/>
          </reference>
        </references>
      </pivotArea>
    </format>
    <format dxfId="3944">
      <pivotArea dataOnly="0" labelOnly="1" outline="0" fieldPosition="0">
        <references count="2">
          <reference field="0" count="1" selected="0">
            <x v="194"/>
          </reference>
          <reference field="1" count="1">
            <x v="48"/>
          </reference>
        </references>
      </pivotArea>
    </format>
    <format dxfId="3943">
      <pivotArea dataOnly="0" labelOnly="1" outline="0" fieldPosition="0">
        <references count="2">
          <reference field="0" count="1" selected="0">
            <x v="202"/>
          </reference>
          <reference field="1" count="1">
            <x v="96"/>
          </reference>
        </references>
      </pivotArea>
    </format>
    <format dxfId="3942">
      <pivotArea dataOnly="0" labelOnly="1" outline="0" fieldPosition="0">
        <references count="2">
          <reference field="0" count="1" selected="0">
            <x v="210"/>
          </reference>
          <reference field="1" count="1">
            <x v="107"/>
          </reference>
        </references>
      </pivotArea>
    </format>
    <format dxfId="3941">
      <pivotArea dataOnly="0" labelOnly="1" outline="0" fieldPosition="0">
        <references count="2">
          <reference field="0" count="1" selected="0">
            <x v="218"/>
          </reference>
          <reference field="1" count="1">
            <x v="123"/>
          </reference>
        </references>
      </pivotArea>
    </format>
    <format dxfId="3940">
      <pivotArea dataOnly="0" labelOnly="1" outline="0" fieldPosition="0">
        <references count="2">
          <reference field="0" count="1" selected="0">
            <x v="224"/>
          </reference>
          <reference field="1" count="1">
            <x v="132"/>
          </reference>
        </references>
      </pivotArea>
    </format>
    <format dxfId="3939">
      <pivotArea dataOnly="0" labelOnly="1" outline="0" fieldPosition="0">
        <references count="2">
          <reference field="0" count="1" selected="0">
            <x v="227"/>
          </reference>
          <reference field="1" count="1">
            <x v="136"/>
          </reference>
        </references>
      </pivotArea>
    </format>
    <format dxfId="3938">
      <pivotArea dataOnly="0" labelOnly="1" outline="0" fieldPosition="0">
        <references count="2">
          <reference field="0" count="1" selected="0">
            <x v="228"/>
          </reference>
          <reference field="1" count="1">
            <x v="139"/>
          </reference>
        </references>
      </pivotArea>
    </format>
    <format dxfId="3937">
      <pivotArea dataOnly="0" labelOnly="1" outline="0" fieldPosition="0">
        <references count="2">
          <reference field="0" count="1" selected="0">
            <x v="245"/>
          </reference>
          <reference field="1" count="1">
            <x v="250"/>
          </reference>
        </references>
      </pivotArea>
    </format>
    <format dxfId="3936">
      <pivotArea dataOnly="0" labelOnly="1" outline="0" fieldPosition="0">
        <references count="2">
          <reference field="0" count="1" selected="0">
            <x v="256"/>
          </reference>
          <reference field="1" count="1">
            <x v="299"/>
          </reference>
        </references>
      </pivotArea>
    </format>
    <format dxfId="3935">
      <pivotArea dataOnly="0" labelOnly="1" outline="0" fieldPosition="0">
        <references count="2">
          <reference field="0" count="1" selected="0">
            <x v="258"/>
          </reference>
          <reference field="1" count="1">
            <x v="333"/>
          </reference>
        </references>
      </pivotArea>
    </format>
    <format dxfId="3934">
      <pivotArea dataOnly="0" labelOnly="1" outline="0" fieldPosition="0">
        <references count="2">
          <reference field="0" count="1" selected="0">
            <x v="259"/>
          </reference>
          <reference field="1" count="1">
            <x v="334"/>
          </reference>
        </references>
      </pivotArea>
    </format>
    <format dxfId="3933">
      <pivotArea dataOnly="0" labelOnly="1" outline="0" fieldPosition="0">
        <references count="2">
          <reference field="0" count="1" selected="0">
            <x v="260"/>
          </reference>
          <reference field="1" count="1">
            <x v="19"/>
          </reference>
        </references>
      </pivotArea>
    </format>
    <format dxfId="3932">
      <pivotArea dataOnly="0" labelOnly="1" outline="0" fieldPosition="0">
        <references count="2">
          <reference field="0" count="1" selected="0">
            <x v="262"/>
          </reference>
          <reference field="1" count="1">
            <x v="102"/>
          </reference>
        </references>
      </pivotArea>
    </format>
    <format dxfId="3931">
      <pivotArea dataOnly="0" labelOnly="1" outline="0" fieldPosition="0">
        <references count="2">
          <reference field="0" count="1" selected="0">
            <x v="264"/>
          </reference>
          <reference field="1" count="1">
            <x v="121"/>
          </reference>
        </references>
      </pivotArea>
    </format>
    <format dxfId="3930">
      <pivotArea dataOnly="0" labelOnly="1" outline="0" fieldPosition="0">
        <references count="2">
          <reference field="0" count="1" selected="0">
            <x v="274"/>
          </reference>
          <reference field="1" count="1">
            <x v="217"/>
          </reference>
        </references>
      </pivotArea>
    </format>
    <format dxfId="3929">
      <pivotArea dataOnly="0" labelOnly="1" outline="0" fieldPosition="0">
        <references count="2">
          <reference field="0" count="1" selected="0">
            <x v="277"/>
          </reference>
          <reference field="1" count="1">
            <x v="285"/>
          </reference>
        </references>
      </pivotArea>
    </format>
    <format dxfId="3928">
      <pivotArea dataOnly="0" labelOnly="1" outline="0" fieldPosition="0">
        <references count="2">
          <reference field="0" count="1" selected="0">
            <x v="285"/>
          </reference>
          <reference field="1" count="1">
            <x v="392"/>
          </reference>
        </references>
      </pivotArea>
    </format>
    <format dxfId="3927">
      <pivotArea dataOnly="0" labelOnly="1" outline="0" fieldPosition="0">
        <references count="2">
          <reference field="0" count="1" selected="0">
            <x v="305"/>
          </reference>
          <reference field="1" count="1">
            <x v="216"/>
          </reference>
        </references>
      </pivotArea>
    </format>
    <format dxfId="3926">
      <pivotArea dataOnly="0" labelOnly="1" outline="0" fieldPosition="0">
        <references count="2">
          <reference field="0" count="1" selected="0">
            <x v="313"/>
          </reference>
          <reference field="1" count="1">
            <x v="361"/>
          </reference>
        </references>
      </pivotArea>
    </format>
    <format dxfId="3925">
      <pivotArea dataOnly="0" labelOnly="1" outline="0" fieldPosition="0">
        <references count="2">
          <reference field="0" count="1" selected="0">
            <x v="314"/>
          </reference>
          <reference field="1" count="1">
            <x v="375"/>
          </reference>
        </references>
      </pivotArea>
    </format>
    <format dxfId="3924">
      <pivotArea dataOnly="0" labelOnly="1" outline="0" fieldPosition="0">
        <references count="2">
          <reference field="0" count="1" selected="0">
            <x v="359"/>
          </reference>
          <reference field="1" count="1">
            <x v="114"/>
          </reference>
        </references>
      </pivotArea>
    </format>
    <format dxfId="3923">
      <pivotArea dataOnly="0" labelOnly="1" outline="0" fieldPosition="0">
        <references count="2">
          <reference field="0" count="1" selected="0">
            <x v="366"/>
          </reference>
          <reference field="1" count="1">
            <x v="147"/>
          </reference>
        </references>
      </pivotArea>
    </format>
    <format dxfId="3922">
      <pivotArea dataOnly="0" labelOnly="1" outline="0" fieldPosition="0">
        <references count="2">
          <reference field="0" count="1" selected="0">
            <x v="370"/>
          </reference>
          <reference field="1" count="1">
            <x v="159"/>
          </reference>
        </references>
      </pivotArea>
    </format>
    <format dxfId="3921">
      <pivotArea dataOnly="0" labelOnly="1" outline="0" fieldPosition="0">
        <references count="2">
          <reference field="0" count="1" selected="0">
            <x v="394"/>
          </reference>
          <reference field="1" count="1">
            <x v="222"/>
          </reference>
        </references>
      </pivotArea>
    </format>
    <format dxfId="3920">
      <pivotArea dataOnly="0" labelOnly="1" outline="0" fieldPosition="0">
        <references count="2">
          <reference field="0" count="1" selected="0">
            <x v="407"/>
          </reference>
          <reference field="1" count="1">
            <x v="385"/>
          </reference>
        </references>
      </pivotArea>
    </format>
    <format dxfId="3919">
      <pivotArea dataOnly="0" labelOnly="1" outline="0" fieldPosition="0">
        <references count="2">
          <reference field="0" count="1" selected="0">
            <x v="409"/>
          </reference>
          <reference field="1" count="1">
            <x v="394"/>
          </reference>
        </references>
      </pivotArea>
    </format>
    <format dxfId="3918">
      <pivotArea dataOnly="0" labelOnly="1" outline="0" fieldPosition="0">
        <references count="2">
          <reference field="0" count="1" selected="0">
            <x v="415"/>
          </reference>
          <reference field="1" count="1">
            <x v="405"/>
          </reference>
        </references>
      </pivotArea>
    </format>
    <format dxfId="3917">
      <pivotArea dataOnly="0" labelOnly="1" outline="0" fieldPosition="0">
        <references count="2">
          <reference field="0" count="1" selected="0">
            <x v="417"/>
          </reference>
          <reference field="1" count="1">
            <x v="416"/>
          </reference>
        </references>
      </pivotArea>
    </format>
    <format dxfId="3916">
      <pivotArea dataOnly="0" labelOnly="1" outline="0" fieldPosition="0">
        <references count="2">
          <reference field="0" count="1" selected="0">
            <x v="418"/>
          </reference>
          <reference field="1" count="1">
            <x v="417"/>
          </reference>
        </references>
      </pivotArea>
    </format>
    <format dxfId="3915">
      <pivotArea dataOnly="0" labelOnly="1" outline="0" fieldPosition="0">
        <references count="2">
          <reference field="0" count="1" selected="0">
            <x v="421"/>
          </reference>
          <reference field="1" count="1">
            <x v="381"/>
          </reference>
        </references>
      </pivotArea>
    </format>
    <format dxfId="3914">
      <pivotArea dataOnly="0" labelOnly="1" outline="0" fieldPosition="0">
        <references count="3">
          <reference field="0" count="1" selected="0">
            <x v="8"/>
          </reference>
          <reference field="1" count="1" selected="0">
            <x v="43"/>
          </reference>
          <reference field="2" count="1">
            <x v="2"/>
          </reference>
        </references>
      </pivotArea>
    </format>
    <format dxfId="3913">
      <pivotArea dataOnly="0" labelOnly="1" outline="0" fieldPosition="0">
        <references count="3">
          <reference field="0" count="1" selected="0">
            <x v="22"/>
          </reference>
          <reference field="1" count="1" selected="0">
            <x v="117"/>
          </reference>
          <reference field="2" count="1">
            <x v="0"/>
          </reference>
        </references>
      </pivotArea>
    </format>
    <format dxfId="3912">
      <pivotArea dataOnly="0" labelOnly="1" outline="0" fieldPosition="0">
        <references count="3">
          <reference field="0" count="1" selected="0">
            <x v="23"/>
          </reference>
          <reference field="1" count="1" selected="0">
            <x v="128"/>
          </reference>
          <reference field="2" count="1">
            <x v="1"/>
          </reference>
        </references>
      </pivotArea>
    </format>
    <format dxfId="3911">
      <pivotArea dataOnly="0" labelOnly="1" outline="0" fieldPosition="0">
        <references count="3">
          <reference field="0" count="1" selected="0">
            <x v="38"/>
          </reference>
          <reference field="1" count="1" selected="0">
            <x v="189"/>
          </reference>
          <reference field="2" count="1">
            <x v="0"/>
          </reference>
        </references>
      </pivotArea>
    </format>
    <format dxfId="3910">
      <pivotArea dataOnly="0" labelOnly="1" outline="0" fieldPosition="0">
        <references count="3">
          <reference field="0" count="1" selected="0">
            <x v="39"/>
          </reference>
          <reference field="1" count="1" selected="0">
            <x v="197"/>
          </reference>
          <reference field="2" count="1">
            <x v="1"/>
          </reference>
        </references>
      </pivotArea>
    </format>
    <format dxfId="3909">
      <pivotArea dataOnly="0" labelOnly="1" outline="0" fieldPosition="0">
        <references count="3">
          <reference field="0" count="1" selected="0">
            <x v="42"/>
          </reference>
          <reference field="1" count="1" selected="0">
            <x v="201"/>
          </reference>
          <reference field="2" count="1">
            <x v="0"/>
          </reference>
        </references>
      </pivotArea>
    </format>
    <format dxfId="3908">
      <pivotArea dataOnly="0" labelOnly="1" outline="0" fieldPosition="0">
        <references count="3">
          <reference field="0" count="1" selected="0">
            <x v="72"/>
          </reference>
          <reference field="1" count="1" selected="0">
            <x v="259"/>
          </reference>
          <reference field="2" count="1">
            <x v="2"/>
          </reference>
        </references>
      </pivotArea>
    </format>
    <format dxfId="3907">
      <pivotArea dataOnly="0" labelOnly="1" outline="0" fieldPosition="0">
        <references count="3">
          <reference field="0" count="1" selected="0">
            <x v="89"/>
          </reference>
          <reference field="1" count="1" selected="0">
            <x v="283"/>
          </reference>
          <reference field="2" count="1">
            <x v="3"/>
          </reference>
        </references>
      </pivotArea>
    </format>
    <format dxfId="3906">
      <pivotArea dataOnly="0" labelOnly="1" outline="0" fieldPosition="0">
        <references count="3">
          <reference field="0" count="1" selected="0">
            <x v="94"/>
          </reference>
          <reference field="1" count="1" selected="0">
            <x v="290"/>
          </reference>
          <reference field="2" count="1">
            <x v="0"/>
          </reference>
        </references>
      </pivotArea>
    </format>
    <format dxfId="3905">
      <pivotArea dataOnly="0" labelOnly="1" outline="0" fieldPosition="0">
        <references count="3">
          <reference field="0" count="1" selected="0">
            <x v="97"/>
          </reference>
          <reference field="1" count="1" selected="0">
            <x v="294"/>
          </reference>
          <reference field="2" count="1">
            <x v="3"/>
          </reference>
        </references>
      </pivotArea>
    </format>
    <format dxfId="3904">
      <pivotArea dataOnly="0" labelOnly="1" outline="0" fieldPosition="0">
        <references count="3">
          <reference field="0" count="1" selected="0">
            <x v="102"/>
          </reference>
          <reference field="1" count="1" selected="0">
            <x v="302"/>
          </reference>
          <reference field="2" count="1">
            <x v="0"/>
          </reference>
        </references>
      </pivotArea>
    </format>
    <format dxfId="3903">
      <pivotArea dataOnly="0" labelOnly="1" outline="0" fieldPosition="0">
        <references count="3">
          <reference field="0" count="1" selected="0">
            <x v="105"/>
          </reference>
          <reference field="1" count="1" selected="0">
            <x v="306"/>
          </reference>
          <reference field="2" count="1">
            <x v="3"/>
          </reference>
        </references>
      </pivotArea>
    </format>
    <format dxfId="3902">
      <pivotArea dataOnly="0" labelOnly="1" outline="0" fieldPosition="0">
        <references count="3">
          <reference field="0" count="1" selected="0">
            <x v="108"/>
          </reference>
          <reference field="1" count="1" selected="0">
            <x v="309"/>
          </reference>
          <reference field="2" count="1">
            <x v="2"/>
          </reference>
        </references>
      </pivotArea>
    </format>
    <format dxfId="3901">
      <pivotArea dataOnly="0" labelOnly="1" outline="0" fieldPosition="0">
        <references count="3">
          <reference field="0" count="1" selected="0">
            <x v="109"/>
          </reference>
          <reference field="1" count="1" selected="0">
            <x v="310"/>
          </reference>
          <reference field="2" count="1">
            <x v="3"/>
          </reference>
        </references>
      </pivotArea>
    </format>
    <format dxfId="3900">
      <pivotArea dataOnly="0" labelOnly="1" outline="0" fieldPosition="0">
        <references count="3">
          <reference field="0" count="1" selected="0">
            <x v="123"/>
          </reference>
          <reference field="1" count="1" selected="0">
            <x v="326"/>
          </reference>
          <reference field="2" count="1">
            <x v="1"/>
          </reference>
        </references>
      </pivotArea>
    </format>
    <format dxfId="3899">
      <pivotArea dataOnly="0" labelOnly="1" outline="0" fieldPosition="0">
        <references count="3">
          <reference field="0" count="1" selected="0">
            <x v="130"/>
          </reference>
          <reference field="1" count="1" selected="0">
            <x v="337"/>
          </reference>
          <reference field="2" count="1">
            <x v="0"/>
          </reference>
        </references>
      </pivotArea>
    </format>
    <format dxfId="3898">
      <pivotArea dataOnly="0" labelOnly="1" outline="0" fieldPosition="0">
        <references count="3">
          <reference field="0" count="1" selected="0">
            <x v="132"/>
          </reference>
          <reference field="1" count="1" selected="0">
            <x v="339"/>
          </reference>
          <reference field="2" count="1">
            <x v="2"/>
          </reference>
        </references>
      </pivotArea>
    </format>
    <format dxfId="3897">
      <pivotArea dataOnly="0" labelOnly="1" outline="0" fieldPosition="0">
        <references count="3">
          <reference field="0" count="1" selected="0">
            <x v="143"/>
          </reference>
          <reference field="1" count="1" selected="0">
            <x v="350"/>
          </reference>
          <reference field="2" count="1">
            <x v="1"/>
          </reference>
        </references>
      </pivotArea>
    </format>
    <format dxfId="3896">
      <pivotArea dataOnly="0" labelOnly="1" outline="0" fieldPosition="0">
        <references count="3">
          <reference field="0" count="1" selected="0">
            <x v="164"/>
          </reference>
          <reference field="1" count="1" selected="0">
            <x v="204"/>
          </reference>
          <reference field="2" count="1">
            <x v="2"/>
          </reference>
        </references>
      </pivotArea>
    </format>
    <format dxfId="3895">
      <pivotArea dataOnly="0" labelOnly="1" outline="0" fieldPosition="0">
        <references count="3">
          <reference field="0" count="1" selected="0">
            <x v="181"/>
          </reference>
          <reference field="1" count="1" selected="0">
            <x v="12"/>
          </reference>
          <reference field="2" count="1">
            <x v="3"/>
          </reference>
        </references>
      </pivotArea>
    </format>
    <format dxfId="3894">
      <pivotArea dataOnly="0" labelOnly="1" outline="0" fieldPosition="0">
        <references count="3">
          <reference field="0" count="1" selected="0">
            <x v="182"/>
          </reference>
          <reference field="1" count="1" selected="0">
            <x v="13"/>
          </reference>
          <reference field="2" count="1">
            <x v="0"/>
          </reference>
        </references>
      </pivotArea>
    </format>
    <format dxfId="3893">
      <pivotArea dataOnly="0" labelOnly="1" outline="0" fieldPosition="0">
        <references count="3">
          <reference field="0" count="1" selected="0">
            <x v="189"/>
          </reference>
          <reference field="1" count="1" selected="0">
            <x v="33"/>
          </reference>
          <reference field="2" count="1">
            <x v="3"/>
          </reference>
        </references>
      </pivotArea>
    </format>
    <format dxfId="3892">
      <pivotArea dataOnly="0" labelOnly="1" outline="0" fieldPosition="0">
        <references count="3">
          <reference field="0" count="1" selected="0">
            <x v="190"/>
          </reference>
          <reference field="1" count="1" selected="0">
            <x v="41"/>
          </reference>
          <reference field="2" count="1">
            <x v="0"/>
          </reference>
        </references>
      </pivotArea>
    </format>
    <format dxfId="3891">
      <pivotArea dataOnly="0" labelOnly="1" outline="0" fieldPosition="0">
        <references count="3">
          <reference field="0" count="1" selected="0">
            <x v="193"/>
          </reference>
          <reference field="1" count="1" selected="0">
            <x v="47"/>
          </reference>
          <reference field="2" count="1">
            <x v="3"/>
          </reference>
        </references>
      </pivotArea>
    </format>
    <format dxfId="3890">
      <pivotArea dataOnly="0" labelOnly="1" outline="0" fieldPosition="0">
        <references count="3">
          <reference field="0" count="1" selected="0">
            <x v="194"/>
          </reference>
          <reference field="1" count="1" selected="0">
            <x v="48"/>
          </reference>
          <reference field="2" count="1">
            <x v="0"/>
          </reference>
        </references>
      </pivotArea>
    </format>
    <format dxfId="3889">
      <pivotArea dataOnly="0" labelOnly="1" outline="0" fieldPosition="0">
        <references count="3">
          <reference field="0" count="1" selected="0">
            <x v="224"/>
          </reference>
          <reference field="1" count="1" selected="0">
            <x v="132"/>
          </reference>
          <reference field="2" count="1">
            <x v="2"/>
          </reference>
        </references>
      </pivotArea>
    </format>
    <format dxfId="3888">
      <pivotArea dataOnly="0" labelOnly="1" outline="0" fieldPosition="0">
        <references count="3">
          <reference field="0" count="1" selected="0">
            <x v="227"/>
          </reference>
          <reference field="1" count="1" selected="0">
            <x v="136"/>
          </reference>
          <reference field="2" count="1">
            <x v="1"/>
          </reference>
        </references>
      </pivotArea>
    </format>
    <format dxfId="3887">
      <pivotArea dataOnly="0" labelOnly="1" outline="0" fieldPosition="0">
        <references count="3">
          <reference field="0" count="1" selected="0">
            <x v="228"/>
          </reference>
          <reference field="1" count="1" selected="0">
            <x v="139"/>
          </reference>
          <reference field="2" count="1">
            <x v="2"/>
          </reference>
        </references>
      </pivotArea>
    </format>
    <format dxfId="3886">
      <pivotArea dataOnly="0" labelOnly="1" outline="0" fieldPosition="0">
        <references count="3">
          <reference field="0" count="1" selected="0">
            <x v="245"/>
          </reference>
          <reference field="1" count="1" selected="0">
            <x v="250"/>
          </reference>
          <reference field="2" count="1">
            <x v="3"/>
          </reference>
        </references>
      </pivotArea>
    </format>
    <format dxfId="3885">
      <pivotArea dataOnly="0" labelOnly="1" outline="0" fieldPosition="0">
        <references count="3">
          <reference field="0" count="1" selected="0">
            <x v="256"/>
          </reference>
          <reference field="1" count="1" selected="0">
            <x v="299"/>
          </reference>
          <reference field="2" count="1">
            <x v="2"/>
          </reference>
        </references>
      </pivotArea>
    </format>
    <format dxfId="3884">
      <pivotArea dataOnly="0" labelOnly="1" outline="0" fieldPosition="0">
        <references count="3">
          <reference field="0" count="1" selected="0">
            <x v="258"/>
          </reference>
          <reference field="1" count="1" selected="0">
            <x v="333"/>
          </reference>
          <reference field="2" count="1">
            <x v="8"/>
          </reference>
        </references>
      </pivotArea>
    </format>
    <format dxfId="3883">
      <pivotArea dataOnly="0" labelOnly="1" outline="0" fieldPosition="0">
        <references count="3">
          <reference field="0" count="1" selected="0">
            <x v="262"/>
          </reference>
          <reference field="1" count="1" selected="0">
            <x v="102"/>
          </reference>
          <reference field="2" count="1">
            <x v="0"/>
          </reference>
        </references>
      </pivotArea>
    </format>
    <format dxfId="3882">
      <pivotArea dataOnly="0" labelOnly="1" outline="0" fieldPosition="0">
        <references count="3">
          <reference field="0" count="1" selected="0">
            <x v="264"/>
          </reference>
          <reference field="1" count="1" selected="0">
            <x v="121"/>
          </reference>
          <reference field="2" count="1">
            <x v="2"/>
          </reference>
        </references>
      </pivotArea>
    </format>
    <format dxfId="3881">
      <pivotArea dataOnly="0" labelOnly="1" outline="0" fieldPosition="0">
        <references count="3">
          <reference field="0" count="1" selected="0">
            <x v="274"/>
          </reference>
          <reference field="1" count="1" selected="0">
            <x v="217"/>
          </reference>
          <reference field="2" count="1">
            <x v="0"/>
          </reference>
        </references>
      </pivotArea>
    </format>
    <format dxfId="3880">
      <pivotArea dataOnly="0" labelOnly="1" outline="0" fieldPosition="0">
        <references count="3">
          <reference field="0" count="1" selected="0">
            <x v="277"/>
          </reference>
          <reference field="1" count="1" selected="0">
            <x v="285"/>
          </reference>
          <reference field="2" count="1">
            <x v="3"/>
          </reference>
        </references>
      </pivotArea>
    </format>
    <format dxfId="3879">
      <pivotArea dataOnly="0" labelOnly="1" outline="0" fieldPosition="0">
        <references count="3">
          <reference field="0" count="1" selected="0">
            <x v="314"/>
          </reference>
          <reference field="1" count="1" selected="0">
            <x v="375"/>
          </reference>
          <reference field="2" count="1">
            <x v="0"/>
          </reference>
        </references>
      </pivotArea>
    </format>
    <format dxfId="3878">
      <pivotArea dataOnly="0" labelOnly="1" outline="0" fieldPosition="0">
        <references count="3">
          <reference field="0" count="1" selected="0">
            <x v="359"/>
          </reference>
          <reference field="1" count="1" selected="0">
            <x v="114"/>
          </reference>
          <reference field="2" count="1">
            <x v="1"/>
          </reference>
        </references>
      </pivotArea>
    </format>
    <format dxfId="3877">
      <pivotArea dataOnly="0" labelOnly="1" outline="0" fieldPosition="0">
        <references count="3">
          <reference field="0" count="1" selected="0">
            <x v="366"/>
          </reference>
          <reference field="1" count="1" selected="0">
            <x v="147"/>
          </reference>
          <reference field="2" count="1">
            <x v="0"/>
          </reference>
        </references>
      </pivotArea>
    </format>
    <format dxfId="3876">
      <pivotArea dataOnly="0" labelOnly="1" outline="0" fieldPosition="0">
        <references count="3">
          <reference field="0" count="1" selected="0">
            <x v="407"/>
          </reference>
          <reference field="1" count="1" selected="0">
            <x v="385"/>
          </reference>
          <reference field="2" count="1">
            <x v="1"/>
          </reference>
        </references>
      </pivotArea>
    </format>
    <format dxfId="3875">
      <pivotArea dataOnly="0" labelOnly="1" outline="0" fieldPosition="0">
        <references count="3">
          <reference field="0" count="1" selected="0">
            <x v="409"/>
          </reference>
          <reference field="1" count="1" selected="0">
            <x v="394"/>
          </reference>
          <reference field="2" count="1">
            <x v="3"/>
          </reference>
        </references>
      </pivotArea>
    </format>
    <format dxfId="3874">
      <pivotArea dataOnly="0" labelOnly="1" outline="0" fieldPosition="0">
        <references count="3">
          <reference field="0" count="1" selected="0">
            <x v="415"/>
          </reference>
          <reference field="1" count="1" selected="0">
            <x v="405"/>
          </reference>
          <reference field="2" count="1">
            <x v="1"/>
          </reference>
        </references>
      </pivotArea>
    </format>
    <format dxfId="3873">
      <pivotArea dataOnly="0" labelOnly="1" outline="0" fieldPosition="0">
        <references count="3">
          <reference field="0" count="1" selected="0">
            <x v="417"/>
          </reference>
          <reference field="1" count="1" selected="0">
            <x v="416"/>
          </reference>
          <reference field="2" count="1">
            <x v="3"/>
          </reference>
        </references>
      </pivotArea>
    </format>
    <format dxfId="3872">
      <pivotArea dataOnly="0" labelOnly="1" outline="0" fieldPosition="0">
        <references count="3">
          <reference field="0" count="1" selected="0">
            <x v="418"/>
          </reference>
          <reference field="1" count="1" selected="0">
            <x v="417"/>
          </reference>
          <reference field="2" count="1">
            <x v="0"/>
          </reference>
        </references>
      </pivotArea>
    </format>
    <format dxfId="3871">
      <pivotArea dataOnly="0" labelOnly="1" outline="0" fieldPosition="0">
        <references count="3">
          <reference field="0" count="1" selected="0">
            <x v="421"/>
          </reference>
          <reference field="1" count="1" selected="0">
            <x v="381"/>
          </reference>
          <reference field="2" count="1">
            <x v="3"/>
          </reference>
        </references>
      </pivotArea>
    </format>
    <format dxfId="3870">
      <pivotArea dataOnly="0" labelOnly="1" outline="0" fieldPosition="0">
        <references count="4">
          <reference field="0" count="1" selected="0">
            <x v="8"/>
          </reference>
          <reference field="1" count="1" selected="0">
            <x v="43"/>
          </reference>
          <reference field="2" count="1" selected="0">
            <x v="2"/>
          </reference>
          <reference field="3" count="1">
            <x v="322"/>
          </reference>
        </references>
      </pivotArea>
    </format>
    <format dxfId="3869">
      <pivotArea dataOnly="0" labelOnly="1" outline="0" fieldPosition="0">
        <references count="4">
          <reference field="0" count="1" selected="0">
            <x v="22"/>
          </reference>
          <reference field="1" count="1" selected="0">
            <x v="117"/>
          </reference>
          <reference field="2" count="1" selected="0">
            <x v="0"/>
          </reference>
          <reference field="3" count="1">
            <x v="224"/>
          </reference>
        </references>
      </pivotArea>
    </format>
    <format dxfId="3868">
      <pivotArea dataOnly="0" labelOnly="1" outline="0" fieldPosition="0">
        <references count="4">
          <reference field="0" count="1" selected="0">
            <x v="23"/>
          </reference>
          <reference field="1" count="1" selected="0">
            <x v="128"/>
          </reference>
          <reference field="2" count="1" selected="0">
            <x v="1"/>
          </reference>
          <reference field="3" count="1">
            <x v="403"/>
          </reference>
        </references>
      </pivotArea>
    </format>
    <format dxfId="3867">
      <pivotArea dataOnly="0" labelOnly="1" outline="0" fieldPosition="0">
        <references count="4">
          <reference field="0" count="1" selected="0">
            <x v="38"/>
          </reference>
          <reference field="1" count="1" selected="0">
            <x v="189"/>
          </reference>
          <reference field="2" count="1" selected="0">
            <x v="0"/>
          </reference>
          <reference field="3" count="1">
            <x v="61"/>
          </reference>
        </references>
      </pivotArea>
    </format>
    <format dxfId="3866">
      <pivotArea dataOnly="0" labelOnly="1" outline="0" fieldPosition="0">
        <references count="4">
          <reference field="0" count="1" selected="0">
            <x v="39"/>
          </reference>
          <reference field="1" count="1" selected="0">
            <x v="197"/>
          </reference>
          <reference field="2" count="1" selected="0">
            <x v="1"/>
          </reference>
          <reference field="3" count="1">
            <x v="283"/>
          </reference>
        </references>
      </pivotArea>
    </format>
    <format dxfId="3865">
      <pivotArea dataOnly="0" labelOnly="1" outline="0" fieldPosition="0">
        <references count="4">
          <reference field="0" count="1" selected="0">
            <x v="42"/>
          </reference>
          <reference field="1" count="1" selected="0">
            <x v="201"/>
          </reference>
          <reference field="2" count="1" selected="0">
            <x v="0"/>
          </reference>
          <reference field="3" count="1">
            <x v="413"/>
          </reference>
        </references>
      </pivotArea>
    </format>
    <format dxfId="3864">
      <pivotArea dataOnly="0" labelOnly="1" outline="0" fieldPosition="0">
        <references count="4">
          <reference field="0" count="1" selected="0">
            <x v="70"/>
          </reference>
          <reference field="1" count="1" selected="0">
            <x v="255"/>
          </reference>
          <reference field="2" count="1" selected="0">
            <x v="0"/>
          </reference>
          <reference field="3" count="1">
            <x v="126"/>
          </reference>
        </references>
      </pivotArea>
    </format>
    <format dxfId="3863">
      <pivotArea dataOnly="0" labelOnly="1" outline="0" fieldPosition="0">
        <references count="4">
          <reference field="0" count="1" selected="0">
            <x v="72"/>
          </reference>
          <reference field="1" count="1" selected="0">
            <x v="259"/>
          </reference>
          <reference field="2" count="1" selected="0">
            <x v="2"/>
          </reference>
          <reference field="3" count="1">
            <x v="338"/>
          </reference>
        </references>
      </pivotArea>
    </format>
    <format dxfId="3862">
      <pivotArea dataOnly="0" labelOnly="1" outline="0" fieldPosition="0">
        <references count="4">
          <reference field="0" count="1" selected="0">
            <x v="89"/>
          </reference>
          <reference field="1" count="1" selected="0">
            <x v="283"/>
          </reference>
          <reference field="2" count="1" selected="0">
            <x v="3"/>
          </reference>
          <reference field="3" count="1">
            <x v="329"/>
          </reference>
        </references>
      </pivotArea>
    </format>
    <format dxfId="3861">
      <pivotArea dataOnly="0" labelOnly="1" outline="0" fieldPosition="0">
        <references count="4">
          <reference field="0" count="1" selected="0">
            <x v="94"/>
          </reference>
          <reference field="1" count="1" selected="0">
            <x v="290"/>
          </reference>
          <reference field="2" count="1" selected="0">
            <x v="0"/>
          </reference>
          <reference field="3" count="1">
            <x v="101"/>
          </reference>
        </references>
      </pivotArea>
    </format>
    <format dxfId="3860">
      <pivotArea dataOnly="0" labelOnly="1" outline="0" fieldPosition="0">
        <references count="4">
          <reference field="0" count="1" selected="0">
            <x v="97"/>
          </reference>
          <reference field="1" count="1" selected="0">
            <x v="294"/>
          </reference>
          <reference field="2" count="1" selected="0">
            <x v="3"/>
          </reference>
          <reference field="3" count="1">
            <x v="56"/>
          </reference>
        </references>
      </pivotArea>
    </format>
    <format dxfId="3859">
      <pivotArea dataOnly="0" labelOnly="1" outline="0" fieldPosition="0">
        <references count="4">
          <reference field="0" count="1" selected="0">
            <x v="102"/>
          </reference>
          <reference field="1" count="1" selected="0">
            <x v="302"/>
          </reference>
          <reference field="2" count="1" selected="0">
            <x v="0"/>
          </reference>
          <reference field="3" count="1">
            <x v="192"/>
          </reference>
        </references>
      </pivotArea>
    </format>
    <format dxfId="3858">
      <pivotArea dataOnly="0" labelOnly="1" outline="0" fieldPosition="0">
        <references count="4">
          <reference field="0" count="1" selected="0">
            <x v="105"/>
          </reference>
          <reference field="1" count="1" selected="0">
            <x v="306"/>
          </reference>
          <reference field="2" count="1" selected="0">
            <x v="3"/>
          </reference>
          <reference field="3" count="1">
            <x v="342"/>
          </reference>
        </references>
      </pivotArea>
    </format>
    <format dxfId="3857">
      <pivotArea dataOnly="0" labelOnly="1" outline="0" fieldPosition="0">
        <references count="4">
          <reference field="0" count="1" selected="0">
            <x v="108"/>
          </reference>
          <reference field="1" count="1" selected="0">
            <x v="309"/>
          </reference>
          <reference field="2" count="1" selected="0">
            <x v="2"/>
          </reference>
          <reference field="3" count="1">
            <x v="45"/>
          </reference>
        </references>
      </pivotArea>
    </format>
    <format dxfId="3856">
      <pivotArea dataOnly="0" labelOnly="1" outline="0" fieldPosition="0">
        <references count="4">
          <reference field="0" count="1" selected="0">
            <x v="109"/>
          </reference>
          <reference field="1" count="1" selected="0">
            <x v="310"/>
          </reference>
          <reference field="2" count="1" selected="0">
            <x v="3"/>
          </reference>
          <reference field="3" count="1">
            <x v="280"/>
          </reference>
        </references>
      </pivotArea>
    </format>
    <format dxfId="3855">
      <pivotArea dataOnly="0" labelOnly="1" outline="0" fieldPosition="0">
        <references count="4">
          <reference field="0" count="1" selected="0">
            <x v="113"/>
          </reference>
          <reference field="1" count="1" selected="0">
            <x v="316"/>
          </reference>
          <reference field="2" count="1" selected="0">
            <x v="3"/>
          </reference>
          <reference field="3" count="1">
            <x v="3"/>
          </reference>
        </references>
      </pivotArea>
    </format>
    <format dxfId="3854">
      <pivotArea dataOnly="0" labelOnly="1" outline="0" fieldPosition="0">
        <references count="4">
          <reference field="0" count="1" selected="0">
            <x v="123"/>
          </reference>
          <reference field="1" count="1" selected="0">
            <x v="326"/>
          </reference>
          <reference field="2" count="1" selected="0">
            <x v="1"/>
          </reference>
          <reference field="3" count="1">
            <x v="118"/>
          </reference>
        </references>
      </pivotArea>
    </format>
    <format dxfId="3853">
      <pivotArea dataOnly="0" labelOnly="1" outline="0" fieldPosition="0">
        <references count="4">
          <reference field="0" count="1" selected="0">
            <x v="130"/>
          </reference>
          <reference field="1" count="1" selected="0">
            <x v="337"/>
          </reference>
          <reference field="2" count="1" selected="0">
            <x v="0"/>
          </reference>
          <reference field="3" count="1">
            <x v="111"/>
          </reference>
        </references>
      </pivotArea>
    </format>
    <format dxfId="3852">
      <pivotArea dataOnly="0" labelOnly="1" outline="0" fieldPosition="0">
        <references count="4">
          <reference field="0" count="1" selected="0">
            <x v="132"/>
          </reference>
          <reference field="1" count="1" selected="0">
            <x v="339"/>
          </reference>
          <reference field="2" count="1" selected="0">
            <x v="2"/>
          </reference>
          <reference field="3" count="1">
            <x v="142"/>
          </reference>
        </references>
      </pivotArea>
    </format>
    <format dxfId="3851">
      <pivotArea dataOnly="0" labelOnly="1" outline="0" fieldPosition="0">
        <references count="4">
          <reference field="0" count="1" selected="0">
            <x v="143"/>
          </reference>
          <reference field="1" count="1" selected="0">
            <x v="350"/>
          </reference>
          <reference field="2" count="1" selected="0">
            <x v="1"/>
          </reference>
          <reference field="3" count="1">
            <x v="311"/>
          </reference>
        </references>
      </pivotArea>
    </format>
    <format dxfId="3850">
      <pivotArea dataOnly="0" labelOnly="1" outline="0" fieldPosition="0">
        <references count="4">
          <reference field="0" count="1" selected="0">
            <x v="164"/>
          </reference>
          <reference field="1" count="1" selected="0">
            <x v="204"/>
          </reference>
          <reference field="2" count="1" selected="0">
            <x v="2"/>
          </reference>
          <reference field="3" count="1">
            <x v="33"/>
          </reference>
        </references>
      </pivotArea>
    </format>
    <format dxfId="3849">
      <pivotArea dataOnly="0" labelOnly="1" outline="0" fieldPosition="0">
        <references count="4">
          <reference field="0" count="1" selected="0">
            <x v="181"/>
          </reference>
          <reference field="1" count="1" selected="0">
            <x v="12"/>
          </reference>
          <reference field="2" count="1" selected="0">
            <x v="3"/>
          </reference>
          <reference field="3" count="1">
            <x v="95"/>
          </reference>
        </references>
      </pivotArea>
    </format>
    <format dxfId="3848">
      <pivotArea dataOnly="0" labelOnly="1" outline="0" fieldPosition="0">
        <references count="4">
          <reference field="0" count="1" selected="0">
            <x v="182"/>
          </reference>
          <reference field="1" count="1" selected="0">
            <x v="13"/>
          </reference>
          <reference field="2" count="1" selected="0">
            <x v="0"/>
          </reference>
          <reference field="3" count="1">
            <x v="257"/>
          </reference>
        </references>
      </pivotArea>
    </format>
    <format dxfId="3847">
      <pivotArea dataOnly="0" labelOnly="1" outline="0" fieldPosition="0">
        <references count="4">
          <reference field="0" count="1" selected="0">
            <x v="189"/>
          </reference>
          <reference field="1" count="1" selected="0">
            <x v="33"/>
          </reference>
          <reference field="2" count="1" selected="0">
            <x v="3"/>
          </reference>
          <reference field="3" count="1">
            <x v="102"/>
          </reference>
        </references>
      </pivotArea>
    </format>
    <format dxfId="3846">
      <pivotArea dataOnly="0" labelOnly="1" outline="0" fieldPosition="0">
        <references count="4">
          <reference field="0" count="1" selected="0">
            <x v="190"/>
          </reference>
          <reference field="1" count="1" selected="0">
            <x v="41"/>
          </reference>
          <reference field="2" count="1" selected="0">
            <x v="0"/>
          </reference>
          <reference field="3" count="1">
            <x v="198"/>
          </reference>
        </references>
      </pivotArea>
    </format>
    <format dxfId="3845">
      <pivotArea dataOnly="0" labelOnly="1" outline="0" fieldPosition="0">
        <references count="4">
          <reference field="0" count="1" selected="0">
            <x v="193"/>
          </reference>
          <reference field="1" count="1" selected="0">
            <x v="47"/>
          </reference>
          <reference field="2" count="1" selected="0">
            <x v="3"/>
          </reference>
          <reference field="3" count="1">
            <x v="129"/>
          </reference>
        </references>
      </pivotArea>
    </format>
    <format dxfId="3844">
      <pivotArea dataOnly="0" labelOnly="1" outline="0" fieldPosition="0">
        <references count="4">
          <reference field="0" count="1" selected="0">
            <x v="194"/>
          </reference>
          <reference field="1" count="1" selected="0">
            <x v="48"/>
          </reference>
          <reference field="2" count="1" selected="0">
            <x v="0"/>
          </reference>
          <reference field="3" count="1">
            <x v="123"/>
          </reference>
        </references>
      </pivotArea>
    </format>
    <format dxfId="3843">
      <pivotArea dataOnly="0" labelOnly="1" outline="0" fieldPosition="0">
        <references count="4">
          <reference field="0" count="1" selected="0">
            <x v="202"/>
          </reference>
          <reference field="1" count="1" selected="0">
            <x v="96"/>
          </reference>
          <reference field="2" count="1" selected="0">
            <x v="0"/>
          </reference>
          <reference field="3" count="1">
            <x v="362"/>
          </reference>
        </references>
      </pivotArea>
    </format>
    <format dxfId="3842">
      <pivotArea dataOnly="0" labelOnly="1" outline="0" fieldPosition="0">
        <references count="4">
          <reference field="0" count="1" selected="0">
            <x v="210"/>
          </reference>
          <reference field="1" count="1" selected="0">
            <x v="107"/>
          </reference>
          <reference field="2" count="1" selected="0">
            <x v="0"/>
          </reference>
          <reference field="3" count="1">
            <x v="49"/>
          </reference>
        </references>
      </pivotArea>
    </format>
    <format dxfId="3841">
      <pivotArea dataOnly="0" labelOnly="1" outline="0" fieldPosition="0">
        <references count="4">
          <reference field="0" count="1" selected="0">
            <x v="218"/>
          </reference>
          <reference field="1" count="1" selected="0">
            <x v="123"/>
          </reference>
          <reference field="2" count="1" selected="0">
            <x v="0"/>
          </reference>
          <reference field="3" count="1">
            <x v="179"/>
          </reference>
        </references>
      </pivotArea>
    </format>
    <format dxfId="3840">
      <pivotArea dataOnly="0" labelOnly="1" outline="0" fieldPosition="0">
        <references count="4">
          <reference field="0" count="1" selected="0">
            <x v="224"/>
          </reference>
          <reference field="1" count="1" selected="0">
            <x v="132"/>
          </reference>
          <reference field="2" count="1" selected="0">
            <x v="2"/>
          </reference>
          <reference field="3" count="1">
            <x v="74"/>
          </reference>
        </references>
      </pivotArea>
    </format>
    <format dxfId="3839">
      <pivotArea dataOnly="0" labelOnly="1" outline="0" fieldPosition="0">
        <references count="4">
          <reference field="0" count="1" selected="0">
            <x v="227"/>
          </reference>
          <reference field="1" count="1" selected="0">
            <x v="136"/>
          </reference>
          <reference field="2" count="1" selected="0">
            <x v="1"/>
          </reference>
          <reference field="3" count="1">
            <x v="145"/>
          </reference>
        </references>
      </pivotArea>
    </format>
    <format dxfId="3838">
      <pivotArea dataOnly="0" labelOnly="1" outline="0" fieldPosition="0">
        <references count="4">
          <reference field="0" count="1" selected="0">
            <x v="228"/>
          </reference>
          <reference field="1" count="1" selected="0">
            <x v="139"/>
          </reference>
          <reference field="2" count="1" selected="0">
            <x v="2"/>
          </reference>
          <reference field="3" count="1">
            <x v="294"/>
          </reference>
        </references>
      </pivotArea>
    </format>
    <format dxfId="3837">
      <pivotArea dataOnly="0" labelOnly="1" outline="0" fieldPosition="0">
        <references count="4">
          <reference field="0" count="1" selected="0">
            <x v="245"/>
          </reference>
          <reference field="1" count="1" selected="0">
            <x v="250"/>
          </reference>
          <reference field="2" count="1" selected="0">
            <x v="3"/>
          </reference>
          <reference field="3" count="1">
            <x v="19"/>
          </reference>
        </references>
      </pivotArea>
    </format>
    <format dxfId="3836">
      <pivotArea dataOnly="0" labelOnly="1" outline="0" fieldPosition="0">
        <references count="4">
          <reference field="0" count="1" selected="0">
            <x v="256"/>
          </reference>
          <reference field="1" count="1" selected="0">
            <x v="299"/>
          </reference>
          <reference field="2" count="1" selected="0">
            <x v="2"/>
          </reference>
          <reference field="3" count="1">
            <x v="234"/>
          </reference>
        </references>
      </pivotArea>
    </format>
    <format dxfId="3835">
      <pivotArea dataOnly="0" labelOnly="1" outline="0" fieldPosition="0">
        <references count="4">
          <reference field="0" count="1" selected="0">
            <x v="258"/>
          </reference>
          <reference field="1" count="1" selected="0">
            <x v="333"/>
          </reference>
          <reference field="2" count="1" selected="0">
            <x v="8"/>
          </reference>
          <reference field="3" count="1">
            <x v="34"/>
          </reference>
        </references>
      </pivotArea>
    </format>
    <format dxfId="3834">
      <pivotArea dataOnly="0" labelOnly="1" outline="0" fieldPosition="0">
        <references count="4">
          <reference field="0" count="1" selected="0">
            <x v="259"/>
          </reference>
          <reference field="1" count="1" selected="0">
            <x v="334"/>
          </reference>
          <reference field="2" count="1" selected="0">
            <x v="8"/>
          </reference>
          <reference field="3" count="1">
            <x v="352"/>
          </reference>
        </references>
      </pivotArea>
    </format>
    <format dxfId="3833">
      <pivotArea dataOnly="0" labelOnly="1" outline="0" fieldPosition="0">
        <references count="4">
          <reference field="0" count="1" selected="0">
            <x v="260"/>
          </reference>
          <reference field="1" count="1" selected="0">
            <x v="19"/>
          </reference>
          <reference field="2" count="1" selected="0">
            <x v="8"/>
          </reference>
          <reference field="3" count="1">
            <x v="202"/>
          </reference>
        </references>
      </pivotArea>
    </format>
    <format dxfId="3832">
      <pivotArea dataOnly="0" labelOnly="1" outline="0" fieldPosition="0">
        <references count="4">
          <reference field="0" count="1" selected="0">
            <x v="262"/>
          </reference>
          <reference field="1" count="1" selected="0">
            <x v="102"/>
          </reference>
          <reference field="2" count="1" selected="0">
            <x v="0"/>
          </reference>
          <reference field="3" count="1">
            <x v="128"/>
          </reference>
        </references>
      </pivotArea>
    </format>
    <format dxfId="3831">
      <pivotArea dataOnly="0" labelOnly="1" outline="0" fieldPosition="0">
        <references count="4">
          <reference field="0" count="1" selected="0">
            <x v="264"/>
          </reference>
          <reference field="1" count="1" selected="0">
            <x v="121"/>
          </reference>
          <reference field="2" count="1" selected="0">
            <x v="2"/>
          </reference>
          <reference field="3" count="1">
            <x v="355"/>
          </reference>
        </references>
      </pivotArea>
    </format>
    <format dxfId="3830">
      <pivotArea dataOnly="0" labelOnly="1" outline="0" fieldPosition="0">
        <references count="4">
          <reference field="0" count="1" selected="0">
            <x v="274"/>
          </reference>
          <reference field="1" count="1" selected="0">
            <x v="217"/>
          </reference>
          <reference field="2" count="1" selected="0">
            <x v="0"/>
          </reference>
          <reference field="3" count="1">
            <x v="239"/>
          </reference>
        </references>
      </pivotArea>
    </format>
    <format dxfId="3829">
      <pivotArea dataOnly="0" labelOnly="1" outline="0" fieldPosition="0">
        <references count="4">
          <reference field="0" count="1" selected="0">
            <x v="277"/>
          </reference>
          <reference field="1" count="1" selected="0">
            <x v="285"/>
          </reference>
          <reference field="2" count="1" selected="0">
            <x v="3"/>
          </reference>
          <reference field="3" count="1">
            <x v="158"/>
          </reference>
        </references>
      </pivotArea>
    </format>
    <format dxfId="3828">
      <pivotArea dataOnly="0" labelOnly="1" outline="0" fieldPosition="0">
        <references count="4">
          <reference field="0" count="1" selected="0">
            <x v="285"/>
          </reference>
          <reference field="1" count="1" selected="0">
            <x v="392"/>
          </reference>
          <reference field="2" count="1" selected="0">
            <x v="3"/>
          </reference>
          <reference field="3" count="1">
            <x v="190"/>
          </reference>
        </references>
      </pivotArea>
    </format>
    <format dxfId="3827">
      <pivotArea dataOnly="0" labelOnly="1" outline="0" fieldPosition="0">
        <references count="4">
          <reference field="0" count="1" selected="0">
            <x v="305"/>
          </reference>
          <reference field="1" count="1" selected="0">
            <x v="216"/>
          </reference>
          <reference field="2" count="1" selected="0">
            <x v="3"/>
          </reference>
          <reference field="3" count="1">
            <x v="173"/>
          </reference>
        </references>
      </pivotArea>
    </format>
    <format dxfId="3826">
      <pivotArea dataOnly="0" labelOnly="1" outline="0" fieldPosition="0">
        <references count="4">
          <reference field="0" count="1" selected="0">
            <x v="313"/>
          </reference>
          <reference field="1" count="1" selected="0">
            <x v="361"/>
          </reference>
          <reference field="2" count="1" selected="0">
            <x v="3"/>
          </reference>
          <reference field="3" count="1">
            <x v="6"/>
          </reference>
        </references>
      </pivotArea>
    </format>
    <format dxfId="3825">
      <pivotArea dataOnly="0" labelOnly="1" outline="0" fieldPosition="0">
        <references count="4">
          <reference field="0" count="1" selected="0">
            <x v="314"/>
          </reference>
          <reference field="1" count="1" selected="0">
            <x v="375"/>
          </reference>
          <reference field="2" count="1" selected="0">
            <x v="0"/>
          </reference>
          <reference field="3" count="1">
            <x v="22"/>
          </reference>
        </references>
      </pivotArea>
    </format>
    <format dxfId="3824">
      <pivotArea dataOnly="0" labelOnly="1" outline="0" fieldPosition="0">
        <references count="4">
          <reference field="0" count="1" selected="0">
            <x v="359"/>
          </reference>
          <reference field="1" count="1" selected="0">
            <x v="114"/>
          </reference>
          <reference field="2" count="1" selected="0">
            <x v="1"/>
          </reference>
          <reference field="3" count="1">
            <x v="282"/>
          </reference>
        </references>
      </pivotArea>
    </format>
    <format dxfId="3823">
      <pivotArea dataOnly="0" labelOnly="1" outline="0" fieldPosition="0">
        <references count="4">
          <reference field="0" count="1" selected="0">
            <x v="366"/>
          </reference>
          <reference field="1" count="1" selected="0">
            <x v="147"/>
          </reference>
          <reference field="2" count="1" selected="0">
            <x v="0"/>
          </reference>
          <reference field="3" count="1">
            <x v="143"/>
          </reference>
        </references>
      </pivotArea>
    </format>
    <format dxfId="3822">
      <pivotArea dataOnly="0" labelOnly="1" outline="0" fieldPosition="0">
        <references count="4">
          <reference field="0" count="1" selected="0">
            <x v="370"/>
          </reference>
          <reference field="1" count="1" selected="0">
            <x v="159"/>
          </reference>
          <reference field="2" count="1" selected="0">
            <x v="0"/>
          </reference>
          <reference field="3" count="1">
            <x v="385"/>
          </reference>
        </references>
      </pivotArea>
    </format>
    <format dxfId="3821">
      <pivotArea dataOnly="0" labelOnly="1" outline="0" fieldPosition="0">
        <references count="4">
          <reference field="0" count="1" selected="0">
            <x v="394"/>
          </reference>
          <reference field="1" count="1" selected="0">
            <x v="222"/>
          </reference>
          <reference field="2" count="1" selected="0">
            <x v="0"/>
          </reference>
          <reference field="3" count="1">
            <x v="144"/>
          </reference>
        </references>
      </pivotArea>
    </format>
    <format dxfId="3820">
      <pivotArea dataOnly="0" labelOnly="1" outline="0" fieldPosition="0">
        <references count="4">
          <reference field="0" count="1" selected="0">
            <x v="407"/>
          </reference>
          <reference field="1" count="1" selected="0">
            <x v="385"/>
          </reference>
          <reference field="2" count="1" selected="0">
            <x v="1"/>
          </reference>
          <reference field="3" count="1">
            <x v="252"/>
          </reference>
        </references>
      </pivotArea>
    </format>
    <format dxfId="3819">
      <pivotArea dataOnly="0" labelOnly="1" outline="0" fieldPosition="0">
        <references count="4">
          <reference field="0" count="1" selected="0">
            <x v="409"/>
          </reference>
          <reference field="1" count="1" selected="0">
            <x v="394"/>
          </reference>
          <reference field="2" count="1" selected="0">
            <x v="3"/>
          </reference>
          <reference field="3" count="1">
            <x v="47"/>
          </reference>
        </references>
      </pivotArea>
    </format>
    <format dxfId="3818">
      <pivotArea dataOnly="0" labelOnly="1" outline="0" fieldPosition="0">
        <references count="4">
          <reference field="0" count="1" selected="0">
            <x v="415"/>
          </reference>
          <reference field="1" count="1" selected="0">
            <x v="405"/>
          </reference>
          <reference field="2" count="1" selected="0">
            <x v="1"/>
          </reference>
          <reference field="3" count="1">
            <x v="21"/>
          </reference>
        </references>
      </pivotArea>
    </format>
    <format dxfId="3817">
      <pivotArea dataOnly="0" labelOnly="1" outline="0" fieldPosition="0">
        <references count="4">
          <reference field="0" count="1" selected="0">
            <x v="417"/>
          </reference>
          <reference field="1" count="1" selected="0">
            <x v="416"/>
          </reference>
          <reference field="2" count="1" selected="0">
            <x v="3"/>
          </reference>
          <reference field="3" count="1">
            <x v="171"/>
          </reference>
        </references>
      </pivotArea>
    </format>
    <format dxfId="3816">
      <pivotArea dataOnly="0" labelOnly="1" outline="0" fieldPosition="0">
        <references count="4">
          <reference field="0" count="1" selected="0">
            <x v="418"/>
          </reference>
          <reference field="1" count="1" selected="0">
            <x v="417"/>
          </reference>
          <reference field="2" count="1" selected="0">
            <x v="0"/>
          </reference>
          <reference field="3" count="1">
            <x v="215"/>
          </reference>
        </references>
      </pivotArea>
    </format>
    <format dxfId="3815">
      <pivotArea dataOnly="0" labelOnly="1" outline="0" fieldPosition="0">
        <references count="4">
          <reference field="0" count="1" selected="0">
            <x v="421"/>
          </reference>
          <reference field="1" count="1" selected="0">
            <x v="381"/>
          </reference>
          <reference field="2" count="1" selected="0">
            <x v="3"/>
          </reference>
          <reference field="3" count="1">
            <x v="407"/>
          </reference>
        </references>
      </pivotArea>
    </format>
    <format dxfId="3814">
      <pivotArea dataOnly="0" labelOnly="1" outline="0" fieldPosition="0">
        <references count="5">
          <reference field="0" count="1" selected="0">
            <x v="8"/>
          </reference>
          <reference field="1" count="1" selected="0">
            <x v="43"/>
          </reference>
          <reference field="2" count="1" selected="0">
            <x v="2"/>
          </reference>
          <reference field="3" count="1" selected="0">
            <x v="322"/>
          </reference>
          <reference field="4" count="1">
            <x v="2"/>
          </reference>
        </references>
      </pivotArea>
    </format>
    <format dxfId="3813">
      <pivotArea dataOnly="0" labelOnly="1" outline="0" fieldPosition="0">
        <references count="6">
          <reference field="0" count="1" selected="0">
            <x v="8"/>
          </reference>
          <reference field="1" count="1" selected="0">
            <x v="43"/>
          </reference>
          <reference field="2" count="1" selected="0">
            <x v="2"/>
          </reference>
          <reference field="3" count="1" selected="0">
            <x v="322"/>
          </reference>
          <reference field="4" count="1" selected="0">
            <x v="2"/>
          </reference>
          <reference field="15" count="1">
            <x v="0"/>
          </reference>
        </references>
      </pivotArea>
    </format>
    <format dxfId="3812">
      <pivotArea dataOnly="0" labelOnly="1" outline="0" fieldPosition="0">
        <references count="6">
          <reference field="0" count="1" selected="0">
            <x v="22"/>
          </reference>
          <reference field="1" count="1" selected="0">
            <x v="117"/>
          </reference>
          <reference field="2" count="1" selected="0">
            <x v="0"/>
          </reference>
          <reference field="3" count="1" selected="0">
            <x v="224"/>
          </reference>
          <reference field="4" count="1" selected="0">
            <x v="2"/>
          </reference>
          <reference field="15" count="1">
            <x v="15"/>
          </reference>
        </references>
      </pivotArea>
    </format>
    <format dxfId="3811">
      <pivotArea dataOnly="0" labelOnly="1" outline="0" fieldPosition="0">
        <references count="6">
          <reference field="0" count="1" selected="0">
            <x v="23"/>
          </reference>
          <reference field="1" count="1" selected="0">
            <x v="128"/>
          </reference>
          <reference field="2" count="1" selected="0">
            <x v="1"/>
          </reference>
          <reference field="3" count="1" selected="0">
            <x v="403"/>
          </reference>
          <reference field="4" count="1" selected="0">
            <x v="2"/>
          </reference>
          <reference field="15" count="1">
            <x v="0"/>
          </reference>
        </references>
      </pivotArea>
    </format>
    <format dxfId="3810">
      <pivotArea dataOnly="0" labelOnly="1" outline="0" fieldPosition="0">
        <references count="6">
          <reference field="0" count="1" selected="0">
            <x v="38"/>
          </reference>
          <reference field="1" count="1" selected="0">
            <x v="189"/>
          </reference>
          <reference field="2" count="1" selected="0">
            <x v="0"/>
          </reference>
          <reference field="3" count="1" selected="0">
            <x v="61"/>
          </reference>
          <reference field="4" count="1" selected="0">
            <x v="2"/>
          </reference>
          <reference field="15" count="1">
            <x v="9"/>
          </reference>
        </references>
      </pivotArea>
    </format>
    <format dxfId="3809">
      <pivotArea dataOnly="0" labelOnly="1" outline="0" fieldPosition="0">
        <references count="6">
          <reference field="0" count="1" selected="0">
            <x v="39"/>
          </reference>
          <reference field="1" count="1" selected="0">
            <x v="197"/>
          </reference>
          <reference field="2" count="1" selected="0">
            <x v="1"/>
          </reference>
          <reference field="3" count="1" selected="0">
            <x v="283"/>
          </reference>
          <reference field="4" count="1" selected="0">
            <x v="2"/>
          </reference>
          <reference field="15" count="1">
            <x v="7"/>
          </reference>
        </references>
      </pivotArea>
    </format>
    <format dxfId="3808">
      <pivotArea dataOnly="0" labelOnly="1" outline="0" fieldPosition="0">
        <references count="6">
          <reference field="0" count="1" selected="0">
            <x v="42"/>
          </reference>
          <reference field="1" count="1" selected="0">
            <x v="201"/>
          </reference>
          <reference field="2" count="1" selected="0">
            <x v="0"/>
          </reference>
          <reference field="3" count="1" selected="0">
            <x v="413"/>
          </reference>
          <reference field="4" count="1" selected="0">
            <x v="2"/>
          </reference>
          <reference field="15" count="1">
            <x v="7"/>
          </reference>
        </references>
      </pivotArea>
    </format>
    <format dxfId="3807">
      <pivotArea dataOnly="0" labelOnly="1" outline="0" fieldPosition="0">
        <references count="6">
          <reference field="0" count="1" selected="0">
            <x v="70"/>
          </reference>
          <reference field="1" count="1" selected="0">
            <x v="255"/>
          </reference>
          <reference field="2" count="1" selected="0">
            <x v="0"/>
          </reference>
          <reference field="3" count="1" selected="0">
            <x v="126"/>
          </reference>
          <reference field="4" count="1" selected="0">
            <x v="2"/>
          </reference>
          <reference field="15" count="1">
            <x v="7"/>
          </reference>
        </references>
      </pivotArea>
    </format>
    <format dxfId="3806">
      <pivotArea dataOnly="0" labelOnly="1" outline="0" fieldPosition="0">
        <references count="6">
          <reference field="0" count="1" selected="0">
            <x v="72"/>
          </reference>
          <reference field="1" count="1" selected="0">
            <x v="259"/>
          </reference>
          <reference field="2" count="1" selected="0">
            <x v="2"/>
          </reference>
          <reference field="3" count="1" selected="0">
            <x v="338"/>
          </reference>
          <reference field="4" count="1" selected="0">
            <x v="2"/>
          </reference>
          <reference field="15" count="1">
            <x v="7"/>
          </reference>
        </references>
      </pivotArea>
    </format>
    <format dxfId="3805">
      <pivotArea dataOnly="0" labelOnly="1" outline="0" fieldPosition="0">
        <references count="6">
          <reference field="0" count="1" selected="0">
            <x v="89"/>
          </reference>
          <reference field="1" count="1" selected="0">
            <x v="283"/>
          </reference>
          <reference field="2" count="1" selected="0">
            <x v="3"/>
          </reference>
          <reference field="3" count="1" selected="0">
            <x v="329"/>
          </reference>
          <reference field="4" count="1" selected="0">
            <x v="2"/>
          </reference>
          <reference field="15" count="1">
            <x v="9"/>
          </reference>
        </references>
      </pivotArea>
    </format>
    <format dxfId="3804">
      <pivotArea dataOnly="0" labelOnly="1" outline="0" fieldPosition="0">
        <references count="6">
          <reference field="0" count="1" selected="0">
            <x v="94"/>
          </reference>
          <reference field="1" count="1" selected="0">
            <x v="290"/>
          </reference>
          <reference field="2" count="1" selected="0">
            <x v="0"/>
          </reference>
          <reference field="3" count="1" selected="0">
            <x v="101"/>
          </reference>
          <reference field="4" count="1" selected="0">
            <x v="2"/>
          </reference>
          <reference field="15" count="1">
            <x v="9"/>
          </reference>
        </references>
      </pivotArea>
    </format>
    <format dxfId="3803">
      <pivotArea dataOnly="0" labelOnly="1" outline="0" fieldPosition="0">
        <references count="6">
          <reference field="0" count="1" selected="0">
            <x v="97"/>
          </reference>
          <reference field="1" count="1" selected="0">
            <x v="294"/>
          </reference>
          <reference field="2" count="1" selected="0">
            <x v="3"/>
          </reference>
          <reference field="3" count="1" selected="0">
            <x v="56"/>
          </reference>
          <reference field="4" count="1" selected="0">
            <x v="2"/>
          </reference>
          <reference field="15" count="1">
            <x v="9"/>
          </reference>
        </references>
      </pivotArea>
    </format>
    <format dxfId="3802">
      <pivotArea dataOnly="0" labelOnly="1" outline="0" fieldPosition="0">
        <references count="6">
          <reference field="0" count="1" selected="0">
            <x v="102"/>
          </reference>
          <reference field="1" count="1" selected="0">
            <x v="302"/>
          </reference>
          <reference field="2" count="1" selected="0">
            <x v="0"/>
          </reference>
          <reference field="3" count="1" selected="0">
            <x v="192"/>
          </reference>
          <reference field="4" count="1" selected="0">
            <x v="2"/>
          </reference>
          <reference field="15" count="1">
            <x v="9"/>
          </reference>
        </references>
      </pivotArea>
    </format>
    <format dxfId="3801">
      <pivotArea dataOnly="0" labelOnly="1" outline="0" fieldPosition="0">
        <references count="6">
          <reference field="0" count="1" selected="0">
            <x v="105"/>
          </reference>
          <reference field="1" count="1" selected="0">
            <x v="306"/>
          </reference>
          <reference field="2" count="1" selected="0">
            <x v="3"/>
          </reference>
          <reference field="3" count="1" selected="0">
            <x v="342"/>
          </reference>
          <reference field="4" count="1" selected="0">
            <x v="2"/>
          </reference>
          <reference field="15" count="1">
            <x v="9"/>
          </reference>
        </references>
      </pivotArea>
    </format>
    <format dxfId="3800">
      <pivotArea dataOnly="0" labelOnly="1" outline="0" fieldPosition="0">
        <references count="6">
          <reference field="0" count="1" selected="0">
            <x v="108"/>
          </reference>
          <reference field="1" count="1" selected="0">
            <x v="309"/>
          </reference>
          <reference field="2" count="1" selected="0">
            <x v="2"/>
          </reference>
          <reference field="3" count="1" selected="0">
            <x v="45"/>
          </reference>
          <reference field="4" count="1" selected="0">
            <x v="2"/>
          </reference>
          <reference field="15" count="1">
            <x v="1"/>
          </reference>
        </references>
      </pivotArea>
    </format>
    <format dxfId="3799">
      <pivotArea dataOnly="0" labelOnly="1" outline="0" fieldPosition="0">
        <references count="6">
          <reference field="0" count="1" selected="0">
            <x v="109"/>
          </reference>
          <reference field="1" count="1" selected="0">
            <x v="310"/>
          </reference>
          <reference field="2" count="1" selected="0">
            <x v="3"/>
          </reference>
          <reference field="3" count="1" selected="0">
            <x v="280"/>
          </reference>
          <reference field="4" count="1" selected="0">
            <x v="2"/>
          </reference>
          <reference field="15" count="1">
            <x v="1"/>
          </reference>
        </references>
      </pivotArea>
    </format>
    <format dxfId="3798">
      <pivotArea dataOnly="0" labelOnly="1" outline="0" fieldPosition="0">
        <references count="6">
          <reference field="0" count="1" selected="0">
            <x v="113"/>
          </reference>
          <reference field="1" count="1" selected="0">
            <x v="316"/>
          </reference>
          <reference field="2" count="1" selected="0">
            <x v="3"/>
          </reference>
          <reference field="3" count="1" selected="0">
            <x v="3"/>
          </reference>
          <reference field="4" count="1" selected="0">
            <x v="2"/>
          </reference>
          <reference field="15" count="1">
            <x v="2"/>
          </reference>
        </references>
      </pivotArea>
    </format>
    <format dxfId="3797">
      <pivotArea dataOnly="0" labelOnly="1" outline="0" fieldPosition="0">
        <references count="6">
          <reference field="0" count="1" selected="0">
            <x v="123"/>
          </reference>
          <reference field="1" count="1" selected="0">
            <x v="326"/>
          </reference>
          <reference field="2" count="1" selected="0">
            <x v="1"/>
          </reference>
          <reference field="3" count="1" selected="0">
            <x v="118"/>
          </reference>
          <reference field="4" count="1" selected="0">
            <x v="2"/>
          </reference>
          <reference field="15" count="1">
            <x v="1"/>
          </reference>
        </references>
      </pivotArea>
    </format>
    <format dxfId="3796">
      <pivotArea dataOnly="0" labelOnly="1" outline="0" fieldPosition="0">
        <references count="6">
          <reference field="0" count="1" selected="0">
            <x v="130"/>
          </reference>
          <reference field="1" count="1" selected="0">
            <x v="337"/>
          </reference>
          <reference field="2" count="1" selected="0">
            <x v="0"/>
          </reference>
          <reference field="3" count="1" selected="0">
            <x v="111"/>
          </reference>
          <reference field="4" count="1" selected="0">
            <x v="2"/>
          </reference>
          <reference field="15" count="1">
            <x v="1"/>
          </reference>
        </references>
      </pivotArea>
    </format>
    <format dxfId="3795">
      <pivotArea dataOnly="0" labelOnly="1" outline="0" fieldPosition="0">
        <references count="6">
          <reference field="0" count="1" selected="0">
            <x v="132"/>
          </reference>
          <reference field="1" count="1" selected="0">
            <x v="339"/>
          </reference>
          <reference field="2" count="1" selected="0">
            <x v="2"/>
          </reference>
          <reference field="3" count="1" selected="0">
            <x v="142"/>
          </reference>
          <reference field="4" count="1" selected="0">
            <x v="2"/>
          </reference>
          <reference field="15" count="1">
            <x v="1"/>
          </reference>
        </references>
      </pivotArea>
    </format>
    <format dxfId="3794">
      <pivotArea dataOnly="0" labelOnly="1" outline="0" fieldPosition="0">
        <references count="6">
          <reference field="0" count="1" selected="0">
            <x v="143"/>
          </reference>
          <reference field="1" count="1" selected="0">
            <x v="350"/>
          </reference>
          <reference field="2" count="1" selected="0">
            <x v="1"/>
          </reference>
          <reference field="3" count="1" selected="0">
            <x v="311"/>
          </reference>
          <reference field="4" count="1" selected="0">
            <x v="2"/>
          </reference>
          <reference field="15" count="1">
            <x v="1"/>
          </reference>
        </references>
      </pivotArea>
    </format>
    <format dxfId="3793">
      <pivotArea dataOnly="0" labelOnly="1" outline="0" fieldPosition="0">
        <references count="6">
          <reference field="0" count="1" selected="0">
            <x v="164"/>
          </reference>
          <reference field="1" count="1" selected="0">
            <x v="204"/>
          </reference>
          <reference field="2" count="1" selected="0">
            <x v="2"/>
          </reference>
          <reference field="3" count="1" selected="0">
            <x v="33"/>
          </reference>
          <reference field="4" count="1" selected="0">
            <x v="2"/>
          </reference>
          <reference field="15" count="1">
            <x v="1"/>
          </reference>
        </references>
      </pivotArea>
    </format>
    <format dxfId="3792">
      <pivotArea dataOnly="0" labelOnly="1" outline="0" fieldPosition="0">
        <references count="6">
          <reference field="0" count="1" selected="0">
            <x v="181"/>
          </reference>
          <reference field="1" count="1" selected="0">
            <x v="12"/>
          </reference>
          <reference field="2" count="1" selected="0">
            <x v="3"/>
          </reference>
          <reference field="3" count="1" selected="0">
            <x v="95"/>
          </reference>
          <reference field="4" count="1" selected="0">
            <x v="2"/>
          </reference>
          <reference field="15" count="1">
            <x v="3"/>
          </reference>
        </references>
      </pivotArea>
    </format>
    <format dxfId="3791">
      <pivotArea dataOnly="0" labelOnly="1" outline="0" fieldPosition="0">
        <references count="6">
          <reference field="0" count="1" selected="0">
            <x v="182"/>
          </reference>
          <reference field="1" count="1" selected="0">
            <x v="13"/>
          </reference>
          <reference field="2" count="1" selected="0">
            <x v="0"/>
          </reference>
          <reference field="3" count="1" selected="0">
            <x v="257"/>
          </reference>
          <reference field="4" count="1" selected="0">
            <x v="2"/>
          </reference>
          <reference field="15" count="1">
            <x v="3"/>
          </reference>
        </references>
      </pivotArea>
    </format>
    <format dxfId="3790">
      <pivotArea dataOnly="0" labelOnly="1" outline="0" fieldPosition="0">
        <references count="6">
          <reference field="0" count="1" selected="0">
            <x v="189"/>
          </reference>
          <reference field="1" count="1" selected="0">
            <x v="33"/>
          </reference>
          <reference field="2" count="1" selected="0">
            <x v="3"/>
          </reference>
          <reference field="3" count="1" selected="0">
            <x v="102"/>
          </reference>
          <reference field="4" count="1" selected="0">
            <x v="2"/>
          </reference>
          <reference field="15" count="1">
            <x v="3"/>
          </reference>
        </references>
      </pivotArea>
    </format>
    <format dxfId="3789">
      <pivotArea dataOnly="0" labelOnly="1" outline="0" fieldPosition="0">
        <references count="6">
          <reference field="0" count="1" selected="0">
            <x v="190"/>
          </reference>
          <reference field="1" count="1" selected="0">
            <x v="41"/>
          </reference>
          <reference field="2" count="1" selected="0">
            <x v="0"/>
          </reference>
          <reference field="3" count="1" selected="0">
            <x v="198"/>
          </reference>
          <reference field="4" count="1" selected="0">
            <x v="2"/>
          </reference>
          <reference field="15" count="1">
            <x v="6"/>
          </reference>
        </references>
      </pivotArea>
    </format>
    <format dxfId="3788">
      <pivotArea dataOnly="0" labelOnly="1" outline="0" fieldPosition="0">
        <references count="6">
          <reference field="0" count="1" selected="0">
            <x v="193"/>
          </reference>
          <reference field="1" count="1" selected="0">
            <x v="47"/>
          </reference>
          <reference field="2" count="1" selected="0">
            <x v="3"/>
          </reference>
          <reference field="3" count="1" selected="0">
            <x v="129"/>
          </reference>
          <reference field="4" count="1" selected="0">
            <x v="2"/>
          </reference>
          <reference field="15" count="1">
            <x v="6"/>
          </reference>
        </references>
      </pivotArea>
    </format>
    <format dxfId="3787">
      <pivotArea dataOnly="0" labelOnly="1" outline="0" fieldPosition="0">
        <references count="6">
          <reference field="0" count="1" selected="0">
            <x v="194"/>
          </reference>
          <reference field="1" count="1" selected="0">
            <x v="48"/>
          </reference>
          <reference field="2" count="1" selected="0">
            <x v="0"/>
          </reference>
          <reference field="3" count="1" selected="0">
            <x v="123"/>
          </reference>
          <reference field="4" count="1" selected="0">
            <x v="2"/>
          </reference>
          <reference field="15" count="1">
            <x v="6"/>
          </reference>
        </references>
      </pivotArea>
    </format>
    <format dxfId="3786">
      <pivotArea dataOnly="0" labelOnly="1" outline="0" fieldPosition="0">
        <references count="6">
          <reference field="0" count="1" selected="0">
            <x v="202"/>
          </reference>
          <reference field="1" count="1" selected="0">
            <x v="96"/>
          </reference>
          <reference field="2" count="1" selected="0">
            <x v="0"/>
          </reference>
          <reference field="3" count="1" selected="0">
            <x v="362"/>
          </reference>
          <reference field="4" count="1" selected="0">
            <x v="2"/>
          </reference>
          <reference field="15" count="1">
            <x v="6"/>
          </reference>
        </references>
      </pivotArea>
    </format>
    <format dxfId="3785">
      <pivotArea dataOnly="0" labelOnly="1" outline="0" fieldPosition="0">
        <references count="6">
          <reference field="0" count="1" selected="0">
            <x v="210"/>
          </reference>
          <reference field="1" count="1" selected="0">
            <x v="107"/>
          </reference>
          <reference field="2" count="1" selected="0">
            <x v="0"/>
          </reference>
          <reference field="3" count="1" selected="0">
            <x v="49"/>
          </reference>
          <reference field="4" count="1" selected="0">
            <x v="2"/>
          </reference>
          <reference field="15" count="1">
            <x v="15"/>
          </reference>
        </references>
      </pivotArea>
    </format>
    <format dxfId="3784">
      <pivotArea dataOnly="0" labelOnly="1" outline="0" fieldPosition="0">
        <references count="6">
          <reference field="0" count="1" selected="0">
            <x v="218"/>
          </reference>
          <reference field="1" count="1" selected="0">
            <x v="123"/>
          </reference>
          <reference field="2" count="1" selected="0">
            <x v="0"/>
          </reference>
          <reference field="3" count="1" selected="0">
            <x v="179"/>
          </reference>
          <reference field="4" count="1" selected="0">
            <x v="2"/>
          </reference>
          <reference field="15" count="1">
            <x v="6"/>
          </reference>
        </references>
      </pivotArea>
    </format>
    <format dxfId="3783">
      <pivotArea dataOnly="0" labelOnly="1" outline="0" fieldPosition="0">
        <references count="6">
          <reference field="0" count="1" selected="0">
            <x v="224"/>
          </reference>
          <reference field="1" count="1" selected="0">
            <x v="132"/>
          </reference>
          <reference field="2" count="1" selected="0">
            <x v="2"/>
          </reference>
          <reference field="3" count="1" selected="0">
            <x v="74"/>
          </reference>
          <reference field="4" count="1" selected="0">
            <x v="2"/>
          </reference>
          <reference field="15" count="1">
            <x v="6"/>
          </reference>
        </references>
      </pivotArea>
    </format>
    <format dxfId="3782">
      <pivotArea dataOnly="0" labelOnly="1" outline="0" fieldPosition="0">
        <references count="6">
          <reference field="0" count="1" selected="0">
            <x v="227"/>
          </reference>
          <reference field="1" count="1" selected="0">
            <x v="136"/>
          </reference>
          <reference field="2" count="1" selected="0">
            <x v="1"/>
          </reference>
          <reference field="3" count="1" selected="0">
            <x v="145"/>
          </reference>
          <reference field="4" count="1" selected="0">
            <x v="2"/>
          </reference>
          <reference field="15" count="1">
            <x v="6"/>
          </reference>
        </references>
      </pivotArea>
    </format>
    <format dxfId="3781">
      <pivotArea dataOnly="0" labelOnly="1" outline="0" fieldPosition="0">
        <references count="6">
          <reference field="0" count="1" selected="0">
            <x v="228"/>
          </reference>
          <reference field="1" count="1" selected="0">
            <x v="139"/>
          </reference>
          <reference field="2" count="1" selected="0">
            <x v="2"/>
          </reference>
          <reference field="3" count="1" selected="0">
            <x v="294"/>
          </reference>
          <reference field="4" count="1" selected="0">
            <x v="2"/>
          </reference>
          <reference field="15" count="1">
            <x v="6"/>
          </reference>
        </references>
      </pivotArea>
    </format>
    <format dxfId="3780">
      <pivotArea dataOnly="0" labelOnly="1" outline="0" fieldPosition="0">
        <references count="6">
          <reference field="0" count="1" selected="0">
            <x v="245"/>
          </reference>
          <reference field="1" count="1" selected="0">
            <x v="250"/>
          </reference>
          <reference field="2" count="1" selected="0">
            <x v="3"/>
          </reference>
          <reference field="3" count="1" selected="0">
            <x v="19"/>
          </reference>
          <reference field="4" count="1" selected="0">
            <x v="2"/>
          </reference>
          <reference field="15" count="1">
            <x v="4"/>
          </reference>
        </references>
      </pivotArea>
    </format>
    <format dxfId="3779">
      <pivotArea dataOnly="0" labelOnly="1" outline="0" fieldPosition="0">
        <references count="6">
          <reference field="0" count="1" selected="0">
            <x v="256"/>
          </reference>
          <reference field="1" count="1" selected="0">
            <x v="299"/>
          </reference>
          <reference field="2" count="1" selected="0">
            <x v="2"/>
          </reference>
          <reference field="3" count="1" selected="0">
            <x v="234"/>
          </reference>
          <reference field="4" count="1" selected="0">
            <x v="2"/>
          </reference>
          <reference field="15" count="1">
            <x v="5"/>
          </reference>
        </references>
      </pivotArea>
    </format>
    <format dxfId="3778">
      <pivotArea dataOnly="0" labelOnly="1" outline="0" fieldPosition="0">
        <references count="6">
          <reference field="0" count="1" selected="0">
            <x v="258"/>
          </reference>
          <reference field="1" count="1" selected="0">
            <x v="333"/>
          </reference>
          <reference field="2" count="1" selected="0">
            <x v="8"/>
          </reference>
          <reference field="3" count="1" selected="0">
            <x v="34"/>
          </reference>
          <reference field="4" count="1" selected="0">
            <x v="2"/>
          </reference>
          <reference field="15" count="1">
            <x v="5"/>
          </reference>
        </references>
      </pivotArea>
    </format>
    <format dxfId="3777">
      <pivotArea dataOnly="0" labelOnly="1" outline="0" fieldPosition="0">
        <references count="6">
          <reference field="0" count="1" selected="0">
            <x v="259"/>
          </reference>
          <reference field="1" count="1" selected="0">
            <x v="334"/>
          </reference>
          <reference field="2" count="1" selected="0">
            <x v="8"/>
          </reference>
          <reference field="3" count="1" selected="0">
            <x v="352"/>
          </reference>
          <reference field="4" count="1" selected="0">
            <x v="2"/>
          </reference>
          <reference field="15" count="1">
            <x v="5"/>
          </reference>
        </references>
      </pivotArea>
    </format>
    <format dxfId="3776">
      <pivotArea dataOnly="0" labelOnly="1" outline="0" fieldPosition="0">
        <references count="6">
          <reference field="0" count="1" selected="0">
            <x v="260"/>
          </reference>
          <reference field="1" count="1" selected="0">
            <x v="19"/>
          </reference>
          <reference field="2" count="1" selected="0">
            <x v="8"/>
          </reference>
          <reference field="3" count="1" selected="0">
            <x v="202"/>
          </reference>
          <reference field="4" count="1" selected="0">
            <x v="2"/>
          </reference>
          <reference field="15" count="1">
            <x v="7"/>
          </reference>
        </references>
      </pivotArea>
    </format>
    <format dxfId="3775">
      <pivotArea dataOnly="0" labelOnly="1" outline="0" fieldPosition="0">
        <references count="6">
          <reference field="0" count="1" selected="0">
            <x v="262"/>
          </reference>
          <reference field="1" count="1" selected="0">
            <x v="102"/>
          </reference>
          <reference field="2" count="1" selected="0">
            <x v="0"/>
          </reference>
          <reference field="3" count="1" selected="0">
            <x v="128"/>
          </reference>
          <reference field="4" count="1" selected="0">
            <x v="2"/>
          </reference>
          <reference field="15" count="1">
            <x v="7"/>
          </reference>
        </references>
      </pivotArea>
    </format>
    <format dxfId="3774">
      <pivotArea dataOnly="0" labelOnly="1" outline="0" fieldPosition="0">
        <references count="6">
          <reference field="0" count="1" selected="0">
            <x v="264"/>
          </reference>
          <reference field="1" count="1" selected="0">
            <x v="121"/>
          </reference>
          <reference field="2" count="1" selected="0">
            <x v="2"/>
          </reference>
          <reference field="3" count="1" selected="0">
            <x v="355"/>
          </reference>
          <reference field="4" count="1" selected="0">
            <x v="2"/>
          </reference>
          <reference field="15" count="1">
            <x v="7"/>
          </reference>
        </references>
      </pivotArea>
    </format>
    <format dxfId="3773">
      <pivotArea dataOnly="0" labelOnly="1" outline="0" fieldPosition="0">
        <references count="6">
          <reference field="0" count="1" selected="0">
            <x v="274"/>
          </reference>
          <reference field="1" count="1" selected="0">
            <x v="217"/>
          </reference>
          <reference field="2" count="1" selected="0">
            <x v="0"/>
          </reference>
          <reference field="3" count="1" selected="0">
            <x v="239"/>
          </reference>
          <reference field="4" count="1" selected="0">
            <x v="2"/>
          </reference>
          <reference field="15" count="1">
            <x v="7"/>
          </reference>
        </references>
      </pivotArea>
    </format>
    <format dxfId="3772">
      <pivotArea dataOnly="0" labelOnly="1" outline="0" fieldPosition="0">
        <references count="6">
          <reference field="0" count="1" selected="0">
            <x v="277"/>
          </reference>
          <reference field="1" count="1" selected="0">
            <x v="285"/>
          </reference>
          <reference field="2" count="1" selected="0">
            <x v="3"/>
          </reference>
          <reference field="3" count="1" selected="0">
            <x v="158"/>
          </reference>
          <reference field="4" count="1" selected="0">
            <x v="2"/>
          </reference>
          <reference field="15" count="1">
            <x v="7"/>
          </reference>
        </references>
      </pivotArea>
    </format>
    <format dxfId="3771">
      <pivotArea dataOnly="0" labelOnly="1" outline="0" fieldPosition="0">
        <references count="6">
          <reference field="0" count="1" selected="0">
            <x v="285"/>
          </reference>
          <reference field="1" count="1" selected="0">
            <x v="392"/>
          </reference>
          <reference field="2" count="1" selected="0">
            <x v="3"/>
          </reference>
          <reference field="3" count="1" selected="0">
            <x v="190"/>
          </reference>
          <reference field="4" count="1" selected="0">
            <x v="2"/>
          </reference>
          <reference field="15" count="1">
            <x v="7"/>
          </reference>
        </references>
      </pivotArea>
    </format>
    <format dxfId="3770">
      <pivotArea dataOnly="0" labelOnly="1" outline="0" fieldPosition="0">
        <references count="6">
          <reference field="0" count="1" selected="0">
            <x v="305"/>
          </reference>
          <reference field="1" count="1" selected="0">
            <x v="216"/>
          </reference>
          <reference field="2" count="1" selected="0">
            <x v="3"/>
          </reference>
          <reference field="3" count="1" selected="0">
            <x v="173"/>
          </reference>
          <reference field="4" count="1" selected="0">
            <x v="2"/>
          </reference>
          <reference field="15" count="1">
            <x v="9"/>
          </reference>
        </references>
      </pivotArea>
    </format>
    <format dxfId="3769">
      <pivotArea dataOnly="0" labelOnly="1" outline="0" fieldPosition="0">
        <references count="6">
          <reference field="0" count="1" selected="0">
            <x v="313"/>
          </reference>
          <reference field="1" count="1" selected="0">
            <x v="361"/>
          </reference>
          <reference field="2" count="1" selected="0">
            <x v="3"/>
          </reference>
          <reference field="3" count="1" selected="0">
            <x v="6"/>
          </reference>
          <reference field="4" count="1" selected="0">
            <x v="2"/>
          </reference>
          <reference field="15" count="1">
            <x v="9"/>
          </reference>
        </references>
      </pivotArea>
    </format>
    <format dxfId="3768">
      <pivotArea dataOnly="0" labelOnly="1" outline="0" fieldPosition="0">
        <references count="6">
          <reference field="0" count="1" selected="0">
            <x v="314"/>
          </reference>
          <reference field="1" count="1" selected="0">
            <x v="375"/>
          </reference>
          <reference field="2" count="1" selected="0">
            <x v="0"/>
          </reference>
          <reference field="3" count="1" selected="0">
            <x v="22"/>
          </reference>
          <reference field="4" count="1" selected="0">
            <x v="2"/>
          </reference>
          <reference field="15" count="1">
            <x v="9"/>
          </reference>
        </references>
      </pivotArea>
    </format>
    <format dxfId="3767">
      <pivotArea dataOnly="0" labelOnly="1" outline="0" fieldPosition="0">
        <references count="6">
          <reference field="0" count="1" selected="0">
            <x v="359"/>
          </reference>
          <reference field="1" count="1" selected="0">
            <x v="114"/>
          </reference>
          <reference field="2" count="1" selected="0">
            <x v="1"/>
          </reference>
          <reference field="3" count="1" selected="0">
            <x v="282"/>
          </reference>
          <reference field="4" count="1" selected="0">
            <x v="2"/>
          </reference>
          <reference field="15" count="1">
            <x v="6"/>
          </reference>
        </references>
      </pivotArea>
    </format>
    <format dxfId="3766">
      <pivotArea dataOnly="0" labelOnly="1" outline="0" fieldPosition="0">
        <references count="6">
          <reference field="0" count="1" selected="0">
            <x v="366"/>
          </reference>
          <reference field="1" count="1" selected="0">
            <x v="147"/>
          </reference>
          <reference field="2" count="1" selected="0">
            <x v="0"/>
          </reference>
          <reference field="3" count="1" selected="0">
            <x v="143"/>
          </reference>
          <reference field="4" count="1" selected="0">
            <x v="2"/>
          </reference>
          <reference field="15" count="1">
            <x v="6"/>
          </reference>
        </references>
      </pivotArea>
    </format>
    <format dxfId="3765">
      <pivotArea dataOnly="0" labelOnly="1" outline="0" fieldPosition="0">
        <references count="6">
          <reference field="0" count="1" selected="0">
            <x v="370"/>
          </reference>
          <reference field="1" count="1" selected="0">
            <x v="159"/>
          </reference>
          <reference field="2" count="1" selected="0">
            <x v="0"/>
          </reference>
          <reference field="3" count="1" selected="0">
            <x v="385"/>
          </reference>
          <reference field="4" count="1" selected="0">
            <x v="2"/>
          </reference>
          <reference field="15" count="1">
            <x v="6"/>
          </reference>
        </references>
      </pivotArea>
    </format>
    <format dxfId="3764">
      <pivotArea dataOnly="0" labelOnly="1" outline="0" fieldPosition="0">
        <references count="6">
          <reference field="0" count="1" selected="0">
            <x v="394"/>
          </reference>
          <reference field="1" count="1" selected="0">
            <x v="222"/>
          </reference>
          <reference field="2" count="1" selected="0">
            <x v="0"/>
          </reference>
          <reference field="3" count="1" selected="0">
            <x v="144"/>
          </reference>
          <reference field="4" count="1" selected="0">
            <x v="2"/>
          </reference>
          <reference field="15" count="1">
            <x v="6"/>
          </reference>
        </references>
      </pivotArea>
    </format>
    <format dxfId="3763">
      <pivotArea dataOnly="0" labelOnly="1" outline="0" fieldPosition="0">
        <references count="6">
          <reference field="0" count="1" selected="0">
            <x v="407"/>
          </reference>
          <reference field="1" count="1" selected="0">
            <x v="385"/>
          </reference>
          <reference field="2" count="1" selected="0">
            <x v="1"/>
          </reference>
          <reference field="3" count="1" selected="0">
            <x v="252"/>
          </reference>
          <reference field="4" count="1" selected="0">
            <x v="2"/>
          </reference>
          <reference field="15" count="1">
            <x v="6"/>
          </reference>
        </references>
      </pivotArea>
    </format>
    <format dxfId="3762">
      <pivotArea dataOnly="0" labelOnly="1" outline="0" fieldPosition="0">
        <references count="6">
          <reference field="0" count="1" selected="0">
            <x v="409"/>
          </reference>
          <reference field="1" count="1" selected="0">
            <x v="394"/>
          </reference>
          <reference field="2" count="1" selected="0">
            <x v="3"/>
          </reference>
          <reference field="3" count="1" selected="0">
            <x v="47"/>
          </reference>
          <reference field="4" count="1" selected="0">
            <x v="2"/>
          </reference>
          <reference field="15" count="1">
            <x v="6"/>
          </reference>
        </references>
      </pivotArea>
    </format>
    <format dxfId="3761">
      <pivotArea dataOnly="0" labelOnly="1" outline="0" fieldPosition="0">
        <references count="6">
          <reference field="0" count="1" selected="0">
            <x v="415"/>
          </reference>
          <reference field="1" count="1" selected="0">
            <x v="405"/>
          </reference>
          <reference field="2" count="1" selected="0">
            <x v="1"/>
          </reference>
          <reference field="3" count="1" selected="0">
            <x v="21"/>
          </reference>
          <reference field="4" count="1" selected="0">
            <x v="2"/>
          </reference>
          <reference field="15" count="1">
            <x v="6"/>
          </reference>
        </references>
      </pivotArea>
    </format>
    <format dxfId="3760">
      <pivotArea dataOnly="0" labelOnly="1" outline="0" fieldPosition="0">
        <references count="6">
          <reference field="0" count="1" selected="0">
            <x v="417"/>
          </reference>
          <reference field="1" count="1" selected="0">
            <x v="416"/>
          </reference>
          <reference field="2" count="1" selected="0">
            <x v="3"/>
          </reference>
          <reference field="3" count="1" selected="0">
            <x v="171"/>
          </reference>
          <reference field="4" count="1" selected="0">
            <x v="2"/>
          </reference>
          <reference field="15" count="1">
            <x v="6"/>
          </reference>
        </references>
      </pivotArea>
    </format>
    <format dxfId="3759">
      <pivotArea dataOnly="0" labelOnly="1" outline="0" fieldPosition="0">
        <references count="6">
          <reference field="0" count="1" selected="0">
            <x v="418"/>
          </reference>
          <reference field="1" count="1" selected="0">
            <x v="417"/>
          </reference>
          <reference field="2" count="1" selected="0">
            <x v="0"/>
          </reference>
          <reference field="3" count="1" selected="0">
            <x v="215"/>
          </reference>
          <reference field="4" count="1" selected="0">
            <x v="2"/>
          </reference>
          <reference field="15" count="1">
            <x v="6"/>
          </reference>
        </references>
      </pivotArea>
    </format>
    <format dxfId="3758">
      <pivotArea dataOnly="0" labelOnly="1" outline="0" fieldPosition="0">
        <references count="6">
          <reference field="0" count="1" selected="0">
            <x v="421"/>
          </reference>
          <reference field="1" count="1" selected="0">
            <x v="381"/>
          </reference>
          <reference field="2" count="1" selected="0">
            <x v="3"/>
          </reference>
          <reference field="3" count="1" selected="0">
            <x v="407"/>
          </reference>
          <reference field="4" count="1" selected="0">
            <x v="2"/>
          </reference>
          <reference field="15" count="1">
            <x v="11"/>
          </reference>
        </references>
      </pivotArea>
    </format>
    <format dxfId="3757">
      <pivotArea field="0" type="button" dataOnly="0" labelOnly="1" outline="0" axis="axisRow" fieldPosition="0"/>
    </format>
    <format dxfId="3756">
      <pivotArea field="1" type="button" dataOnly="0" labelOnly="1" outline="0" axis="axisRow" fieldPosition="1"/>
    </format>
    <format dxfId="3755">
      <pivotArea field="2" type="button" dataOnly="0" labelOnly="1" outline="0" axis="axisRow" fieldPosition="2"/>
    </format>
    <format dxfId="3754">
      <pivotArea field="3" type="button" dataOnly="0" labelOnly="1" outline="0" axis="axisRow" fieldPosition="3"/>
    </format>
    <format dxfId="3753">
      <pivotArea field="4" type="button" dataOnly="0" labelOnly="1" outline="0" axis="axisRow" fieldPosition="4"/>
    </format>
    <format dxfId="3752">
      <pivotArea field="15" type="button" dataOnly="0" labelOnly="1" outline="0" axis="axisRow" fieldPosition="5"/>
    </format>
    <format dxfId="3751">
      <pivotArea dataOnly="0" labelOnly="1" outline="0" fieldPosition="0">
        <references count="1">
          <reference field="0" count="50">
            <x v="4"/>
            <x v="22"/>
            <x v="23"/>
            <x v="38"/>
            <x v="39"/>
            <x v="42"/>
            <x v="70"/>
            <x v="72"/>
            <x v="89"/>
            <x v="94"/>
            <x v="97"/>
            <x v="102"/>
            <x v="105"/>
            <x v="108"/>
            <x v="109"/>
            <x v="113"/>
            <x v="123"/>
            <x v="130"/>
            <x v="132"/>
            <x v="143"/>
            <x v="164"/>
            <x v="181"/>
            <x v="182"/>
            <x v="189"/>
            <x v="190"/>
            <x v="193"/>
            <x v="194"/>
            <x v="202"/>
            <x v="210"/>
            <x v="218"/>
            <x v="224"/>
            <x v="227"/>
            <x v="228"/>
            <x v="245"/>
            <x v="256"/>
            <x v="258"/>
            <x v="259"/>
            <x v="260"/>
            <x v="262"/>
            <x v="264"/>
            <x v="274"/>
            <x v="277"/>
            <x v="285"/>
            <x v="305"/>
            <x v="313"/>
            <x v="314"/>
            <x v="359"/>
            <x v="366"/>
            <x v="370"/>
            <x v="394"/>
          </reference>
        </references>
      </pivotArea>
    </format>
    <format dxfId="3750">
      <pivotArea dataOnly="0" labelOnly="1" outline="0" fieldPosition="0">
        <references count="1">
          <reference field="0" count="6">
            <x v="407"/>
            <x v="409"/>
            <x v="415"/>
            <x v="417"/>
            <x v="418"/>
            <x v="421"/>
          </reference>
        </references>
      </pivotArea>
    </format>
    <format dxfId="3749">
      <pivotArea dataOnly="0" labelOnly="1" outline="0" fieldPosition="0">
        <references count="2">
          <reference field="0" count="1" selected="0">
            <x v="4"/>
          </reference>
          <reference field="1" count="1">
            <x v="26"/>
          </reference>
        </references>
      </pivotArea>
    </format>
    <format dxfId="3748">
      <pivotArea dataOnly="0" labelOnly="1" outline="0" fieldPosition="0">
        <references count="2">
          <reference field="0" count="1" selected="0">
            <x v="22"/>
          </reference>
          <reference field="1" count="1">
            <x v="117"/>
          </reference>
        </references>
      </pivotArea>
    </format>
    <format dxfId="3747">
      <pivotArea dataOnly="0" labelOnly="1" outline="0" fieldPosition="0">
        <references count="2">
          <reference field="0" count="1" selected="0">
            <x v="23"/>
          </reference>
          <reference field="1" count="1">
            <x v="128"/>
          </reference>
        </references>
      </pivotArea>
    </format>
    <format dxfId="3746">
      <pivotArea dataOnly="0" labelOnly="1" outline="0" fieldPosition="0">
        <references count="2">
          <reference field="0" count="1" selected="0">
            <x v="38"/>
          </reference>
          <reference field="1" count="1">
            <x v="189"/>
          </reference>
        </references>
      </pivotArea>
    </format>
    <format dxfId="3745">
      <pivotArea dataOnly="0" labelOnly="1" outline="0" fieldPosition="0">
        <references count="2">
          <reference field="0" count="1" selected="0">
            <x v="39"/>
          </reference>
          <reference field="1" count="1">
            <x v="197"/>
          </reference>
        </references>
      </pivotArea>
    </format>
    <format dxfId="3744">
      <pivotArea dataOnly="0" labelOnly="1" outline="0" fieldPosition="0">
        <references count="2">
          <reference field="0" count="1" selected="0">
            <x v="42"/>
          </reference>
          <reference field="1" count="1">
            <x v="201"/>
          </reference>
        </references>
      </pivotArea>
    </format>
    <format dxfId="3743">
      <pivotArea dataOnly="0" labelOnly="1" outline="0" fieldPosition="0">
        <references count="2">
          <reference field="0" count="1" selected="0">
            <x v="70"/>
          </reference>
          <reference field="1" count="1">
            <x v="255"/>
          </reference>
        </references>
      </pivotArea>
    </format>
    <format dxfId="3742">
      <pivotArea dataOnly="0" labelOnly="1" outline="0" fieldPosition="0">
        <references count="2">
          <reference field="0" count="1" selected="0">
            <x v="72"/>
          </reference>
          <reference field="1" count="1">
            <x v="259"/>
          </reference>
        </references>
      </pivotArea>
    </format>
    <format dxfId="3741">
      <pivotArea dataOnly="0" labelOnly="1" outline="0" fieldPosition="0">
        <references count="2">
          <reference field="0" count="1" selected="0">
            <x v="89"/>
          </reference>
          <reference field="1" count="1">
            <x v="283"/>
          </reference>
        </references>
      </pivotArea>
    </format>
    <format dxfId="3740">
      <pivotArea dataOnly="0" labelOnly="1" outline="0" fieldPosition="0">
        <references count="2">
          <reference field="0" count="1" selected="0">
            <x v="94"/>
          </reference>
          <reference field="1" count="1">
            <x v="290"/>
          </reference>
        </references>
      </pivotArea>
    </format>
    <format dxfId="3739">
      <pivotArea dataOnly="0" labelOnly="1" outline="0" fieldPosition="0">
        <references count="2">
          <reference field="0" count="1" selected="0">
            <x v="97"/>
          </reference>
          <reference field="1" count="1">
            <x v="294"/>
          </reference>
        </references>
      </pivotArea>
    </format>
    <format dxfId="3738">
      <pivotArea dataOnly="0" labelOnly="1" outline="0" fieldPosition="0">
        <references count="2">
          <reference field="0" count="1" selected="0">
            <x v="102"/>
          </reference>
          <reference field="1" count="1">
            <x v="302"/>
          </reference>
        </references>
      </pivotArea>
    </format>
    <format dxfId="3737">
      <pivotArea dataOnly="0" labelOnly="1" outline="0" fieldPosition="0">
        <references count="2">
          <reference field="0" count="1" selected="0">
            <x v="105"/>
          </reference>
          <reference field="1" count="1">
            <x v="306"/>
          </reference>
        </references>
      </pivotArea>
    </format>
    <format dxfId="3736">
      <pivotArea dataOnly="0" labelOnly="1" outline="0" fieldPosition="0">
        <references count="2">
          <reference field="0" count="1" selected="0">
            <x v="108"/>
          </reference>
          <reference field="1" count="1">
            <x v="309"/>
          </reference>
        </references>
      </pivotArea>
    </format>
    <format dxfId="3735">
      <pivotArea dataOnly="0" labelOnly="1" outline="0" fieldPosition="0">
        <references count="2">
          <reference field="0" count="1" selected="0">
            <x v="109"/>
          </reference>
          <reference field="1" count="1">
            <x v="310"/>
          </reference>
        </references>
      </pivotArea>
    </format>
    <format dxfId="3734">
      <pivotArea dataOnly="0" labelOnly="1" outline="0" fieldPosition="0">
        <references count="2">
          <reference field="0" count="1" selected="0">
            <x v="113"/>
          </reference>
          <reference field="1" count="1">
            <x v="316"/>
          </reference>
        </references>
      </pivotArea>
    </format>
    <format dxfId="3733">
      <pivotArea dataOnly="0" labelOnly="1" outline="0" fieldPosition="0">
        <references count="2">
          <reference field="0" count="1" selected="0">
            <x v="123"/>
          </reference>
          <reference field="1" count="1">
            <x v="326"/>
          </reference>
        </references>
      </pivotArea>
    </format>
    <format dxfId="3732">
      <pivotArea dataOnly="0" labelOnly="1" outline="0" fieldPosition="0">
        <references count="2">
          <reference field="0" count="1" selected="0">
            <x v="130"/>
          </reference>
          <reference field="1" count="1">
            <x v="337"/>
          </reference>
        </references>
      </pivotArea>
    </format>
    <format dxfId="3731">
      <pivotArea dataOnly="0" labelOnly="1" outline="0" fieldPosition="0">
        <references count="2">
          <reference field="0" count="1" selected="0">
            <x v="132"/>
          </reference>
          <reference field="1" count="1">
            <x v="339"/>
          </reference>
        </references>
      </pivotArea>
    </format>
    <format dxfId="3730">
      <pivotArea dataOnly="0" labelOnly="1" outline="0" fieldPosition="0">
        <references count="2">
          <reference field="0" count="1" selected="0">
            <x v="143"/>
          </reference>
          <reference field="1" count="1">
            <x v="350"/>
          </reference>
        </references>
      </pivotArea>
    </format>
    <format dxfId="3729">
      <pivotArea dataOnly="0" labelOnly="1" outline="0" fieldPosition="0">
        <references count="2">
          <reference field="0" count="1" selected="0">
            <x v="164"/>
          </reference>
          <reference field="1" count="1">
            <x v="204"/>
          </reference>
        </references>
      </pivotArea>
    </format>
    <format dxfId="3728">
      <pivotArea dataOnly="0" labelOnly="1" outline="0" fieldPosition="0">
        <references count="2">
          <reference field="0" count="1" selected="0">
            <x v="181"/>
          </reference>
          <reference field="1" count="1">
            <x v="12"/>
          </reference>
        </references>
      </pivotArea>
    </format>
    <format dxfId="3727">
      <pivotArea dataOnly="0" labelOnly="1" outline="0" fieldPosition="0">
        <references count="2">
          <reference field="0" count="1" selected="0">
            <x v="182"/>
          </reference>
          <reference field="1" count="1">
            <x v="13"/>
          </reference>
        </references>
      </pivotArea>
    </format>
    <format dxfId="3726">
      <pivotArea dataOnly="0" labelOnly="1" outline="0" fieldPosition="0">
        <references count="2">
          <reference field="0" count="1" selected="0">
            <x v="189"/>
          </reference>
          <reference field="1" count="1">
            <x v="33"/>
          </reference>
        </references>
      </pivotArea>
    </format>
    <format dxfId="3725">
      <pivotArea dataOnly="0" labelOnly="1" outline="0" fieldPosition="0">
        <references count="2">
          <reference field="0" count="1" selected="0">
            <x v="190"/>
          </reference>
          <reference field="1" count="1">
            <x v="41"/>
          </reference>
        </references>
      </pivotArea>
    </format>
    <format dxfId="3724">
      <pivotArea dataOnly="0" labelOnly="1" outline="0" fieldPosition="0">
        <references count="2">
          <reference field="0" count="1" selected="0">
            <x v="193"/>
          </reference>
          <reference field="1" count="1">
            <x v="47"/>
          </reference>
        </references>
      </pivotArea>
    </format>
    <format dxfId="3723">
      <pivotArea dataOnly="0" labelOnly="1" outline="0" fieldPosition="0">
        <references count="2">
          <reference field="0" count="1" selected="0">
            <x v="194"/>
          </reference>
          <reference field="1" count="1">
            <x v="48"/>
          </reference>
        </references>
      </pivotArea>
    </format>
    <format dxfId="3722">
      <pivotArea dataOnly="0" labelOnly="1" outline="0" fieldPosition="0">
        <references count="2">
          <reference field="0" count="1" selected="0">
            <x v="202"/>
          </reference>
          <reference field="1" count="1">
            <x v="96"/>
          </reference>
        </references>
      </pivotArea>
    </format>
    <format dxfId="3721">
      <pivotArea dataOnly="0" labelOnly="1" outline="0" fieldPosition="0">
        <references count="2">
          <reference field="0" count="1" selected="0">
            <x v="210"/>
          </reference>
          <reference field="1" count="1">
            <x v="107"/>
          </reference>
        </references>
      </pivotArea>
    </format>
    <format dxfId="3720">
      <pivotArea dataOnly="0" labelOnly="1" outline="0" fieldPosition="0">
        <references count="2">
          <reference field="0" count="1" selected="0">
            <x v="218"/>
          </reference>
          <reference field="1" count="1">
            <x v="123"/>
          </reference>
        </references>
      </pivotArea>
    </format>
    <format dxfId="3719">
      <pivotArea dataOnly="0" labelOnly="1" outline="0" fieldPosition="0">
        <references count="2">
          <reference field="0" count="1" selected="0">
            <x v="224"/>
          </reference>
          <reference field="1" count="1">
            <x v="132"/>
          </reference>
        </references>
      </pivotArea>
    </format>
    <format dxfId="3718">
      <pivotArea dataOnly="0" labelOnly="1" outline="0" fieldPosition="0">
        <references count="2">
          <reference field="0" count="1" selected="0">
            <x v="227"/>
          </reference>
          <reference field="1" count="1">
            <x v="136"/>
          </reference>
        </references>
      </pivotArea>
    </format>
    <format dxfId="3717">
      <pivotArea dataOnly="0" labelOnly="1" outline="0" fieldPosition="0">
        <references count="2">
          <reference field="0" count="1" selected="0">
            <x v="228"/>
          </reference>
          <reference field="1" count="1">
            <x v="139"/>
          </reference>
        </references>
      </pivotArea>
    </format>
    <format dxfId="3716">
      <pivotArea dataOnly="0" labelOnly="1" outline="0" fieldPosition="0">
        <references count="2">
          <reference field="0" count="1" selected="0">
            <x v="245"/>
          </reference>
          <reference field="1" count="1">
            <x v="250"/>
          </reference>
        </references>
      </pivotArea>
    </format>
    <format dxfId="3715">
      <pivotArea dataOnly="0" labelOnly="1" outline="0" fieldPosition="0">
        <references count="2">
          <reference field="0" count="1" selected="0">
            <x v="256"/>
          </reference>
          <reference field="1" count="1">
            <x v="299"/>
          </reference>
        </references>
      </pivotArea>
    </format>
    <format dxfId="3714">
      <pivotArea dataOnly="0" labelOnly="1" outline="0" fieldPosition="0">
        <references count="2">
          <reference field="0" count="1" selected="0">
            <x v="258"/>
          </reference>
          <reference field="1" count="1">
            <x v="333"/>
          </reference>
        </references>
      </pivotArea>
    </format>
    <format dxfId="3713">
      <pivotArea dataOnly="0" labelOnly="1" outline="0" fieldPosition="0">
        <references count="2">
          <reference field="0" count="1" selected="0">
            <x v="259"/>
          </reference>
          <reference field="1" count="1">
            <x v="334"/>
          </reference>
        </references>
      </pivotArea>
    </format>
    <format dxfId="3712">
      <pivotArea dataOnly="0" labelOnly="1" outline="0" fieldPosition="0">
        <references count="2">
          <reference field="0" count="1" selected="0">
            <x v="260"/>
          </reference>
          <reference field="1" count="1">
            <x v="19"/>
          </reference>
        </references>
      </pivotArea>
    </format>
    <format dxfId="3711">
      <pivotArea dataOnly="0" labelOnly="1" outline="0" fieldPosition="0">
        <references count="2">
          <reference field="0" count="1" selected="0">
            <x v="262"/>
          </reference>
          <reference field="1" count="1">
            <x v="102"/>
          </reference>
        </references>
      </pivotArea>
    </format>
    <format dxfId="3710">
      <pivotArea dataOnly="0" labelOnly="1" outline="0" fieldPosition="0">
        <references count="2">
          <reference field="0" count="1" selected="0">
            <x v="264"/>
          </reference>
          <reference field="1" count="1">
            <x v="121"/>
          </reference>
        </references>
      </pivotArea>
    </format>
    <format dxfId="3709">
      <pivotArea dataOnly="0" labelOnly="1" outline="0" fieldPosition="0">
        <references count="2">
          <reference field="0" count="1" selected="0">
            <x v="274"/>
          </reference>
          <reference field="1" count="1">
            <x v="217"/>
          </reference>
        </references>
      </pivotArea>
    </format>
    <format dxfId="3708">
      <pivotArea dataOnly="0" labelOnly="1" outline="0" fieldPosition="0">
        <references count="2">
          <reference field="0" count="1" selected="0">
            <x v="277"/>
          </reference>
          <reference field="1" count="1">
            <x v="285"/>
          </reference>
        </references>
      </pivotArea>
    </format>
    <format dxfId="3707">
      <pivotArea dataOnly="0" labelOnly="1" outline="0" fieldPosition="0">
        <references count="2">
          <reference field="0" count="1" selected="0">
            <x v="285"/>
          </reference>
          <reference field="1" count="1">
            <x v="392"/>
          </reference>
        </references>
      </pivotArea>
    </format>
    <format dxfId="3706">
      <pivotArea dataOnly="0" labelOnly="1" outline="0" fieldPosition="0">
        <references count="2">
          <reference field="0" count="1" selected="0">
            <x v="305"/>
          </reference>
          <reference field="1" count="1">
            <x v="216"/>
          </reference>
        </references>
      </pivotArea>
    </format>
    <format dxfId="3705">
      <pivotArea dataOnly="0" labelOnly="1" outline="0" fieldPosition="0">
        <references count="2">
          <reference field="0" count="1" selected="0">
            <x v="313"/>
          </reference>
          <reference field="1" count="1">
            <x v="361"/>
          </reference>
        </references>
      </pivotArea>
    </format>
    <format dxfId="3704">
      <pivotArea dataOnly="0" labelOnly="1" outline="0" fieldPosition="0">
        <references count="2">
          <reference field="0" count="1" selected="0">
            <x v="314"/>
          </reference>
          <reference field="1" count="1">
            <x v="375"/>
          </reference>
        </references>
      </pivotArea>
    </format>
    <format dxfId="3703">
      <pivotArea dataOnly="0" labelOnly="1" outline="0" fieldPosition="0">
        <references count="2">
          <reference field="0" count="1" selected="0">
            <x v="359"/>
          </reference>
          <reference field="1" count="1">
            <x v="114"/>
          </reference>
        </references>
      </pivotArea>
    </format>
    <format dxfId="3702">
      <pivotArea dataOnly="0" labelOnly="1" outline="0" fieldPosition="0">
        <references count="2">
          <reference field="0" count="1" selected="0">
            <x v="366"/>
          </reference>
          <reference field="1" count="1">
            <x v="147"/>
          </reference>
        </references>
      </pivotArea>
    </format>
    <format dxfId="3701">
      <pivotArea dataOnly="0" labelOnly="1" outline="0" fieldPosition="0">
        <references count="2">
          <reference field="0" count="1" selected="0">
            <x v="370"/>
          </reference>
          <reference field="1" count="1">
            <x v="159"/>
          </reference>
        </references>
      </pivotArea>
    </format>
    <format dxfId="3700">
      <pivotArea dataOnly="0" labelOnly="1" outline="0" fieldPosition="0">
        <references count="2">
          <reference field="0" count="1" selected="0">
            <x v="394"/>
          </reference>
          <reference field="1" count="1">
            <x v="222"/>
          </reference>
        </references>
      </pivotArea>
    </format>
    <format dxfId="3699">
      <pivotArea dataOnly="0" labelOnly="1" outline="0" fieldPosition="0">
        <references count="2">
          <reference field="0" count="1" selected="0">
            <x v="407"/>
          </reference>
          <reference field="1" count="1">
            <x v="385"/>
          </reference>
        </references>
      </pivotArea>
    </format>
    <format dxfId="3698">
      <pivotArea dataOnly="0" labelOnly="1" outline="0" fieldPosition="0">
        <references count="2">
          <reference field="0" count="1" selected="0">
            <x v="409"/>
          </reference>
          <reference field="1" count="1">
            <x v="394"/>
          </reference>
        </references>
      </pivotArea>
    </format>
    <format dxfId="3697">
      <pivotArea dataOnly="0" labelOnly="1" outline="0" fieldPosition="0">
        <references count="2">
          <reference field="0" count="1" selected="0">
            <x v="415"/>
          </reference>
          <reference field="1" count="1">
            <x v="405"/>
          </reference>
        </references>
      </pivotArea>
    </format>
    <format dxfId="3696">
      <pivotArea dataOnly="0" labelOnly="1" outline="0" fieldPosition="0">
        <references count="2">
          <reference field="0" count="1" selected="0">
            <x v="417"/>
          </reference>
          <reference field="1" count="1">
            <x v="416"/>
          </reference>
        </references>
      </pivotArea>
    </format>
    <format dxfId="3695">
      <pivotArea dataOnly="0" labelOnly="1" outline="0" fieldPosition="0">
        <references count="2">
          <reference field="0" count="1" selected="0">
            <x v="418"/>
          </reference>
          <reference field="1" count="1">
            <x v="417"/>
          </reference>
        </references>
      </pivotArea>
    </format>
    <format dxfId="3694">
      <pivotArea dataOnly="0" labelOnly="1" outline="0" fieldPosition="0">
        <references count="2">
          <reference field="0" count="1" selected="0">
            <x v="421"/>
          </reference>
          <reference field="1" count="1">
            <x v="381"/>
          </reference>
        </references>
      </pivotArea>
    </format>
    <format dxfId="3693">
      <pivotArea dataOnly="0" labelOnly="1" outline="0" fieldPosition="0">
        <references count="3">
          <reference field="0" count="1" selected="0">
            <x v="4"/>
          </reference>
          <reference field="1" count="1" selected="0">
            <x v="26"/>
          </reference>
          <reference field="2" count="1">
            <x v="2"/>
          </reference>
        </references>
      </pivotArea>
    </format>
    <format dxfId="3692">
      <pivotArea dataOnly="0" labelOnly="1" outline="0" fieldPosition="0">
        <references count="3">
          <reference field="0" count="1" selected="0">
            <x v="22"/>
          </reference>
          <reference field="1" count="1" selected="0">
            <x v="117"/>
          </reference>
          <reference field="2" count="1">
            <x v="0"/>
          </reference>
        </references>
      </pivotArea>
    </format>
    <format dxfId="3691">
      <pivotArea dataOnly="0" labelOnly="1" outline="0" fieldPosition="0">
        <references count="3">
          <reference field="0" count="1" selected="0">
            <x v="23"/>
          </reference>
          <reference field="1" count="1" selected="0">
            <x v="128"/>
          </reference>
          <reference field="2" count="1">
            <x v="1"/>
          </reference>
        </references>
      </pivotArea>
    </format>
    <format dxfId="3690">
      <pivotArea dataOnly="0" labelOnly="1" outline="0" fieldPosition="0">
        <references count="3">
          <reference field="0" count="1" selected="0">
            <x v="38"/>
          </reference>
          <reference field="1" count="1" selected="0">
            <x v="189"/>
          </reference>
          <reference field="2" count="1">
            <x v="0"/>
          </reference>
        </references>
      </pivotArea>
    </format>
    <format dxfId="3689">
      <pivotArea dataOnly="0" labelOnly="1" outline="0" fieldPosition="0">
        <references count="3">
          <reference field="0" count="1" selected="0">
            <x v="39"/>
          </reference>
          <reference field="1" count="1" selected="0">
            <x v="197"/>
          </reference>
          <reference field="2" count="1">
            <x v="1"/>
          </reference>
        </references>
      </pivotArea>
    </format>
    <format dxfId="3688">
      <pivotArea dataOnly="0" labelOnly="1" outline="0" fieldPosition="0">
        <references count="3">
          <reference field="0" count="1" selected="0">
            <x v="42"/>
          </reference>
          <reference field="1" count="1" selected="0">
            <x v="201"/>
          </reference>
          <reference field="2" count="1">
            <x v="0"/>
          </reference>
        </references>
      </pivotArea>
    </format>
    <format dxfId="3687">
      <pivotArea dataOnly="0" labelOnly="1" outline="0" fieldPosition="0">
        <references count="3">
          <reference field="0" count="1" selected="0">
            <x v="72"/>
          </reference>
          <reference field="1" count="1" selected="0">
            <x v="259"/>
          </reference>
          <reference field="2" count="1">
            <x v="2"/>
          </reference>
        </references>
      </pivotArea>
    </format>
    <format dxfId="3686">
      <pivotArea dataOnly="0" labelOnly="1" outline="0" fieldPosition="0">
        <references count="3">
          <reference field="0" count="1" selected="0">
            <x v="89"/>
          </reference>
          <reference field="1" count="1" selected="0">
            <x v="283"/>
          </reference>
          <reference field="2" count="1">
            <x v="3"/>
          </reference>
        </references>
      </pivotArea>
    </format>
    <format dxfId="3685">
      <pivotArea dataOnly="0" labelOnly="1" outline="0" fieldPosition="0">
        <references count="3">
          <reference field="0" count="1" selected="0">
            <x v="94"/>
          </reference>
          <reference field="1" count="1" selected="0">
            <x v="290"/>
          </reference>
          <reference field="2" count="1">
            <x v="0"/>
          </reference>
        </references>
      </pivotArea>
    </format>
    <format dxfId="3684">
      <pivotArea dataOnly="0" labelOnly="1" outline="0" fieldPosition="0">
        <references count="3">
          <reference field="0" count="1" selected="0">
            <x v="97"/>
          </reference>
          <reference field="1" count="1" selected="0">
            <x v="294"/>
          </reference>
          <reference field="2" count="1">
            <x v="3"/>
          </reference>
        </references>
      </pivotArea>
    </format>
    <format dxfId="3683">
      <pivotArea dataOnly="0" labelOnly="1" outline="0" fieldPosition="0">
        <references count="3">
          <reference field="0" count="1" selected="0">
            <x v="102"/>
          </reference>
          <reference field="1" count="1" selected="0">
            <x v="302"/>
          </reference>
          <reference field="2" count="1">
            <x v="0"/>
          </reference>
        </references>
      </pivotArea>
    </format>
    <format dxfId="3682">
      <pivotArea dataOnly="0" labelOnly="1" outline="0" fieldPosition="0">
        <references count="3">
          <reference field="0" count="1" selected="0">
            <x v="105"/>
          </reference>
          <reference field="1" count="1" selected="0">
            <x v="306"/>
          </reference>
          <reference field="2" count="1">
            <x v="3"/>
          </reference>
        </references>
      </pivotArea>
    </format>
    <format dxfId="3681">
      <pivotArea dataOnly="0" labelOnly="1" outline="0" fieldPosition="0">
        <references count="3">
          <reference field="0" count="1" selected="0">
            <x v="108"/>
          </reference>
          <reference field="1" count="1" selected="0">
            <x v="309"/>
          </reference>
          <reference field="2" count="1">
            <x v="2"/>
          </reference>
        </references>
      </pivotArea>
    </format>
    <format dxfId="3680">
      <pivotArea dataOnly="0" labelOnly="1" outline="0" fieldPosition="0">
        <references count="3">
          <reference field="0" count="1" selected="0">
            <x v="109"/>
          </reference>
          <reference field="1" count="1" selected="0">
            <x v="310"/>
          </reference>
          <reference field="2" count="1">
            <x v="3"/>
          </reference>
        </references>
      </pivotArea>
    </format>
    <format dxfId="3679">
      <pivotArea dataOnly="0" labelOnly="1" outline="0" fieldPosition="0">
        <references count="3">
          <reference field="0" count="1" selected="0">
            <x v="123"/>
          </reference>
          <reference field="1" count="1" selected="0">
            <x v="326"/>
          </reference>
          <reference field="2" count="1">
            <x v="1"/>
          </reference>
        </references>
      </pivotArea>
    </format>
    <format dxfId="3678">
      <pivotArea dataOnly="0" labelOnly="1" outline="0" fieldPosition="0">
        <references count="3">
          <reference field="0" count="1" selected="0">
            <x v="130"/>
          </reference>
          <reference field="1" count="1" selected="0">
            <x v="337"/>
          </reference>
          <reference field="2" count="1">
            <x v="0"/>
          </reference>
        </references>
      </pivotArea>
    </format>
    <format dxfId="3677">
      <pivotArea dataOnly="0" labelOnly="1" outline="0" fieldPosition="0">
        <references count="3">
          <reference field="0" count="1" selected="0">
            <x v="132"/>
          </reference>
          <reference field="1" count="1" selected="0">
            <x v="339"/>
          </reference>
          <reference field="2" count="1">
            <x v="2"/>
          </reference>
        </references>
      </pivotArea>
    </format>
    <format dxfId="3676">
      <pivotArea dataOnly="0" labelOnly="1" outline="0" fieldPosition="0">
        <references count="3">
          <reference field="0" count="1" selected="0">
            <x v="143"/>
          </reference>
          <reference field="1" count="1" selected="0">
            <x v="350"/>
          </reference>
          <reference field="2" count="1">
            <x v="1"/>
          </reference>
        </references>
      </pivotArea>
    </format>
    <format dxfId="3675">
      <pivotArea dataOnly="0" labelOnly="1" outline="0" fieldPosition="0">
        <references count="3">
          <reference field="0" count="1" selected="0">
            <x v="164"/>
          </reference>
          <reference field="1" count="1" selected="0">
            <x v="204"/>
          </reference>
          <reference field="2" count="1">
            <x v="2"/>
          </reference>
        </references>
      </pivotArea>
    </format>
    <format dxfId="3674">
      <pivotArea dataOnly="0" labelOnly="1" outline="0" fieldPosition="0">
        <references count="3">
          <reference field="0" count="1" selected="0">
            <x v="181"/>
          </reference>
          <reference field="1" count="1" selected="0">
            <x v="12"/>
          </reference>
          <reference field="2" count="1">
            <x v="3"/>
          </reference>
        </references>
      </pivotArea>
    </format>
    <format dxfId="3673">
      <pivotArea dataOnly="0" labelOnly="1" outline="0" fieldPosition="0">
        <references count="3">
          <reference field="0" count="1" selected="0">
            <x v="182"/>
          </reference>
          <reference field="1" count="1" selected="0">
            <x v="13"/>
          </reference>
          <reference field="2" count="1">
            <x v="0"/>
          </reference>
        </references>
      </pivotArea>
    </format>
    <format dxfId="3672">
      <pivotArea dataOnly="0" labelOnly="1" outline="0" fieldPosition="0">
        <references count="3">
          <reference field="0" count="1" selected="0">
            <x v="189"/>
          </reference>
          <reference field="1" count="1" selected="0">
            <x v="33"/>
          </reference>
          <reference field="2" count="1">
            <x v="3"/>
          </reference>
        </references>
      </pivotArea>
    </format>
    <format dxfId="3671">
      <pivotArea dataOnly="0" labelOnly="1" outline="0" fieldPosition="0">
        <references count="3">
          <reference field="0" count="1" selected="0">
            <x v="190"/>
          </reference>
          <reference field="1" count="1" selected="0">
            <x v="41"/>
          </reference>
          <reference field="2" count="1">
            <x v="0"/>
          </reference>
        </references>
      </pivotArea>
    </format>
    <format dxfId="3670">
      <pivotArea dataOnly="0" labelOnly="1" outline="0" fieldPosition="0">
        <references count="3">
          <reference field="0" count="1" selected="0">
            <x v="193"/>
          </reference>
          <reference field="1" count="1" selected="0">
            <x v="47"/>
          </reference>
          <reference field="2" count="1">
            <x v="3"/>
          </reference>
        </references>
      </pivotArea>
    </format>
    <format dxfId="3669">
      <pivotArea dataOnly="0" labelOnly="1" outline="0" fieldPosition="0">
        <references count="3">
          <reference field="0" count="1" selected="0">
            <x v="194"/>
          </reference>
          <reference field="1" count="1" selected="0">
            <x v="48"/>
          </reference>
          <reference field="2" count="1">
            <x v="0"/>
          </reference>
        </references>
      </pivotArea>
    </format>
    <format dxfId="3668">
      <pivotArea dataOnly="0" labelOnly="1" outline="0" fieldPosition="0">
        <references count="3">
          <reference field="0" count="1" selected="0">
            <x v="224"/>
          </reference>
          <reference field="1" count="1" selected="0">
            <x v="132"/>
          </reference>
          <reference field="2" count="1">
            <x v="2"/>
          </reference>
        </references>
      </pivotArea>
    </format>
    <format dxfId="3667">
      <pivotArea dataOnly="0" labelOnly="1" outline="0" fieldPosition="0">
        <references count="3">
          <reference field="0" count="1" selected="0">
            <x v="227"/>
          </reference>
          <reference field="1" count="1" selected="0">
            <x v="136"/>
          </reference>
          <reference field="2" count="1">
            <x v="1"/>
          </reference>
        </references>
      </pivotArea>
    </format>
    <format dxfId="3666">
      <pivotArea dataOnly="0" labelOnly="1" outline="0" fieldPosition="0">
        <references count="3">
          <reference field="0" count="1" selected="0">
            <x v="228"/>
          </reference>
          <reference field="1" count="1" selected="0">
            <x v="139"/>
          </reference>
          <reference field="2" count="1">
            <x v="2"/>
          </reference>
        </references>
      </pivotArea>
    </format>
    <format dxfId="3665">
      <pivotArea dataOnly="0" labelOnly="1" outline="0" fieldPosition="0">
        <references count="3">
          <reference field="0" count="1" selected="0">
            <x v="245"/>
          </reference>
          <reference field="1" count="1" selected="0">
            <x v="250"/>
          </reference>
          <reference field="2" count="1">
            <x v="3"/>
          </reference>
        </references>
      </pivotArea>
    </format>
    <format dxfId="3664">
      <pivotArea dataOnly="0" labelOnly="1" outline="0" fieldPosition="0">
        <references count="3">
          <reference field="0" count="1" selected="0">
            <x v="256"/>
          </reference>
          <reference field="1" count="1" selected="0">
            <x v="299"/>
          </reference>
          <reference field="2" count="1">
            <x v="2"/>
          </reference>
        </references>
      </pivotArea>
    </format>
    <format dxfId="3663">
      <pivotArea dataOnly="0" labelOnly="1" outline="0" fieldPosition="0">
        <references count="3">
          <reference field="0" count="1" selected="0">
            <x v="258"/>
          </reference>
          <reference field="1" count="1" selected="0">
            <x v="333"/>
          </reference>
          <reference field="2" count="1">
            <x v="8"/>
          </reference>
        </references>
      </pivotArea>
    </format>
    <format dxfId="3662">
      <pivotArea dataOnly="0" labelOnly="1" outline="0" fieldPosition="0">
        <references count="3">
          <reference field="0" count="1" selected="0">
            <x v="262"/>
          </reference>
          <reference field="1" count="1" selected="0">
            <x v="102"/>
          </reference>
          <reference field="2" count="1">
            <x v="0"/>
          </reference>
        </references>
      </pivotArea>
    </format>
    <format dxfId="3661">
      <pivotArea dataOnly="0" labelOnly="1" outline="0" fieldPosition="0">
        <references count="3">
          <reference field="0" count="1" selected="0">
            <x v="264"/>
          </reference>
          <reference field="1" count="1" selected="0">
            <x v="121"/>
          </reference>
          <reference field="2" count="1">
            <x v="2"/>
          </reference>
        </references>
      </pivotArea>
    </format>
    <format dxfId="3660">
      <pivotArea dataOnly="0" labelOnly="1" outline="0" fieldPosition="0">
        <references count="3">
          <reference field="0" count="1" selected="0">
            <x v="274"/>
          </reference>
          <reference field="1" count="1" selected="0">
            <x v="217"/>
          </reference>
          <reference field="2" count="1">
            <x v="0"/>
          </reference>
        </references>
      </pivotArea>
    </format>
    <format dxfId="3659">
      <pivotArea dataOnly="0" labelOnly="1" outline="0" fieldPosition="0">
        <references count="3">
          <reference field="0" count="1" selected="0">
            <x v="277"/>
          </reference>
          <reference field="1" count="1" selected="0">
            <x v="285"/>
          </reference>
          <reference field="2" count="1">
            <x v="3"/>
          </reference>
        </references>
      </pivotArea>
    </format>
    <format dxfId="3658">
      <pivotArea dataOnly="0" labelOnly="1" outline="0" fieldPosition="0">
        <references count="3">
          <reference field="0" count="1" selected="0">
            <x v="314"/>
          </reference>
          <reference field="1" count="1" selected="0">
            <x v="375"/>
          </reference>
          <reference field="2" count="1">
            <x v="0"/>
          </reference>
        </references>
      </pivotArea>
    </format>
    <format dxfId="3657">
      <pivotArea dataOnly="0" labelOnly="1" outline="0" fieldPosition="0">
        <references count="3">
          <reference field="0" count="1" selected="0">
            <x v="359"/>
          </reference>
          <reference field="1" count="1" selected="0">
            <x v="114"/>
          </reference>
          <reference field="2" count="1">
            <x v="1"/>
          </reference>
        </references>
      </pivotArea>
    </format>
    <format dxfId="3656">
      <pivotArea dataOnly="0" labelOnly="1" outline="0" fieldPosition="0">
        <references count="3">
          <reference field="0" count="1" selected="0">
            <x v="366"/>
          </reference>
          <reference field="1" count="1" selected="0">
            <x v="147"/>
          </reference>
          <reference field="2" count="1">
            <x v="0"/>
          </reference>
        </references>
      </pivotArea>
    </format>
    <format dxfId="3655">
      <pivotArea dataOnly="0" labelOnly="1" outline="0" fieldPosition="0">
        <references count="3">
          <reference field="0" count="1" selected="0">
            <x v="407"/>
          </reference>
          <reference field="1" count="1" selected="0">
            <x v="385"/>
          </reference>
          <reference field="2" count="1">
            <x v="1"/>
          </reference>
        </references>
      </pivotArea>
    </format>
    <format dxfId="3654">
      <pivotArea dataOnly="0" labelOnly="1" outline="0" fieldPosition="0">
        <references count="3">
          <reference field="0" count="1" selected="0">
            <x v="409"/>
          </reference>
          <reference field="1" count="1" selected="0">
            <x v="394"/>
          </reference>
          <reference field="2" count="1">
            <x v="3"/>
          </reference>
        </references>
      </pivotArea>
    </format>
    <format dxfId="3653">
      <pivotArea dataOnly="0" labelOnly="1" outline="0" fieldPosition="0">
        <references count="3">
          <reference field="0" count="1" selected="0">
            <x v="415"/>
          </reference>
          <reference field="1" count="1" selected="0">
            <x v="405"/>
          </reference>
          <reference field="2" count="1">
            <x v="1"/>
          </reference>
        </references>
      </pivotArea>
    </format>
    <format dxfId="3652">
      <pivotArea dataOnly="0" labelOnly="1" outline="0" fieldPosition="0">
        <references count="3">
          <reference field="0" count="1" selected="0">
            <x v="417"/>
          </reference>
          <reference field="1" count="1" selected="0">
            <x v="416"/>
          </reference>
          <reference field="2" count="1">
            <x v="3"/>
          </reference>
        </references>
      </pivotArea>
    </format>
    <format dxfId="3651">
      <pivotArea dataOnly="0" labelOnly="1" outline="0" fieldPosition="0">
        <references count="3">
          <reference field="0" count="1" selected="0">
            <x v="418"/>
          </reference>
          <reference field="1" count="1" selected="0">
            <x v="417"/>
          </reference>
          <reference field="2" count="1">
            <x v="0"/>
          </reference>
        </references>
      </pivotArea>
    </format>
    <format dxfId="3650">
      <pivotArea dataOnly="0" labelOnly="1" outline="0" fieldPosition="0">
        <references count="3">
          <reference field="0" count="1" selected="0">
            <x v="421"/>
          </reference>
          <reference field="1" count="1" selected="0">
            <x v="381"/>
          </reference>
          <reference field="2" count="1">
            <x v="3"/>
          </reference>
        </references>
      </pivotArea>
    </format>
    <format dxfId="3649">
      <pivotArea dataOnly="0" labelOnly="1" outline="0" fieldPosition="0">
        <references count="4">
          <reference field="0" count="1" selected="0">
            <x v="4"/>
          </reference>
          <reference field="1" count="1" selected="0">
            <x v="26"/>
          </reference>
          <reference field="2" count="1" selected="0">
            <x v="2"/>
          </reference>
          <reference field="3" count="1">
            <x v="4"/>
          </reference>
        </references>
      </pivotArea>
    </format>
    <format dxfId="3648">
      <pivotArea dataOnly="0" labelOnly="1" outline="0" fieldPosition="0">
        <references count="4">
          <reference field="0" count="1" selected="0">
            <x v="22"/>
          </reference>
          <reference field="1" count="1" selected="0">
            <x v="117"/>
          </reference>
          <reference field="2" count="1" selected="0">
            <x v="0"/>
          </reference>
          <reference field="3" count="1">
            <x v="224"/>
          </reference>
        </references>
      </pivotArea>
    </format>
    <format dxfId="3647">
      <pivotArea dataOnly="0" labelOnly="1" outline="0" fieldPosition="0">
        <references count="4">
          <reference field="0" count="1" selected="0">
            <x v="23"/>
          </reference>
          <reference field="1" count="1" selected="0">
            <x v="128"/>
          </reference>
          <reference field="2" count="1" selected="0">
            <x v="1"/>
          </reference>
          <reference field="3" count="1">
            <x v="403"/>
          </reference>
        </references>
      </pivotArea>
    </format>
    <format dxfId="3646">
      <pivotArea dataOnly="0" labelOnly="1" outline="0" fieldPosition="0">
        <references count="4">
          <reference field="0" count="1" selected="0">
            <x v="38"/>
          </reference>
          <reference field="1" count="1" selected="0">
            <x v="189"/>
          </reference>
          <reference field="2" count="1" selected="0">
            <x v="0"/>
          </reference>
          <reference field="3" count="1">
            <x v="61"/>
          </reference>
        </references>
      </pivotArea>
    </format>
    <format dxfId="3645">
      <pivotArea dataOnly="0" labelOnly="1" outline="0" fieldPosition="0">
        <references count="4">
          <reference field="0" count="1" selected="0">
            <x v="39"/>
          </reference>
          <reference field="1" count="1" selected="0">
            <x v="197"/>
          </reference>
          <reference field="2" count="1" selected="0">
            <x v="1"/>
          </reference>
          <reference field="3" count="1">
            <x v="283"/>
          </reference>
        </references>
      </pivotArea>
    </format>
    <format dxfId="3644">
      <pivotArea dataOnly="0" labelOnly="1" outline="0" fieldPosition="0">
        <references count="4">
          <reference field="0" count="1" selected="0">
            <x v="42"/>
          </reference>
          <reference field="1" count="1" selected="0">
            <x v="201"/>
          </reference>
          <reference field="2" count="1" selected="0">
            <x v="0"/>
          </reference>
          <reference field="3" count="1">
            <x v="413"/>
          </reference>
        </references>
      </pivotArea>
    </format>
    <format dxfId="3643">
      <pivotArea dataOnly="0" labelOnly="1" outline="0" fieldPosition="0">
        <references count="4">
          <reference field="0" count="1" selected="0">
            <x v="70"/>
          </reference>
          <reference field="1" count="1" selected="0">
            <x v="255"/>
          </reference>
          <reference field="2" count="1" selected="0">
            <x v="0"/>
          </reference>
          <reference field="3" count="1">
            <x v="126"/>
          </reference>
        </references>
      </pivotArea>
    </format>
    <format dxfId="3642">
      <pivotArea dataOnly="0" labelOnly="1" outline="0" fieldPosition="0">
        <references count="4">
          <reference field="0" count="1" selected="0">
            <x v="72"/>
          </reference>
          <reference field="1" count="1" selected="0">
            <x v="259"/>
          </reference>
          <reference field="2" count="1" selected="0">
            <x v="2"/>
          </reference>
          <reference field="3" count="1">
            <x v="338"/>
          </reference>
        </references>
      </pivotArea>
    </format>
    <format dxfId="3641">
      <pivotArea dataOnly="0" labelOnly="1" outline="0" fieldPosition="0">
        <references count="4">
          <reference field="0" count="1" selected="0">
            <x v="89"/>
          </reference>
          <reference field="1" count="1" selected="0">
            <x v="283"/>
          </reference>
          <reference field="2" count="1" selected="0">
            <x v="3"/>
          </reference>
          <reference field="3" count="1">
            <x v="329"/>
          </reference>
        </references>
      </pivotArea>
    </format>
    <format dxfId="3640">
      <pivotArea dataOnly="0" labelOnly="1" outline="0" fieldPosition="0">
        <references count="4">
          <reference field="0" count="1" selected="0">
            <x v="94"/>
          </reference>
          <reference field="1" count="1" selected="0">
            <x v="290"/>
          </reference>
          <reference field="2" count="1" selected="0">
            <x v="0"/>
          </reference>
          <reference field="3" count="1">
            <x v="101"/>
          </reference>
        </references>
      </pivotArea>
    </format>
    <format dxfId="3639">
      <pivotArea dataOnly="0" labelOnly="1" outline="0" fieldPosition="0">
        <references count="4">
          <reference field="0" count="1" selected="0">
            <x v="97"/>
          </reference>
          <reference field="1" count="1" selected="0">
            <x v="294"/>
          </reference>
          <reference field="2" count="1" selected="0">
            <x v="3"/>
          </reference>
          <reference field="3" count="1">
            <x v="56"/>
          </reference>
        </references>
      </pivotArea>
    </format>
    <format dxfId="3638">
      <pivotArea dataOnly="0" labelOnly="1" outline="0" fieldPosition="0">
        <references count="4">
          <reference field="0" count="1" selected="0">
            <x v="102"/>
          </reference>
          <reference field="1" count="1" selected="0">
            <x v="302"/>
          </reference>
          <reference field="2" count="1" selected="0">
            <x v="0"/>
          </reference>
          <reference field="3" count="1">
            <x v="192"/>
          </reference>
        </references>
      </pivotArea>
    </format>
    <format dxfId="3637">
      <pivotArea dataOnly="0" labelOnly="1" outline="0" fieldPosition="0">
        <references count="4">
          <reference field="0" count="1" selected="0">
            <x v="105"/>
          </reference>
          <reference field="1" count="1" selected="0">
            <x v="306"/>
          </reference>
          <reference field="2" count="1" selected="0">
            <x v="3"/>
          </reference>
          <reference field="3" count="1">
            <x v="342"/>
          </reference>
        </references>
      </pivotArea>
    </format>
    <format dxfId="3636">
      <pivotArea dataOnly="0" labelOnly="1" outline="0" fieldPosition="0">
        <references count="4">
          <reference field="0" count="1" selected="0">
            <x v="108"/>
          </reference>
          <reference field="1" count="1" selected="0">
            <x v="309"/>
          </reference>
          <reference field="2" count="1" selected="0">
            <x v="2"/>
          </reference>
          <reference field="3" count="1">
            <x v="45"/>
          </reference>
        </references>
      </pivotArea>
    </format>
    <format dxfId="3635">
      <pivotArea dataOnly="0" labelOnly="1" outline="0" fieldPosition="0">
        <references count="4">
          <reference field="0" count="1" selected="0">
            <x v="109"/>
          </reference>
          <reference field="1" count="1" selected="0">
            <x v="310"/>
          </reference>
          <reference field="2" count="1" selected="0">
            <x v="3"/>
          </reference>
          <reference field="3" count="1">
            <x v="280"/>
          </reference>
        </references>
      </pivotArea>
    </format>
    <format dxfId="3634">
      <pivotArea dataOnly="0" labelOnly="1" outline="0" fieldPosition="0">
        <references count="4">
          <reference field="0" count="1" selected="0">
            <x v="113"/>
          </reference>
          <reference field="1" count="1" selected="0">
            <x v="316"/>
          </reference>
          <reference field="2" count="1" selected="0">
            <x v="3"/>
          </reference>
          <reference field="3" count="1">
            <x v="3"/>
          </reference>
        </references>
      </pivotArea>
    </format>
    <format dxfId="3633">
      <pivotArea dataOnly="0" labelOnly="1" outline="0" fieldPosition="0">
        <references count="4">
          <reference field="0" count="1" selected="0">
            <x v="123"/>
          </reference>
          <reference field="1" count="1" selected="0">
            <x v="326"/>
          </reference>
          <reference field="2" count="1" selected="0">
            <x v="1"/>
          </reference>
          <reference field="3" count="1">
            <x v="118"/>
          </reference>
        </references>
      </pivotArea>
    </format>
    <format dxfId="3632">
      <pivotArea dataOnly="0" labelOnly="1" outline="0" fieldPosition="0">
        <references count="4">
          <reference field="0" count="1" selected="0">
            <x v="130"/>
          </reference>
          <reference field="1" count="1" selected="0">
            <x v="337"/>
          </reference>
          <reference field="2" count="1" selected="0">
            <x v="0"/>
          </reference>
          <reference field="3" count="1">
            <x v="111"/>
          </reference>
        </references>
      </pivotArea>
    </format>
    <format dxfId="3631">
      <pivotArea dataOnly="0" labelOnly="1" outline="0" fieldPosition="0">
        <references count="4">
          <reference field="0" count="1" selected="0">
            <x v="132"/>
          </reference>
          <reference field="1" count="1" selected="0">
            <x v="339"/>
          </reference>
          <reference field="2" count="1" selected="0">
            <x v="2"/>
          </reference>
          <reference field="3" count="1">
            <x v="142"/>
          </reference>
        </references>
      </pivotArea>
    </format>
    <format dxfId="3630">
      <pivotArea dataOnly="0" labelOnly="1" outline="0" fieldPosition="0">
        <references count="4">
          <reference field="0" count="1" selected="0">
            <x v="143"/>
          </reference>
          <reference field="1" count="1" selected="0">
            <x v="350"/>
          </reference>
          <reference field="2" count="1" selected="0">
            <x v="1"/>
          </reference>
          <reference field="3" count="1">
            <x v="311"/>
          </reference>
        </references>
      </pivotArea>
    </format>
    <format dxfId="3629">
      <pivotArea dataOnly="0" labelOnly="1" outline="0" fieldPosition="0">
        <references count="4">
          <reference field="0" count="1" selected="0">
            <x v="164"/>
          </reference>
          <reference field="1" count="1" selected="0">
            <x v="204"/>
          </reference>
          <reference field="2" count="1" selected="0">
            <x v="2"/>
          </reference>
          <reference field="3" count="1">
            <x v="33"/>
          </reference>
        </references>
      </pivotArea>
    </format>
    <format dxfId="3628">
      <pivotArea dataOnly="0" labelOnly="1" outline="0" fieldPosition="0">
        <references count="4">
          <reference field="0" count="1" selected="0">
            <x v="181"/>
          </reference>
          <reference field="1" count="1" selected="0">
            <x v="12"/>
          </reference>
          <reference field="2" count="1" selected="0">
            <x v="3"/>
          </reference>
          <reference field="3" count="1">
            <x v="95"/>
          </reference>
        </references>
      </pivotArea>
    </format>
    <format dxfId="3627">
      <pivotArea dataOnly="0" labelOnly="1" outline="0" fieldPosition="0">
        <references count="4">
          <reference field="0" count="1" selected="0">
            <x v="182"/>
          </reference>
          <reference field="1" count="1" selected="0">
            <x v="13"/>
          </reference>
          <reference field="2" count="1" selected="0">
            <x v="0"/>
          </reference>
          <reference field="3" count="1">
            <x v="257"/>
          </reference>
        </references>
      </pivotArea>
    </format>
    <format dxfId="3626">
      <pivotArea dataOnly="0" labelOnly="1" outline="0" fieldPosition="0">
        <references count="4">
          <reference field="0" count="1" selected="0">
            <x v="189"/>
          </reference>
          <reference field="1" count="1" selected="0">
            <x v="33"/>
          </reference>
          <reference field="2" count="1" selected="0">
            <x v="3"/>
          </reference>
          <reference field="3" count="1">
            <x v="102"/>
          </reference>
        </references>
      </pivotArea>
    </format>
    <format dxfId="3625">
      <pivotArea dataOnly="0" labelOnly="1" outline="0" fieldPosition="0">
        <references count="4">
          <reference field="0" count="1" selected="0">
            <x v="190"/>
          </reference>
          <reference field="1" count="1" selected="0">
            <x v="41"/>
          </reference>
          <reference field="2" count="1" selected="0">
            <x v="0"/>
          </reference>
          <reference field="3" count="1">
            <x v="198"/>
          </reference>
        </references>
      </pivotArea>
    </format>
    <format dxfId="3624">
      <pivotArea dataOnly="0" labelOnly="1" outline="0" fieldPosition="0">
        <references count="4">
          <reference field="0" count="1" selected="0">
            <x v="193"/>
          </reference>
          <reference field="1" count="1" selected="0">
            <x v="47"/>
          </reference>
          <reference field="2" count="1" selected="0">
            <x v="3"/>
          </reference>
          <reference field="3" count="1">
            <x v="129"/>
          </reference>
        </references>
      </pivotArea>
    </format>
    <format dxfId="3623">
      <pivotArea dataOnly="0" labelOnly="1" outline="0" fieldPosition="0">
        <references count="4">
          <reference field="0" count="1" selected="0">
            <x v="194"/>
          </reference>
          <reference field="1" count="1" selected="0">
            <x v="48"/>
          </reference>
          <reference field="2" count="1" selected="0">
            <x v="0"/>
          </reference>
          <reference field="3" count="1">
            <x v="123"/>
          </reference>
        </references>
      </pivotArea>
    </format>
    <format dxfId="3622">
      <pivotArea dataOnly="0" labelOnly="1" outline="0" fieldPosition="0">
        <references count="4">
          <reference field="0" count="1" selected="0">
            <x v="202"/>
          </reference>
          <reference field="1" count="1" selected="0">
            <x v="96"/>
          </reference>
          <reference field="2" count="1" selected="0">
            <x v="0"/>
          </reference>
          <reference field="3" count="1">
            <x v="362"/>
          </reference>
        </references>
      </pivotArea>
    </format>
    <format dxfId="3621">
      <pivotArea dataOnly="0" labelOnly="1" outline="0" fieldPosition="0">
        <references count="4">
          <reference field="0" count="1" selected="0">
            <x v="210"/>
          </reference>
          <reference field="1" count="1" selected="0">
            <x v="107"/>
          </reference>
          <reference field="2" count="1" selected="0">
            <x v="0"/>
          </reference>
          <reference field="3" count="1">
            <x v="49"/>
          </reference>
        </references>
      </pivotArea>
    </format>
    <format dxfId="3620">
      <pivotArea dataOnly="0" labelOnly="1" outline="0" fieldPosition="0">
        <references count="4">
          <reference field="0" count="1" selected="0">
            <x v="218"/>
          </reference>
          <reference field="1" count="1" selected="0">
            <x v="123"/>
          </reference>
          <reference field="2" count="1" selected="0">
            <x v="0"/>
          </reference>
          <reference field="3" count="1">
            <x v="179"/>
          </reference>
        </references>
      </pivotArea>
    </format>
    <format dxfId="3619">
      <pivotArea dataOnly="0" labelOnly="1" outline="0" fieldPosition="0">
        <references count="4">
          <reference field="0" count="1" selected="0">
            <x v="224"/>
          </reference>
          <reference field="1" count="1" selected="0">
            <x v="132"/>
          </reference>
          <reference field="2" count="1" selected="0">
            <x v="2"/>
          </reference>
          <reference field="3" count="1">
            <x v="74"/>
          </reference>
        </references>
      </pivotArea>
    </format>
    <format dxfId="3618">
      <pivotArea dataOnly="0" labelOnly="1" outline="0" fieldPosition="0">
        <references count="4">
          <reference field="0" count="1" selected="0">
            <x v="227"/>
          </reference>
          <reference field="1" count="1" selected="0">
            <x v="136"/>
          </reference>
          <reference field="2" count="1" selected="0">
            <x v="1"/>
          </reference>
          <reference field="3" count="1">
            <x v="145"/>
          </reference>
        </references>
      </pivotArea>
    </format>
    <format dxfId="3617">
      <pivotArea dataOnly="0" labelOnly="1" outline="0" fieldPosition="0">
        <references count="4">
          <reference field="0" count="1" selected="0">
            <x v="228"/>
          </reference>
          <reference field="1" count="1" selected="0">
            <x v="139"/>
          </reference>
          <reference field="2" count="1" selected="0">
            <x v="2"/>
          </reference>
          <reference field="3" count="1">
            <x v="294"/>
          </reference>
        </references>
      </pivotArea>
    </format>
    <format dxfId="3616">
      <pivotArea dataOnly="0" labelOnly="1" outline="0" fieldPosition="0">
        <references count="4">
          <reference field="0" count="1" selected="0">
            <x v="245"/>
          </reference>
          <reference field="1" count="1" selected="0">
            <x v="250"/>
          </reference>
          <reference field="2" count="1" selected="0">
            <x v="3"/>
          </reference>
          <reference field="3" count="1">
            <x v="19"/>
          </reference>
        </references>
      </pivotArea>
    </format>
    <format dxfId="3615">
      <pivotArea dataOnly="0" labelOnly="1" outline="0" fieldPosition="0">
        <references count="4">
          <reference field="0" count="1" selected="0">
            <x v="256"/>
          </reference>
          <reference field="1" count="1" selected="0">
            <x v="299"/>
          </reference>
          <reference field="2" count="1" selected="0">
            <x v="2"/>
          </reference>
          <reference field="3" count="1">
            <x v="234"/>
          </reference>
        </references>
      </pivotArea>
    </format>
    <format dxfId="3614">
      <pivotArea dataOnly="0" labelOnly="1" outline="0" fieldPosition="0">
        <references count="4">
          <reference field="0" count="1" selected="0">
            <x v="258"/>
          </reference>
          <reference field="1" count="1" selected="0">
            <x v="333"/>
          </reference>
          <reference field="2" count="1" selected="0">
            <x v="8"/>
          </reference>
          <reference field="3" count="1">
            <x v="34"/>
          </reference>
        </references>
      </pivotArea>
    </format>
    <format dxfId="3613">
      <pivotArea dataOnly="0" labelOnly="1" outline="0" fieldPosition="0">
        <references count="4">
          <reference field="0" count="1" selected="0">
            <x v="259"/>
          </reference>
          <reference field="1" count="1" selected="0">
            <x v="334"/>
          </reference>
          <reference field="2" count="1" selected="0">
            <x v="8"/>
          </reference>
          <reference field="3" count="1">
            <x v="352"/>
          </reference>
        </references>
      </pivotArea>
    </format>
    <format dxfId="3612">
      <pivotArea dataOnly="0" labelOnly="1" outline="0" fieldPosition="0">
        <references count="4">
          <reference field="0" count="1" selected="0">
            <x v="260"/>
          </reference>
          <reference field="1" count="1" selected="0">
            <x v="19"/>
          </reference>
          <reference field="2" count="1" selected="0">
            <x v="8"/>
          </reference>
          <reference field="3" count="1">
            <x v="202"/>
          </reference>
        </references>
      </pivotArea>
    </format>
    <format dxfId="3611">
      <pivotArea dataOnly="0" labelOnly="1" outline="0" fieldPosition="0">
        <references count="4">
          <reference field="0" count="1" selected="0">
            <x v="262"/>
          </reference>
          <reference field="1" count="1" selected="0">
            <x v="102"/>
          </reference>
          <reference field="2" count="1" selected="0">
            <x v="0"/>
          </reference>
          <reference field="3" count="1">
            <x v="128"/>
          </reference>
        </references>
      </pivotArea>
    </format>
    <format dxfId="3610">
      <pivotArea dataOnly="0" labelOnly="1" outline="0" fieldPosition="0">
        <references count="4">
          <reference field="0" count="1" selected="0">
            <x v="264"/>
          </reference>
          <reference field="1" count="1" selected="0">
            <x v="121"/>
          </reference>
          <reference field="2" count="1" selected="0">
            <x v="2"/>
          </reference>
          <reference field="3" count="1">
            <x v="355"/>
          </reference>
        </references>
      </pivotArea>
    </format>
    <format dxfId="3609">
      <pivotArea dataOnly="0" labelOnly="1" outline="0" fieldPosition="0">
        <references count="4">
          <reference field="0" count="1" selected="0">
            <x v="274"/>
          </reference>
          <reference field="1" count="1" selected="0">
            <x v="217"/>
          </reference>
          <reference field="2" count="1" selected="0">
            <x v="0"/>
          </reference>
          <reference field="3" count="1">
            <x v="239"/>
          </reference>
        </references>
      </pivotArea>
    </format>
    <format dxfId="3608">
      <pivotArea dataOnly="0" labelOnly="1" outline="0" fieldPosition="0">
        <references count="4">
          <reference field="0" count="1" selected="0">
            <x v="277"/>
          </reference>
          <reference field="1" count="1" selected="0">
            <x v="285"/>
          </reference>
          <reference field="2" count="1" selected="0">
            <x v="3"/>
          </reference>
          <reference field="3" count="1">
            <x v="158"/>
          </reference>
        </references>
      </pivotArea>
    </format>
    <format dxfId="3607">
      <pivotArea dataOnly="0" labelOnly="1" outline="0" fieldPosition="0">
        <references count="4">
          <reference field="0" count="1" selected="0">
            <x v="285"/>
          </reference>
          <reference field="1" count="1" selected="0">
            <x v="392"/>
          </reference>
          <reference field="2" count="1" selected="0">
            <x v="3"/>
          </reference>
          <reference field="3" count="1">
            <x v="190"/>
          </reference>
        </references>
      </pivotArea>
    </format>
    <format dxfId="3606">
      <pivotArea dataOnly="0" labelOnly="1" outline="0" fieldPosition="0">
        <references count="4">
          <reference field="0" count="1" selected="0">
            <x v="305"/>
          </reference>
          <reference field="1" count="1" selected="0">
            <x v="216"/>
          </reference>
          <reference field="2" count="1" selected="0">
            <x v="3"/>
          </reference>
          <reference field="3" count="1">
            <x v="173"/>
          </reference>
        </references>
      </pivotArea>
    </format>
    <format dxfId="3605">
      <pivotArea dataOnly="0" labelOnly="1" outline="0" fieldPosition="0">
        <references count="4">
          <reference field="0" count="1" selected="0">
            <x v="313"/>
          </reference>
          <reference field="1" count="1" selected="0">
            <x v="361"/>
          </reference>
          <reference field="2" count="1" selected="0">
            <x v="3"/>
          </reference>
          <reference field="3" count="1">
            <x v="6"/>
          </reference>
        </references>
      </pivotArea>
    </format>
    <format dxfId="3604">
      <pivotArea dataOnly="0" labelOnly="1" outline="0" fieldPosition="0">
        <references count="4">
          <reference field="0" count="1" selected="0">
            <x v="314"/>
          </reference>
          <reference field="1" count="1" selected="0">
            <x v="375"/>
          </reference>
          <reference field="2" count="1" selected="0">
            <x v="0"/>
          </reference>
          <reference field="3" count="1">
            <x v="22"/>
          </reference>
        </references>
      </pivotArea>
    </format>
    <format dxfId="3603">
      <pivotArea dataOnly="0" labelOnly="1" outline="0" fieldPosition="0">
        <references count="4">
          <reference field="0" count="1" selected="0">
            <x v="359"/>
          </reference>
          <reference field="1" count="1" selected="0">
            <x v="114"/>
          </reference>
          <reference field="2" count="1" selected="0">
            <x v="1"/>
          </reference>
          <reference field="3" count="1">
            <x v="282"/>
          </reference>
        </references>
      </pivotArea>
    </format>
    <format dxfId="3602">
      <pivotArea dataOnly="0" labelOnly="1" outline="0" fieldPosition="0">
        <references count="4">
          <reference field="0" count="1" selected="0">
            <x v="366"/>
          </reference>
          <reference field="1" count="1" selected="0">
            <x v="147"/>
          </reference>
          <reference field="2" count="1" selected="0">
            <x v="0"/>
          </reference>
          <reference field="3" count="1">
            <x v="143"/>
          </reference>
        </references>
      </pivotArea>
    </format>
    <format dxfId="3601">
      <pivotArea dataOnly="0" labelOnly="1" outline="0" fieldPosition="0">
        <references count="4">
          <reference field="0" count="1" selected="0">
            <x v="370"/>
          </reference>
          <reference field="1" count="1" selected="0">
            <x v="159"/>
          </reference>
          <reference field="2" count="1" selected="0">
            <x v="0"/>
          </reference>
          <reference field="3" count="1">
            <x v="385"/>
          </reference>
        </references>
      </pivotArea>
    </format>
    <format dxfId="3600">
      <pivotArea dataOnly="0" labelOnly="1" outline="0" fieldPosition="0">
        <references count="4">
          <reference field="0" count="1" selected="0">
            <x v="394"/>
          </reference>
          <reference field="1" count="1" selected="0">
            <x v="222"/>
          </reference>
          <reference field="2" count="1" selected="0">
            <x v="0"/>
          </reference>
          <reference field="3" count="1">
            <x v="144"/>
          </reference>
        </references>
      </pivotArea>
    </format>
    <format dxfId="3599">
      <pivotArea dataOnly="0" labelOnly="1" outline="0" fieldPosition="0">
        <references count="4">
          <reference field="0" count="1" selected="0">
            <x v="407"/>
          </reference>
          <reference field="1" count="1" selected="0">
            <x v="385"/>
          </reference>
          <reference field="2" count="1" selected="0">
            <x v="1"/>
          </reference>
          <reference field="3" count="1">
            <x v="252"/>
          </reference>
        </references>
      </pivotArea>
    </format>
    <format dxfId="3598">
      <pivotArea dataOnly="0" labelOnly="1" outline="0" fieldPosition="0">
        <references count="4">
          <reference field="0" count="1" selected="0">
            <x v="409"/>
          </reference>
          <reference field="1" count="1" selected="0">
            <x v="394"/>
          </reference>
          <reference field="2" count="1" selected="0">
            <x v="3"/>
          </reference>
          <reference field="3" count="1">
            <x v="47"/>
          </reference>
        </references>
      </pivotArea>
    </format>
    <format dxfId="3597">
      <pivotArea dataOnly="0" labelOnly="1" outline="0" fieldPosition="0">
        <references count="4">
          <reference field="0" count="1" selected="0">
            <x v="415"/>
          </reference>
          <reference field="1" count="1" selected="0">
            <x v="405"/>
          </reference>
          <reference field="2" count="1" selected="0">
            <x v="1"/>
          </reference>
          <reference field="3" count="1">
            <x v="21"/>
          </reference>
        </references>
      </pivotArea>
    </format>
    <format dxfId="3596">
      <pivotArea dataOnly="0" labelOnly="1" outline="0" fieldPosition="0">
        <references count="4">
          <reference field="0" count="1" selected="0">
            <x v="417"/>
          </reference>
          <reference field="1" count="1" selected="0">
            <x v="416"/>
          </reference>
          <reference field="2" count="1" selected="0">
            <x v="3"/>
          </reference>
          <reference field="3" count="1">
            <x v="171"/>
          </reference>
        </references>
      </pivotArea>
    </format>
    <format dxfId="3595">
      <pivotArea dataOnly="0" labelOnly="1" outline="0" fieldPosition="0">
        <references count="4">
          <reference field="0" count="1" selected="0">
            <x v="418"/>
          </reference>
          <reference field="1" count="1" selected="0">
            <x v="417"/>
          </reference>
          <reference field="2" count="1" selected="0">
            <x v="0"/>
          </reference>
          <reference field="3" count="1">
            <x v="215"/>
          </reference>
        </references>
      </pivotArea>
    </format>
    <format dxfId="3594">
      <pivotArea dataOnly="0" labelOnly="1" outline="0" fieldPosition="0">
        <references count="4">
          <reference field="0" count="1" selected="0">
            <x v="421"/>
          </reference>
          <reference field="1" count="1" selected="0">
            <x v="381"/>
          </reference>
          <reference field="2" count="1" selected="0">
            <x v="3"/>
          </reference>
          <reference field="3" count="1">
            <x v="407"/>
          </reference>
        </references>
      </pivotArea>
    </format>
    <format dxfId="3593">
      <pivotArea dataOnly="0" labelOnly="1" outline="0" fieldPosition="0">
        <references count="5">
          <reference field="0" count="1" selected="0">
            <x v="4"/>
          </reference>
          <reference field="1" count="1" selected="0">
            <x v="26"/>
          </reference>
          <reference field="2" count="1" selected="0">
            <x v="2"/>
          </reference>
          <reference field="3" count="1" selected="0">
            <x v="4"/>
          </reference>
          <reference field="4" count="1">
            <x v="2"/>
          </reference>
        </references>
      </pivotArea>
    </format>
    <format dxfId="3592">
      <pivotArea dataOnly="0" labelOnly="1" outline="0" fieldPosition="0">
        <references count="6">
          <reference field="0" count="1" selected="0">
            <x v="4"/>
          </reference>
          <reference field="1" count="1" selected="0">
            <x v="26"/>
          </reference>
          <reference field="2" count="1" selected="0">
            <x v="2"/>
          </reference>
          <reference field="3" count="1" selected="0">
            <x v="4"/>
          </reference>
          <reference field="4" count="1" selected="0">
            <x v="2"/>
          </reference>
          <reference field="15" count="1">
            <x v="11"/>
          </reference>
        </references>
      </pivotArea>
    </format>
    <format dxfId="3591">
      <pivotArea dataOnly="0" labelOnly="1" outline="0" fieldPosition="0">
        <references count="6">
          <reference field="0" count="1" selected="0">
            <x v="22"/>
          </reference>
          <reference field="1" count="1" selected="0">
            <x v="117"/>
          </reference>
          <reference field="2" count="1" selected="0">
            <x v="0"/>
          </reference>
          <reference field="3" count="1" selected="0">
            <x v="224"/>
          </reference>
          <reference field="4" count="1" selected="0">
            <x v="2"/>
          </reference>
          <reference field="15" count="1">
            <x v="15"/>
          </reference>
        </references>
      </pivotArea>
    </format>
    <format dxfId="3590">
      <pivotArea dataOnly="0" labelOnly="1" outline="0" fieldPosition="0">
        <references count="6">
          <reference field="0" count="1" selected="0">
            <x v="23"/>
          </reference>
          <reference field="1" count="1" selected="0">
            <x v="128"/>
          </reference>
          <reference field="2" count="1" selected="0">
            <x v="1"/>
          </reference>
          <reference field="3" count="1" selected="0">
            <x v="403"/>
          </reference>
          <reference field="4" count="1" selected="0">
            <x v="2"/>
          </reference>
          <reference field="15" count="1">
            <x v="0"/>
          </reference>
        </references>
      </pivotArea>
    </format>
    <format dxfId="3589">
      <pivotArea dataOnly="0" labelOnly="1" outline="0" fieldPosition="0">
        <references count="6">
          <reference field="0" count="1" selected="0">
            <x v="38"/>
          </reference>
          <reference field="1" count="1" selected="0">
            <x v="189"/>
          </reference>
          <reference field="2" count="1" selected="0">
            <x v="0"/>
          </reference>
          <reference field="3" count="1" selected="0">
            <x v="61"/>
          </reference>
          <reference field="4" count="1" selected="0">
            <x v="2"/>
          </reference>
          <reference field="15" count="1">
            <x v="9"/>
          </reference>
        </references>
      </pivotArea>
    </format>
    <format dxfId="3588">
      <pivotArea dataOnly="0" labelOnly="1" outline="0" fieldPosition="0">
        <references count="6">
          <reference field="0" count="1" selected="0">
            <x v="39"/>
          </reference>
          <reference field="1" count="1" selected="0">
            <x v="197"/>
          </reference>
          <reference field="2" count="1" selected="0">
            <x v="1"/>
          </reference>
          <reference field="3" count="1" selected="0">
            <x v="283"/>
          </reference>
          <reference field="4" count="1" selected="0">
            <x v="2"/>
          </reference>
          <reference field="15" count="1">
            <x v="7"/>
          </reference>
        </references>
      </pivotArea>
    </format>
    <format dxfId="3587">
      <pivotArea dataOnly="0" labelOnly="1" outline="0" fieldPosition="0">
        <references count="6">
          <reference field="0" count="1" selected="0">
            <x v="42"/>
          </reference>
          <reference field="1" count="1" selected="0">
            <x v="201"/>
          </reference>
          <reference field="2" count="1" selected="0">
            <x v="0"/>
          </reference>
          <reference field="3" count="1" selected="0">
            <x v="413"/>
          </reference>
          <reference field="4" count="1" selected="0">
            <x v="2"/>
          </reference>
          <reference field="15" count="1">
            <x v="7"/>
          </reference>
        </references>
      </pivotArea>
    </format>
    <format dxfId="3586">
      <pivotArea dataOnly="0" labelOnly="1" outline="0" fieldPosition="0">
        <references count="6">
          <reference field="0" count="1" selected="0">
            <x v="70"/>
          </reference>
          <reference field="1" count="1" selected="0">
            <x v="255"/>
          </reference>
          <reference field="2" count="1" selected="0">
            <x v="0"/>
          </reference>
          <reference field="3" count="1" selected="0">
            <x v="126"/>
          </reference>
          <reference field="4" count="1" selected="0">
            <x v="2"/>
          </reference>
          <reference field="15" count="1">
            <x v="0"/>
          </reference>
        </references>
      </pivotArea>
    </format>
    <format dxfId="3585">
      <pivotArea dataOnly="0" labelOnly="1" outline="0" fieldPosition="0">
        <references count="6">
          <reference field="0" count="1" selected="0">
            <x v="72"/>
          </reference>
          <reference field="1" count="1" selected="0">
            <x v="259"/>
          </reference>
          <reference field="2" count="1" selected="0">
            <x v="2"/>
          </reference>
          <reference field="3" count="1" selected="0">
            <x v="338"/>
          </reference>
          <reference field="4" count="1" selected="0">
            <x v="2"/>
          </reference>
          <reference field="15" count="1">
            <x v="0"/>
          </reference>
        </references>
      </pivotArea>
    </format>
    <format dxfId="3584">
      <pivotArea dataOnly="0" labelOnly="1" outline="0" fieldPosition="0">
        <references count="6">
          <reference field="0" count="1" selected="0">
            <x v="89"/>
          </reference>
          <reference field="1" count="1" selected="0">
            <x v="283"/>
          </reference>
          <reference field="2" count="1" selected="0">
            <x v="3"/>
          </reference>
          <reference field="3" count="1" selected="0">
            <x v="329"/>
          </reference>
          <reference field="4" count="1" selected="0">
            <x v="2"/>
          </reference>
          <reference field="15" count="1">
            <x v="0"/>
          </reference>
        </references>
      </pivotArea>
    </format>
    <format dxfId="3583">
      <pivotArea dataOnly="0" labelOnly="1" outline="0" fieldPosition="0">
        <references count="6">
          <reference field="0" count="1" selected="0">
            <x v="94"/>
          </reference>
          <reference field="1" count="1" selected="0">
            <x v="290"/>
          </reference>
          <reference field="2" count="1" selected="0">
            <x v="0"/>
          </reference>
          <reference field="3" count="1" selected="0">
            <x v="101"/>
          </reference>
          <reference field="4" count="1" selected="0">
            <x v="2"/>
          </reference>
          <reference field="15" count="1">
            <x v="9"/>
          </reference>
        </references>
      </pivotArea>
    </format>
    <format dxfId="3582">
      <pivotArea dataOnly="0" labelOnly="1" outline="0" fieldPosition="0">
        <references count="6">
          <reference field="0" count="1" selected="0">
            <x v="97"/>
          </reference>
          <reference field="1" count="1" selected="0">
            <x v="294"/>
          </reference>
          <reference field="2" count="1" selected="0">
            <x v="3"/>
          </reference>
          <reference field="3" count="1" selected="0">
            <x v="56"/>
          </reference>
          <reference field="4" count="1" selected="0">
            <x v="2"/>
          </reference>
          <reference field="15" count="1">
            <x v="9"/>
          </reference>
        </references>
      </pivotArea>
    </format>
    <format dxfId="3581">
      <pivotArea dataOnly="0" labelOnly="1" outline="0" fieldPosition="0">
        <references count="6">
          <reference field="0" count="1" selected="0">
            <x v="102"/>
          </reference>
          <reference field="1" count="1" selected="0">
            <x v="302"/>
          </reference>
          <reference field="2" count="1" selected="0">
            <x v="0"/>
          </reference>
          <reference field="3" count="1" selected="0">
            <x v="192"/>
          </reference>
          <reference field="4" count="1" selected="0">
            <x v="2"/>
          </reference>
          <reference field="15" count="1">
            <x v="9"/>
          </reference>
        </references>
      </pivotArea>
    </format>
    <format dxfId="3580">
      <pivotArea dataOnly="0" labelOnly="1" outline="0" fieldPosition="0">
        <references count="6">
          <reference field="0" count="1" selected="0">
            <x v="105"/>
          </reference>
          <reference field="1" count="1" selected="0">
            <x v="306"/>
          </reference>
          <reference field="2" count="1" selected="0">
            <x v="3"/>
          </reference>
          <reference field="3" count="1" selected="0">
            <x v="342"/>
          </reference>
          <reference field="4" count="1" selected="0">
            <x v="2"/>
          </reference>
          <reference field="15" count="1">
            <x v="9"/>
          </reference>
        </references>
      </pivotArea>
    </format>
    <format dxfId="3579">
      <pivotArea dataOnly="0" labelOnly="1" outline="0" fieldPosition="0">
        <references count="6">
          <reference field="0" count="1" selected="0">
            <x v="108"/>
          </reference>
          <reference field="1" count="1" selected="0">
            <x v="309"/>
          </reference>
          <reference field="2" count="1" selected="0">
            <x v="2"/>
          </reference>
          <reference field="3" count="1" selected="0">
            <x v="45"/>
          </reference>
          <reference field="4" count="1" selected="0">
            <x v="2"/>
          </reference>
          <reference field="15" count="1">
            <x v="1"/>
          </reference>
        </references>
      </pivotArea>
    </format>
    <format dxfId="3578">
      <pivotArea dataOnly="0" labelOnly="1" outline="0" fieldPosition="0">
        <references count="6">
          <reference field="0" count="1" selected="0">
            <x v="109"/>
          </reference>
          <reference field="1" count="1" selected="0">
            <x v="310"/>
          </reference>
          <reference field="2" count="1" selected="0">
            <x v="3"/>
          </reference>
          <reference field="3" count="1" selected="0">
            <x v="280"/>
          </reference>
          <reference field="4" count="1" selected="0">
            <x v="2"/>
          </reference>
          <reference field="15" count="1">
            <x v="1"/>
          </reference>
        </references>
      </pivotArea>
    </format>
    <format dxfId="3577">
      <pivotArea dataOnly="0" labelOnly="1" outline="0" fieldPosition="0">
        <references count="6">
          <reference field="0" count="1" selected="0">
            <x v="113"/>
          </reference>
          <reference field="1" count="1" selected="0">
            <x v="316"/>
          </reference>
          <reference field="2" count="1" selected="0">
            <x v="3"/>
          </reference>
          <reference field="3" count="1" selected="0">
            <x v="3"/>
          </reference>
          <reference field="4" count="1" selected="0">
            <x v="2"/>
          </reference>
          <reference field="15" count="1">
            <x v="6"/>
          </reference>
        </references>
      </pivotArea>
    </format>
    <format dxfId="3576">
      <pivotArea dataOnly="0" labelOnly="1" outline="0" fieldPosition="0">
        <references count="6">
          <reference field="0" count="1" selected="0">
            <x v="123"/>
          </reference>
          <reference field="1" count="1" selected="0">
            <x v="326"/>
          </reference>
          <reference field="2" count="1" selected="0">
            <x v="1"/>
          </reference>
          <reference field="3" count="1" selected="0">
            <x v="118"/>
          </reference>
          <reference field="4" count="1" selected="0">
            <x v="2"/>
          </reference>
          <reference field="15" count="1">
            <x v="6"/>
          </reference>
        </references>
      </pivotArea>
    </format>
    <format dxfId="3575">
      <pivotArea dataOnly="0" labelOnly="1" outline="0" fieldPosition="0">
        <references count="6">
          <reference field="0" count="1" selected="0">
            <x v="130"/>
          </reference>
          <reference field="1" count="1" selected="0">
            <x v="337"/>
          </reference>
          <reference field="2" count="1" selected="0">
            <x v="0"/>
          </reference>
          <reference field="3" count="1" selected="0">
            <x v="111"/>
          </reference>
          <reference field="4" count="1" selected="0">
            <x v="2"/>
          </reference>
          <reference field="15" count="1">
            <x v="6"/>
          </reference>
        </references>
      </pivotArea>
    </format>
    <format dxfId="3574">
      <pivotArea dataOnly="0" labelOnly="1" outline="0" fieldPosition="0">
        <references count="6">
          <reference field="0" count="1" selected="0">
            <x v="132"/>
          </reference>
          <reference field="1" count="1" selected="0">
            <x v="339"/>
          </reference>
          <reference field="2" count="1" selected="0">
            <x v="2"/>
          </reference>
          <reference field="3" count="1" selected="0">
            <x v="142"/>
          </reference>
          <reference field="4" count="1" selected="0">
            <x v="2"/>
          </reference>
          <reference field="15" count="1">
            <x v="6"/>
          </reference>
        </references>
      </pivotArea>
    </format>
    <format dxfId="3573">
      <pivotArea dataOnly="0" labelOnly="1" outline="0" fieldPosition="0">
        <references count="6">
          <reference field="0" count="1" selected="0">
            <x v="143"/>
          </reference>
          <reference field="1" count="1" selected="0">
            <x v="350"/>
          </reference>
          <reference field="2" count="1" selected="0">
            <x v="1"/>
          </reference>
          <reference field="3" count="1" selected="0">
            <x v="311"/>
          </reference>
          <reference field="4" count="1" selected="0">
            <x v="2"/>
          </reference>
          <reference field="15" count="1">
            <x v="6"/>
          </reference>
        </references>
      </pivotArea>
    </format>
    <format dxfId="3572">
      <pivotArea dataOnly="0" labelOnly="1" outline="0" fieldPosition="0">
        <references count="6">
          <reference field="0" count="1" selected="0">
            <x v="164"/>
          </reference>
          <reference field="1" count="1" selected="0">
            <x v="204"/>
          </reference>
          <reference field="2" count="1" selected="0">
            <x v="2"/>
          </reference>
          <reference field="3" count="1" selected="0">
            <x v="33"/>
          </reference>
          <reference field="4" count="1" selected="0">
            <x v="2"/>
          </reference>
          <reference field="15" count="1">
            <x v="6"/>
          </reference>
        </references>
      </pivotArea>
    </format>
    <format dxfId="3571">
      <pivotArea dataOnly="0" labelOnly="1" outline="0" fieldPosition="0">
        <references count="6">
          <reference field="0" count="1" selected="0">
            <x v="181"/>
          </reference>
          <reference field="1" count="1" selected="0">
            <x v="12"/>
          </reference>
          <reference field="2" count="1" selected="0">
            <x v="3"/>
          </reference>
          <reference field="3" count="1" selected="0">
            <x v="95"/>
          </reference>
          <reference field="4" count="1" selected="0">
            <x v="2"/>
          </reference>
          <reference field="15" count="1">
            <x v="3"/>
          </reference>
        </references>
      </pivotArea>
    </format>
    <format dxfId="3570">
      <pivotArea dataOnly="0" labelOnly="1" outline="0" fieldPosition="0">
        <references count="6">
          <reference field="0" count="1" selected="0">
            <x v="182"/>
          </reference>
          <reference field="1" count="1" selected="0">
            <x v="13"/>
          </reference>
          <reference field="2" count="1" selected="0">
            <x v="0"/>
          </reference>
          <reference field="3" count="1" selected="0">
            <x v="257"/>
          </reference>
          <reference field="4" count="1" selected="0">
            <x v="2"/>
          </reference>
          <reference field="15" count="1">
            <x v="3"/>
          </reference>
        </references>
      </pivotArea>
    </format>
    <format dxfId="3569">
      <pivotArea dataOnly="0" labelOnly="1" outline="0" fieldPosition="0">
        <references count="6">
          <reference field="0" count="1" selected="0">
            <x v="189"/>
          </reference>
          <reference field="1" count="1" selected="0">
            <x v="33"/>
          </reference>
          <reference field="2" count="1" selected="0">
            <x v="3"/>
          </reference>
          <reference field="3" count="1" selected="0">
            <x v="102"/>
          </reference>
          <reference field="4" count="1" selected="0">
            <x v="2"/>
          </reference>
          <reference field="15" count="1">
            <x v="3"/>
          </reference>
        </references>
      </pivotArea>
    </format>
    <format dxfId="3568">
      <pivotArea dataOnly="0" labelOnly="1" outline="0" fieldPosition="0">
        <references count="6">
          <reference field="0" count="1" selected="0">
            <x v="190"/>
          </reference>
          <reference field="1" count="1" selected="0">
            <x v="41"/>
          </reference>
          <reference field="2" count="1" selected="0">
            <x v="0"/>
          </reference>
          <reference field="3" count="1" selected="0">
            <x v="198"/>
          </reference>
          <reference field="4" count="1" selected="0">
            <x v="2"/>
          </reference>
          <reference field="15" count="1">
            <x v="6"/>
          </reference>
        </references>
      </pivotArea>
    </format>
    <format dxfId="3567">
      <pivotArea dataOnly="0" labelOnly="1" outline="0" fieldPosition="0">
        <references count="6">
          <reference field="0" count="1" selected="0">
            <x v="193"/>
          </reference>
          <reference field="1" count="1" selected="0">
            <x v="47"/>
          </reference>
          <reference field="2" count="1" selected="0">
            <x v="3"/>
          </reference>
          <reference field="3" count="1" selected="0">
            <x v="129"/>
          </reference>
          <reference field="4" count="1" selected="0">
            <x v="2"/>
          </reference>
          <reference field="15" count="1">
            <x v="6"/>
          </reference>
        </references>
      </pivotArea>
    </format>
    <format dxfId="3566">
      <pivotArea dataOnly="0" labelOnly="1" outline="0" fieldPosition="0">
        <references count="6">
          <reference field="0" count="1" selected="0">
            <x v="194"/>
          </reference>
          <reference field="1" count="1" selected="0">
            <x v="48"/>
          </reference>
          <reference field="2" count="1" selected="0">
            <x v="0"/>
          </reference>
          <reference field="3" count="1" selected="0">
            <x v="123"/>
          </reference>
          <reference field="4" count="1" selected="0">
            <x v="2"/>
          </reference>
          <reference field="15" count="1">
            <x v="6"/>
          </reference>
        </references>
      </pivotArea>
    </format>
    <format dxfId="3565">
      <pivotArea dataOnly="0" labelOnly="1" outline="0" fieldPosition="0">
        <references count="6">
          <reference field="0" count="1" selected="0">
            <x v="202"/>
          </reference>
          <reference field="1" count="1" selected="0">
            <x v="96"/>
          </reference>
          <reference field="2" count="1" selected="0">
            <x v="0"/>
          </reference>
          <reference field="3" count="1" selected="0">
            <x v="362"/>
          </reference>
          <reference field="4" count="1" selected="0">
            <x v="2"/>
          </reference>
          <reference field="15" count="1">
            <x v="6"/>
          </reference>
        </references>
      </pivotArea>
    </format>
    <format dxfId="3564">
      <pivotArea dataOnly="0" labelOnly="1" outline="0" fieldPosition="0">
        <references count="6">
          <reference field="0" count="1" selected="0">
            <x v="210"/>
          </reference>
          <reference field="1" count="1" selected="0">
            <x v="107"/>
          </reference>
          <reference field="2" count="1" selected="0">
            <x v="0"/>
          </reference>
          <reference field="3" count="1" selected="0">
            <x v="49"/>
          </reference>
          <reference field="4" count="1" selected="0">
            <x v="2"/>
          </reference>
          <reference field="15" count="1">
            <x v="15"/>
          </reference>
        </references>
      </pivotArea>
    </format>
    <format dxfId="3563">
      <pivotArea dataOnly="0" labelOnly="1" outline="0" fieldPosition="0">
        <references count="6">
          <reference field="0" count="1" selected="0">
            <x v="218"/>
          </reference>
          <reference field="1" count="1" selected="0">
            <x v="123"/>
          </reference>
          <reference field="2" count="1" selected="0">
            <x v="0"/>
          </reference>
          <reference field="3" count="1" selected="0">
            <x v="179"/>
          </reference>
          <reference field="4" count="1" selected="0">
            <x v="2"/>
          </reference>
          <reference field="15" count="1">
            <x v="6"/>
          </reference>
        </references>
      </pivotArea>
    </format>
    <format dxfId="3562">
      <pivotArea dataOnly="0" labelOnly="1" outline="0" fieldPosition="0">
        <references count="6">
          <reference field="0" count="1" selected="0">
            <x v="224"/>
          </reference>
          <reference field="1" count="1" selected="0">
            <x v="132"/>
          </reference>
          <reference field="2" count="1" selected="0">
            <x v="2"/>
          </reference>
          <reference field="3" count="1" selected="0">
            <x v="74"/>
          </reference>
          <reference field="4" count="1" selected="0">
            <x v="2"/>
          </reference>
          <reference field="15" count="1">
            <x v="6"/>
          </reference>
        </references>
      </pivotArea>
    </format>
    <format dxfId="3561">
      <pivotArea dataOnly="0" labelOnly="1" outline="0" fieldPosition="0">
        <references count="6">
          <reference field="0" count="1" selected="0">
            <x v="227"/>
          </reference>
          <reference field="1" count="1" selected="0">
            <x v="136"/>
          </reference>
          <reference field="2" count="1" selected="0">
            <x v="1"/>
          </reference>
          <reference field="3" count="1" selected="0">
            <x v="145"/>
          </reference>
          <reference field="4" count="1" selected="0">
            <x v="2"/>
          </reference>
          <reference field="15" count="1">
            <x v="6"/>
          </reference>
        </references>
      </pivotArea>
    </format>
    <format dxfId="3560">
      <pivotArea dataOnly="0" labelOnly="1" outline="0" fieldPosition="0">
        <references count="6">
          <reference field="0" count="1" selected="0">
            <x v="228"/>
          </reference>
          <reference field="1" count="1" selected="0">
            <x v="139"/>
          </reference>
          <reference field="2" count="1" selected="0">
            <x v="2"/>
          </reference>
          <reference field="3" count="1" selected="0">
            <x v="294"/>
          </reference>
          <reference field="4" count="1" selected="0">
            <x v="2"/>
          </reference>
          <reference field="15" count="1">
            <x v="6"/>
          </reference>
        </references>
      </pivotArea>
    </format>
    <format dxfId="3559">
      <pivotArea dataOnly="0" labelOnly="1" outline="0" fieldPosition="0">
        <references count="6">
          <reference field="0" count="1" selected="0">
            <x v="245"/>
          </reference>
          <reference field="1" count="1" selected="0">
            <x v="250"/>
          </reference>
          <reference field="2" count="1" selected="0">
            <x v="3"/>
          </reference>
          <reference field="3" count="1" selected="0">
            <x v="19"/>
          </reference>
          <reference field="4" count="1" selected="0">
            <x v="2"/>
          </reference>
          <reference field="15" count="1">
            <x v="4"/>
          </reference>
        </references>
      </pivotArea>
    </format>
    <format dxfId="3558">
      <pivotArea dataOnly="0" labelOnly="1" outline="0" fieldPosition="0">
        <references count="6">
          <reference field="0" count="1" selected="0">
            <x v="256"/>
          </reference>
          <reference field="1" count="1" selected="0">
            <x v="299"/>
          </reference>
          <reference field="2" count="1" selected="0">
            <x v="2"/>
          </reference>
          <reference field="3" count="1" selected="0">
            <x v="234"/>
          </reference>
          <reference field="4" count="1" selected="0">
            <x v="2"/>
          </reference>
          <reference field="15" count="1">
            <x v="5"/>
          </reference>
        </references>
      </pivotArea>
    </format>
    <format dxfId="3557">
      <pivotArea dataOnly="0" labelOnly="1" outline="0" fieldPosition="0">
        <references count="6">
          <reference field="0" count="1" selected="0">
            <x v="258"/>
          </reference>
          <reference field="1" count="1" selected="0">
            <x v="333"/>
          </reference>
          <reference field="2" count="1" selected="0">
            <x v="8"/>
          </reference>
          <reference field="3" count="1" selected="0">
            <x v="34"/>
          </reference>
          <reference field="4" count="1" selected="0">
            <x v="2"/>
          </reference>
          <reference field="15" count="1">
            <x v="5"/>
          </reference>
        </references>
      </pivotArea>
    </format>
    <format dxfId="3556">
      <pivotArea dataOnly="0" labelOnly="1" outline="0" fieldPosition="0">
        <references count="6">
          <reference field="0" count="1" selected="0">
            <x v="259"/>
          </reference>
          <reference field="1" count="1" selected="0">
            <x v="334"/>
          </reference>
          <reference field="2" count="1" selected="0">
            <x v="8"/>
          </reference>
          <reference field="3" count="1" selected="0">
            <x v="352"/>
          </reference>
          <reference field="4" count="1" selected="0">
            <x v="2"/>
          </reference>
          <reference field="15" count="1">
            <x v="5"/>
          </reference>
        </references>
      </pivotArea>
    </format>
    <format dxfId="3555">
      <pivotArea dataOnly="0" labelOnly="1" outline="0" fieldPosition="0">
        <references count="6">
          <reference field="0" count="1" selected="0">
            <x v="260"/>
          </reference>
          <reference field="1" count="1" selected="0">
            <x v="19"/>
          </reference>
          <reference field="2" count="1" selected="0">
            <x v="8"/>
          </reference>
          <reference field="3" count="1" selected="0">
            <x v="202"/>
          </reference>
          <reference field="4" count="1" selected="0">
            <x v="2"/>
          </reference>
          <reference field="15" count="1">
            <x v="7"/>
          </reference>
        </references>
      </pivotArea>
    </format>
    <format dxfId="3554">
      <pivotArea dataOnly="0" labelOnly="1" outline="0" fieldPosition="0">
        <references count="6">
          <reference field="0" count="1" selected="0">
            <x v="262"/>
          </reference>
          <reference field="1" count="1" selected="0">
            <x v="102"/>
          </reference>
          <reference field="2" count="1" selected="0">
            <x v="0"/>
          </reference>
          <reference field="3" count="1" selected="0">
            <x v="128"/>
          </reference>
          <reference field="4" count="1" selected="0">
            <x v="2"/>
          </reference>
          <reference field="15" count="1">
            <x v="7"/>
          </reference>
        </references>
      </pivotArea>
    </format>
    <format dxfId="3553">
      <pivotArea dataOnly="0" labelOnly="1" outline="0" fieldPosition="0">
        <references count="6">
          <reference field="0" count="1" selected="0">
            <x v="264"/>
          </reference>
          <reference field="1" count="1" selected="0">
            <x v="121"/>
          </reference>
          <reference field="2" count="1" selected="0">
            <x v="2"/>
          </reference>
          <reference field="3" count="1" selected="0">
            <x v="355"/>
          </reference>
          <reference field="4" count="1" selected="0">
            <x v="2"/>
          </reference>
          <reference field="15" count="1">
            <x v="7"/>
          </reference>
        </references>
      </pivotArea>
    </format>
    <format dxfId="3552">
      <pivotArea dataOnly="0" labelOnly="1" outline="0" fieldPosition="0">
        <references count="6">
          <reference field="0" count="1" selected="0">
            <x v="274"/>
          </reference>
          <reference field="1" count="1" selected="0">
            <x v="217"/>
          </reference>
          <reference field="2" count="1" selected="0">
            <x v="0"/>
          </reference>
          <reference field="3" count="1" selected="0">
            <x v="239"/>
          </reference>
          <reference field="4" count="1" selected="0">
            <x v="2"/>
          </reference>
          <reference field="15" count="1">
            <x v="7"/>
          </reference>
        </references>
      </pivotArea>
    </format>
    <format dxfId="3551">
      <pivotArea dataOnly="0" labelOnly="1" outline="0" fieldPosition="0">
        <references count="6">
          <reference field="0" count="1" selected="0">
            <x v="277"/>
          </reference>
          <reference field="1" count="1" selected="0">
            <x v="285"/>
          </reference>
          <reference field="2" count="1" selected="0">
            <x v="3"/>
          </reference>
          <reference field="3" count="1" selected="0">
            <x v="158"/>
          </reference>
          <reference field="4" count="1" selected="0">
            <x v="2"/>
          </reference>
          <reference field="15" count="1">
            <x v="7"/>
          </reference>
        </references>
      </pivotArea>
    </format>
    <format dxfId="3550">
      <pivotArea dataOnly="0" labelOnly="1" outline="0" fieldPosition="0">
        <references count="6">
          <reference field="0" count="1" selected="0">
            <x v="285"/>
          </reference>
          <reference field="1" count="1" selected="0">
            <x v="392"/>
          </reference>
          <reference field="2" count="1" selected="0">
            <x v="3"/>
          </reference>
          <reference field="3" count="1" selected="0">
            <x v="190"/>
          </reference>
          <reference field="4" count="1" selected="0">
            <x v="2"/>
          </reference>
          <reference field="15" count="1">
            <x v="7"/>
          </reference>
        </references>
      </pivotArea>
    </format>
    <format dxfId="3549">
      <pivotArea dataOnly="0" labelOnly="1" outline="0" fieldPosition="0">
        <references count="6">
          <reference field="0" count="1" selected="0">
            <x v="305"/>
          </reference>
          <reference field="1" count="1" selected="0">
            <x v="216"/>
          </reference>
          <reference field="2" count="1" selected="0">
            <x v="3"/>
          </reference>
          <reference field="3" count="1" selected="0">
            <x v="173"/>
          </reference>
          <reference field="4" count="1" selected="0">
            <x v="2"/>
          </reference>
          <reference field="15" count="1">
            <x v="9"/>
          </reference>
        </references>
      </pivotArea>
    </format>
    <format dxfId="3548">
      <pivotArea dataOnly="0" labelOnly="1" outline="0" fieldPosition="0">
        <references count="6">
          <reference field="0" count="1" selected="0">
            <x v="313"/>
          </reference>
          <reference field="1" count="1" selected="0">
            <x v="361"/>
          </reference>
          <reference field="2" count="1" selected="0">
            <x v="3"/>
          </reference>
          <reference field="3" count="1" selected="0">
            <x v="6"/>
          </reference>
          <reference field="4" count="1" selected="0">
            <x v="2"/>
          </reference>
          <reference field="15" count="1">
            <x v="9"/>
          </reference>
        </references>
      </pivotArea>
    </format>
    <format dxfId="3547">
      <pivotArea dataOnly="0" labelOnly="1" outline="0" fieldPosition="0">
        <references count="6">
          <reference field="0" count="1" selected="0">
            <x v="314"/>
          </reference>
          <reference field="1" count="1" selected="0">
            <x v="375"/>
          </reference>
          <reference field="2" count="1" selected="0">
            <x v="0"/>
          </reference>
          <reference field="3" count="1" selected="0">
            <x v="22"/>
          </reference>
          <reference field="4" count="1" selected="0">
            <x v="2"/>
          </reference>
          <reference field="15" count="1">
            <x v="9"/>
          </reference>
        </references>
      </pivotArea>
    </format>
    <format dxfId="3546">
      <pivotArea dataOnly="0" labelOnly="1" outline="0" fieldPosition="0">
        <references count="6">
          <reference field="0" count="1" selected="0">
            <x v="359"/>
          </reference>
          <reference field="1" count="1" selected="0">
            <x v="114"/>
          </reference>
          <reference field="2" count="1" selected="0">
            <x v="1"/>
          </reference>
          <reference field="3" count="1" selected="0">
            <x v="282"/>
          </reference>
          <reference field="4" count="1" selected="0">
            <x v="2"/>
          </reference>
          <reference field="15" count="1">
            <x v="6"/>
          </reference>
        </references>
      </pivotArea>
    </format>
    <format dxfId="3545">
      <pivotArea dataOnly="0" labelOnly="1" outline="0" fieldPosition="0">
        <references count="6">
          <reference field="0" count="1" selected="0">
            <x v="366"/>
          </reference>
          <reference field="1" count="1" selected="0">
            <x v="147"/>
          </reference>
          <reference field="2" count="1" selected="0">
            <x v="0"/>
          </reference>
          <reference field="3" count="1" selected="0">
            <x v="143"/>
          </reference>
          <reference field="4" count="1" selected="0">
            <x v="2"/>
          </reference>
          <reference field="15" count="1">
            <x v="6"/>
          </reference>
        </references>
      </pivotArea>
    </format>
    <format dxfId="3544">
      <pivotArea dataOnly="0" labelOnly="1" outline="0" fieldPosition="0">
        <references count="6">
          <reference field="0" count="1" selected="0">
            <x v="370"/>
          </reference>
          <reference field="1" count="1" selected="0">
            <x v="159"/>
          </reference>
          <reference field="2" count="1" selected="0">
            <x v="0"/>
          </reference>
          <reference field="3" count="1" selected="0">
            <x v="385"/>
          </reference>
          <reference field="4" count="1" selected="0">
            <x v="2"/>
          </reference>
          <reference field="15" count="1">
            <x v="6"/>
          </reference>
        </references>
      </pivotArea>
    </format>
    <format dxfId="3543">
      <pivotArea dataOnly="0" labelOnly="1" outline="0" fieldPosition="0">
        <references count="6">
          <reference field="0" count="1" selected="0">
            <x v="394"/>
          </reference>
          <reference field="1" count="1" selected="0">
            <x v="222"/>
          </reference>
          <reference field="2" count="1" selected="0">
            <x v="0"/>
          </reference>
          <reference field="3" count="1" selected="0">
            <x v="144"/>
          </reference>
          <reference field="4" count="1" selected="0">
            <x v="2"/>
          </reference>
          <reference field="15" count="1">
            <x v="6"/>
          </reference>
        </references>
      </pivotArea>
    </format>
    <format dxfId="3542">
      <pivotArea dataOnly="0" labelOnly="1" outline="0" fieldPosition="0">
        <references count="6">
          <reference field="0" count="1" selected="0">
            <x v="407"/>
          </reference>
          <reference field="1" count="1" selected="0">
            <x v="385"/>
          </reference>
          <reference field="2" count="1" selected="0">
            <x v="1"/>
          </reference>
          <reference field="3" count="1" selected="0">
            <x v="252"/>
          </reference>
          <reference field="4" count="1" selected="0">
            <x v="2"/>
          </reference>
          <reference field="15" count="1">
            <x v="6"/>
          </reference>
        </references>
      </pivotArea>
    </format>
    <format dxfId="3541">
      <pivotArea dataOnly="0" labelOnly="1" outline="0" fieldPosition="0">
        <references count="6">
          <reference field="0" count="1" selected="0">
            <x v="409"/>
          </reference>
          <reference field="1" count="1" selected="0">
            <x v="394"/>
          </reference>
          <reference field="2" count="1" selected="0">
            <x v="3"/>
          </reference>
          <reference field="3" count="1" selected="0">
            <x v="47"/>
          </reference>
          <reference field="4" count="1" selected="0">
            <x v="2"/>
          </reference>
          <reference field="15" count="1">
            <x v="6"/>
          </reference>
        </references>
      </pivotArea>
    </format>
    <format dxfId="3540">
      <pivotArea dataOnly="0" labelOnly="1" outline="0" fieldPosition="0">
        <references count="6">
          <reference field="0" count="1" selected="0">
            <x v="415"/>
          </reference>
          <reference field="1" count="1" selected="0">
            <x v="405"/>
          </reference>
          <reference field="2" count="1" selected="0">
            <x v="1"/>
          </reference>
          <reference field="3" count="1" selected="0">
            <x v="21"/>
          </reference>
          <reference field="4" count="1" selected="0">
            <x v="2"/>
          </reference>
          <reference field="15" count="1">
            <x v="6"/>
          </reference>
        </references>
      </pivotArea>
    </format>
    <format dxfId="3539">
      <pivotArea dataOnly="0" labelOnly="1" outline="0" fieldPosition="0">
        <references count="6">
          <reference field="0" count="1" selected="0">
            <x v="417"/>
          </reference>
          <reference field="1" count="1" selected="0">
            <x v="416"/>
          </reference>
          <reference field="2" count="1" selected="0">
            <x v="3"/>
          </reference>
          <reference field="3" count="1" selected="0">
            <x v="171"/>
          </reference>
          <reference field="4" count="1" selected="0">
            <x v="2"/>
          </reference>
          <reference field="15" count="1">
            <x v="6"/>
          </reference>
        </references>
      </pivotArea>
    </format>
    <format dxfId="3538">
      <pivotArea dataOnly="0" labelOnly="1" outline="0" fieldPosition="0">
        <references count="6">
          <reference field="0" count="1" selected="0">
            <x v="418"/>
          </reference>
          <reference field="1" count="1" selected="0">
            <x v="417"/>
          </reference>
          <reference field="2" count="1" selected="0">
            <x v="0"/>
          </reference>
          <reference field="3" count="1" selected="0">
            <x v="215"/>
          </reference>
          <reference field="4" count="1" selected="0">
            <x v="2"/>
          </reference>
          <reference field="15" count="1">
            <x v="6"/>
          </reference>
        </references>
      </pivotArea>
    </format>
    <format dxfId="3537">
      <pivotArea dataOnly="0" labelOnly="1" outline="0" fieldPosition="0">
        <references count="6">
          <reference field="0" count="1" selected="0">
            <x v="421"/>
          </reference>
          <reference field="1" count="1" selected="0">
            <x v="381"/>
          </reference>
          <reference field="2" count="1" selected="0">
            <x v="3"/>
          </reference>
          <reference field="3" count="1" selected="0">
            <x v="407"/>
          </reference>
          <reference field="4" count="1" selected="0">
            <x v="2"/>
          </reference>
          <reference field="15" count="1">
            <x v="11"/>
          </reference>
        </references>
      </pivotArea>
    </format>
    <format dxfId="3536">
      <pivotArea field="0" type="button" dataOnly="0" labelOnly="1" outline="0" axis="axisRow" fieldPosition="0"/>
    </format>
    <format dxfId="3535">
      <pivotArea field="1" type="button" dataOnly="0" labelOnly="1" outline="0" axis="axisRow" fieldPosition="1"/>
    </format>
    <format dxfId="3534">
      <pivotArea field="2" type="button" dataOnly="0" labelOnly="1" outline="0" axis="axisRow" fieldPosition="2"/>
    </format>
    <format dxfId="3533">
      <pivotArea field="3" type="button" dataOnly="0" labelOnly="1" outline="0" axis="axisRow" fieldPosition="3"/>
    </format>
    <format dxfId="3532">
      <pivotArea field="4" type="button" dataOnly="0" labelOnly="1" outline="0" axis="axisRow" fieldPosition="4"/>
    </format>
    <format dxfId="3531">
      <pivotArea field="15" type="button" dataOnly="0" labelOnly="1" outline="0" axis="axisRow" fieldPosition="5"/>
    </format>
    <format dxfId="3530">
      <pivotArea dataOnly="0" labelOnly="1" outline="0" fieldPosition="0">
        <references count="1">
          <reference field="0" count="50">
            <x v="4"/>
            <x v="21"/>
            <x v="22"/>
            <x v="23"/>
            <x v="24"/>
            <x v="25"/>
            <x v="26"/>
            <x v="27"/>
            <x v="28"/>
            <x v="38"/>
            <x v="39"/>
            <x v="42"/>
            <x v="70"/>
            <x v="72"/>
            <x v="89"/>
            <x v="94"/>
            <x v="97"/>
            <x v="102"/>
            <x v="105"/>
            <x v="108"/>
            <x v="109"/>
            <x v="113"/>
            <x v="123"/>
            <x v="130"/>
            <x v="132"/>
            <x v="143"/>
            <x v="164"/>
            <x v="181"/>
            <x v="182"/>
            <x v="189"/>
            <x v="190"/>
            <x v="193"/>
            <x v="194"/>
            <x v="202"/>
            <x v="210"/>
            <x v="218"/>
            <x v="224"/>
            <x v="227"/>
            <x v="228"/>
            <x v="245"/>
            <x v="256"/>
            <x v="258"/>
            <x v="259"/>
            <x v="260"/>
            <x v="262"/>
            <x v="264"/>
            <x v="274"/>
            <x v="277"/>
            <x v="285"/>
            <x v="305"/>
          </reference>
        </references>
      </pivotArea>
    </format>
    <format dxfId="3529">
      <pivotArea dataOnly="0" labelOnly="1" outline="0" fieldPosition="0">
        <references count="1">
          <reference field="0" count="12">
            <x v="313"/>
            <x v="314"/>
            <x v="359"/>
            <x v="366"/>
            <x v="370"/>
            <x v="394"/>
            <x v="407"/>
            <x v="409"/>
            <x v="415"/>
            <x v="417"/>
            <x v="418"/>
            <x v="421"/>
          </reference>
        </references>
      </pivotArea>
    </format>
    <format dxfId="3528">
      <pivotArea dataOnly="0" labelOnly="1" outline="0" fieldPosition="0">
        <references count="2">
          <reference field="0" count="1" selected="0">
            <x v="4"/>
          </reference>
          <reference field="1" count="1">
            <x v="26"/>
          </reference>
        </references>
      </pivotArea>
    </format>
    <format dxfId="3527">
      <pivotArea dataOnly="0" labelOnly="1" outline="0" fieldPosition="0">
        <references count="2">
          <reference field="0" count="1" selected="0">
            <x v="21"/>
          </reference>
          <reference field="1" count="1">
            <x v="113"/>
          </reference>
        </references>
      </pivotArea>
    </format>
    <format dxfId="3526">
      <pivotArea dataOnly="0" labelOnly="1" outline="0" fieldPosition="0">
        <references count="2">
          <reference field="0" count="1" selected="0">
            <x v="22"/>
          </reference>
          <reference field="1" count="1">
            <x v="117"/>
          </reference>
        </references>
      </pivotArea>
    </format>
    <format dxfId="3525">
      <pivotArea dataOnly="0" labelOnly="1" outline="0" fieldPosition="0">
        <references count="2">
          <reference field="0" count="1" selected="0">
            <x v="23"/>
          </reference>
          <reference field="1" count="1">
            <x v="128"/>
          </reference>
        </references>
      </pivotArea>
    </format>
    <format dxfId="3524">
      <pivotArea dataOnly="0" labelOnly="1" outline="0" fieldPosition="0">
        <references count="2">
          <reference field="0" count="1" selected="0">
            <x v="24"/>
          </reference>
          <reference field="1" count="1">
            <x v="146"/>
          </reference>
        </references>
      </pivotArea>
    </format>
    <format dxfId="3523">
      <pivotArea dataOnly="0" labelOnly="1" outline="0" fieldPosition="0">
        <references count="2">
          <reference field="0" count="1" selected="0">
            <x v="25"/>
          </reference>
          <reference field="1" count="1">
            <x v="148"/>
          </reference>
        </references>
      </pivotArea>
    </format>
    <format dxfId="3522">
      <pivotArea dataOnly="0" labelOnly="1" outline="0" fieldPosition="0">
        <references count="2">
          <reference field="0" count="1" selected="0">
            <x v="26"/>
          </reference>
          <reference field="1" count="1">
            <x v="149"/>
          </reference>
        </references>
      </pivotArea>
    </format>
    <format dxfId="3521">
      <pivotArea dataOnly="0" labelOnly="1" outline="0" fieldPosition="0">
        <references count="2">
          <reference field="0" count="1" selected="0">
            <x v="27"/>
          </reference>
          <reference field="1" count="1">
            <x v="150"/>
          </reference>
        </references>
      </pivotArea>
    </format>
    <format dxfId="3520">
      <pivotArea dataOnly="0" labelOnly="1" outline="0" fieldPosition="0">
        <references count="2">
          <reference field="0" count="1" selected="0">
            <x v="28"/>
          </reference>
          <reference field="1" count="1">
            <x v="153"/>
          </reference>
        </references>
      </pivotArea>
    </format>
    <format dxfId="3519">
      <pivotArea dataOnly="0" labelOnly="1" outline="0" fieldPosition="0">
        <references count="2">
          <reference field="0" count="1" selected="0">
            <x v="38"/>
          </reference>
          <reference field="1" count="1">
            <x v="189"/>
          </reference>
        </references>
      </pivotArea>
    </format>
    <format dxfId="3518">
      <pivotArea dataOnly="0" labelOnly="1" outline="0" fieldPosition="0">
        <references count="2">
          <reference field="0" count="1" selected="0">
            <x v="39"/>
          </reference>
          <reference field="1" count="1">
            <x v="197"/>
          </reference>
        </references>
      </pivotArea>
    </format>
    <format dxfId="3517">
      <pivotArea dataOnly="0" labelOnly="1" outline="0" fieldPosition="0">
        <references count="2">
          <reference field="0" count="1" selected="0">
            <x v="42"/>
          </reference>
          <reference field="1" count="1">
            <x v="201"/>
          </reference>
        </references>
      </pivotArea>
    </format>
    <format dxfId="3516">
      <pivotArea dataOnly="0" labelOnly="1" outline="0" fieldPosition="0">
        <references count="2">
          <reference field="0" count="1" selected="0">
            <x v="70"/>
          </reference>
          <reference field="1" count="1">
            <x v="255"/>
          </reference>
        </references>
      </pivotArea>
    </format>
    <format dxfId="3515">
      <pivotArea dataOnly="0" labelOnly="1" outline="0" fieldPosition="0">
        <references count="2">
          <reference field="0" count="1" selected="0">
            <x v="72"/>
          </reference>
          <reference field="1" count="1">
            <x v="259"/>
          </reference>
        </references>
      </pivotArea>
    </format>
    <format dxfId="3514">
      <pivotArea dataOnly="0" labelOnly="1" outline="0" fieldPosition="0">
        <references count="2">
          <reference field="0" count="1" selected="0">
            <x v="89"/>
          </reference>
          <reference field="1" count="1">
            <x v="283"/>
          </reference>
        </references>
      </pivotArea>
    </format>
    <format dxfId="3513">
      <pivotArea dataOnly="0" labelOnly="1" outline="0" fieldPosition="0">
        <references count="2">
          <reference field="0" count="1" selected="0">
            <x v="94"/>
          </reference>
          <reference field="1" count="1">
            <x v="290"/>
          </reference>
        </references>
      </pivotArea>
    </format>
    <format dxfId="3512">
      <pivotArea dataOnly="0" labelOnly="1" outline="0" fieldPosition="0">
        <references count="2">
          <reference field="0" count="1" selected="0">
            <x v="97"/>
          </reference>
          <reference field="1" count="1">
            <x v="294"/>
          </reference>
        </references>
      </pivotArea>
    </format>
    <format dxfId="3511">
      <pivotArea dataOnly="0" labelOnly="1" outline="0" fieldPosition="0">
        <references count="2">
          <reference field="0" count="1" selected="0">
            <x v="102"/>
          </reference>
          <reference field="1" count="1">
            <x v="302"/>
          </reference>
        </references>
      </pivotArea>
    </format>
    <format dxfId="3510">
      <pivotArea dataOnly="0" labelOnly="1" outline="0" fieldPosition="0">
        <references count="2">
          <reference field="0" count="1" selected="0">
            <x v="105"/>
          </reference>
          <reference field="1" count="1">
            <x v="306"/>
          </reference>
        </references>
      </pivotArea>
    </format>
    <format dxfId="3509">
      <pivotArea dataOnly="0" labelOnly="1" outline="0" fieldPosition="0">
        <references count="2">
          <reference field="0" count="1" selected="0">
            <x v="108"/>
          </reference>
          <reference field="1" count="1">
            <x v="309"/>
          </reference>
        </references>
      </pivotArea>
    </format>
    <format dxfId="3508">
      <pivotArea dataOnly="0" labelOnly="1" outline="0" fieldPosition="0">
        <references count="2">
          <reference field="0" count="1" selected="0">
            <x v="109"/>
          </reference>
          <reference field="1" count="1">
            <x v="310"/>
          </reference>
        </references>
      </pivotArea>
    </format>
    <format dxfId="3507">
      <pivotArea dataOnly="0" labelOnly="1" outline="0" fieldPosition="0">
        <references count="2">
          <reference field="0" count="1" selected="0">
            <x v="113"/>
          </reference>
          <reference field="1" count="1">
            <x v="316"/>
          </reference>
        </references>
      </pivotArea>
    </format>
    <format dxfId="3506">
      <pivotArea dataOnly="0" labelOnly="1" outline="0" fieldPosition="0">
        <references count="2">
          <reference field="0" count="1" selected="0">
            <x v="123"/>
          </reference>
          <reference field="1" count="1">
            <x v="326"/>
          </reference>
        </references>
      </pivotArea>
    </format>
    <format dxfId="3505">
      <pivotArea dataOnly="0" labelOnly="1" outline="0" fieldPosition="0">
        <references count="2">
          <reference field="0" count="1" selected="0">
            <x v="130"/>
          </reference>
          <reference field="1" count="1">
            <x v="337"/>
          </reference>
        </references>
      </pivotArea>
    </format>
    <format dxfId="3504">
      <pivotArea dataOnly="0" labelOnly="1" outline="0" fieldPosition="0">
        <references count="2">
          <reference field="0" count="1" selected="0">
            <x v="132"/>
          </reference>
          <reference field="1" count="1">
            <x v="339"/>
          </reference>
        </references>
      </pivotArea>
    </format>
    <format dxfId="3503">
      <pivotArea dataOnly="0" labelOnly="1" outline="0" fieldPosition="0">
        <references count="2">
          <reference field="0" count="1" selected="0">
            <x v="143"/>
          </reference>
          <reference field="1" count="1">
            <x v="350"/>
          </reference>
        </references>
      </pivotArea>
    </format>
    <format dxfId="3502">
      <pivotArea dataOnly="0" labelOnly="1" outline="0" fieldPosition="0">
        <references count="2">
          <reference field="0" count="1" selected="0">
            <x v="164"/>
          </reference>
          <reference field="1" count="1">
            <x v="204"/>
          </reference>
        </references>
      </pivotArea>
    </format>
    <format dxfId="3501">
      <pivotArea dataOnly="0" labelOnly="1" outline="0" fieldPosition="0">
        <references count="2">
          <reference field="0" count="1" selected="0">
            <x v="181"/>
          </reference>
          <reference field="1" count="1">
            <x v="12"/>
          </reference>
        </references>
      </pivotArea>
    </format>
    <format dxfId="3500">
      <pivotArea dataOnly="0" labelOnly="1" outline="0" fieldPosition="0">
        <references count="2">
          <reference field="0" count="1" selected="0">
            <x v="182"/>
          </reference>
          <reference field="1" count="1">
            <x v="13"/>
          </reference>
        </references>
      </pivotArea>
    </format>
    <format dxfId="3499">
      <pivotArea dataOnly="0" labelOnly="1" outline="0" fieldPosition="0">
        <references count="2">
          <reference field="0" count="1" selected="0">
            <x v="189"/>
          </reference>
          <reference field="1" count="1">
            <x v="33"/>
          </reference>
        </references>
      </pivotArea>
    </format>
    <format dxfId="3498">
      <pivotArea dataOnly="0" labelOnly="1" outline="0" fieldPosition="0">
        <references count="2">
          <reference field="0" count="1" selected="0">
            <x v="190"/>
          </reference>
          <reference field="1" count="1">
            <x v="41"/>
          </reference>
        </references>
      </pivotArea>
    </format>
    <format dxfId="3497">
      <pivotArea dataOnly="0" labelOnly="1" outline="0" fieldPosition="0">
        <references count="2">
          <reference field="0" count="1" selected="0">
            <x v="193"/>
          </reference>
          <reference field="1" count="1">
            <x v="47"/>
          </reference>
        </references>
      </pivotArea>
    </format>
    <format dxfId="3496">
      <pivotArea dataOnly="0" labelOnly="1" outline="0" fieldPosition="0">
        <references count="2">
          <reference field="0" count="1" selected="0">
            <x v="194"/>
          </reference>
          <reference field="1" count="1">
            <x v="48"/>
          </reference>
        </references>
      </pivotArea>
    </format>
    <format dxfId="3495">
      <pivotArea dataOnly="0" labelOnly="1" outline="0" fieldPosition="0">
        <references count="2">
          <reference field="0" count="1" selected="0">
            <x v="202"/>
          </reference>
          <reference field="1" count="1">
            <x v="96"/>
          </reference>
        </references>
      </pivotArea>
    </format>
    <format dxfId="3494">
      <pivotArea dataOnly="0" labelOnly="1" outline="0" fieldPosition="0">
        <references count="2">
          <reference field="0" count="1" selected="0">
            <x v="210"/>
          </reference>
          <reference field="1" count="1">
            <x v="107"/>
          </reference>
        </references>
      </pivotArea>
    </format>
    <format dxfId="3493">
      <pivotArea dataOnly="0" labelOnly="1" outline="0" fieldPosition="0">
        <references count="2">
          <reference field="0" count="1" selected="0">
            <x v="218"/>
          </reference>
          <reference field="1" count="1">
            <x v="123"/>
          </reference>
        </references>
      </pivotArea>
    </format>
    <format dxfId="3492">
      <pivotArea dataOnly="0" labelOnly="1" outline="0" fieldPosition="0">
        <references count="2">
          <reference field="0" count="1" selected="0">
            <x v="224"/>
          </reference>
          <reference field="1" count="1">
            <x v="132"/>
          </reference>
        </references>
      </pivotArea>
    </format>
    <format dxfId="3491">
      <pivotArea dataOnly="0" labelOnly="1" outline="0" fieldPosition="0">
        <references count="2">
          <reference field="0" count="1" selected="0">
            <x v="227"/>
          </reference>
          <reference field="1" count="1">
            <x v="136"/>
          </reference>
        </references>
      </pivotArea>
    </format>
    <format dxfId="3490">
      <pivotArea dataOnly="0" labelOnly="1" outline="0" fieldPosition="0">
        <references count="2">
          <reference field="0" count="1" selected="0">
            <x v="228"/>
          </reference>
          <reference field="1" count="1">
            <x v="139"/>
          </reference>
        </references>
      </pivotArea>
    </format>
    <format dxfId="3489">
      <pivotArea dataOnly="0" labelOnly="1" outline="0" fieldPosition="0">
        <references count="2">
          <reference field="0" count="1" selected="0">
            <x v="245"/>
          </reference>
          <reference field="1" count="1">
            <x v="250"/>
          </reference>
        </references>
      </pivotArea>
    </format>
    <format dxfId="3488">
      <pivotArea dataOnly="0" labelOnly="1" outline="0" fieldPosition="0">
        <references count="2">
          <reference field="0" count="1" selected="0">
            <x v="256"/>
          </reference>
          <reference field="1" count="1">
            <x v="299"/>
          </reference>
        </references>
      </pivotArea>
    </format>
    <format dxfId="3487">
      <pivotArea dataOnly="0" labelOnly="1" outline="0" fieldPosition="0">
        <references count="2">
          <reference field="0" count="1" selected="0">
            <x v="258"/>
          </reference>
          <reference field="1" count="1">
            <x v="333"/>
          </reference>
        </references>
      </pivotArea>
    </format>
    <format dxfId="3486">
      <pivotArea dataOnly="0" labelOnly="1" outline="0" fieldPosition="0">
        <references count="2">
          <reference field="0" count="1" selected="0">
            <x v="259"/>
          </reference>
          <reference field="1" count="1">
            <x v="334"/>
          </reference>
        </references>
      </pivotArea>
    </format>
    <format dxfId="3485">
      <pivotArea dataOnly="0" labelOnly="1" outline="0" fieldPosition="0">
        <references count="2">
          <reference field="0" count="1" selected="0">
            <x v="260"/>
          </reference>
          <reference field="1" count="1">
            <x v="19"/>
          </reference>
        </references>
      </pivotArea>
    </format>
    <format dxfId="3484">
      <pivotArea dataOnly="0" labelOnly="1" outline="0" fieldPosition="0">
        <references count="2">
          <reference field="0" count="1" selected="0">
            <x v="262"/>
          </reference>
          <reference field="1" count="1">
            <x v="102"/>
          </reference>
        </references>
      </pivotArea>
    </format>
    <format dxfId="3483">
      <pivotArea dataOnly="0" labelOnly="1" outline="0" fieldPosition="0">
        <references count="2">
          <reference field="0" count="1" selected="0">
            <x v="264"/>
          </reference>
          <reference field="1" count="1">
            <x v="121"/>
          </reference>
        </references>
      </pivotArea>
    </format>
    <format dxfId="3482">
      <pivotArea dataOnly="0" labelOnly="1" outline="0" fieldPosition="0">
        <references count="2">
          <reference field="0" count="1" selected="0">
            <x v="274"/>
          </reference>
          <reference field="1" count="1">
            <x v="217"/>
          </reference>
        </references>
      </pivotArea>
    </format>
    <format dxfId="3481">
      <pivotArea dataOnly="0" labelOnly="1" outline="0" fieldPosition="0">
        <references count="2">
          <reference field="0" count="1" selected="0">
            <x v="277"/>
          </reference>
          <reference field="1" count="1">
            <x v="285"/>
          </reference>
        </references>
      </pivotArea>
    </format>
    <format dxfId="3480">
      <pivotArea dataOnly="0" labelOnly="1" outline="0" fieldPosition="0">
        <references count="2">
          <reference field="0" count="1" selected="0">
            <x v="285"/>
          </reference>
          <reference field="1" count="1">
            <x v="392"/>
          </reference>
        </references>
      </pivotArea>
    </format>
    <format dxfId="3479">
      <pivotArea dataOnly="0" labelOnly="1" outline="0" fieldPosition="0">
        <references count="2">
          <reference field="0" count="1" selected="0">
            <x v="305"/>
          </reference>
          <reference field="1" count="1">
            <x v="216"/>
          </reference>
        </references>
      </pivotArea>
    </format>
    <format dxfId="3478">
      <pivotArea dataOnly="0" labelOnly="1" outline="0" fieldPosition="0">
        <references count="2">
          <reference field="0" count="1" selected="0">
            <x v="313"/>
          </reference>
          <reference field="1" count="1">
            <x v="361"/>
          </reference>
        </references>
      </pivotArea>
    </format>
    <format dxfId="3477">
      <pivotArea dataOnly="0" labelOnly="1" outline="0" fieldPosition="0">
        <references count="2">
          <reference field="0" count="1" selected="0">
            <x v="314"/>
          </reference>
          <reference field="1" count="1">
            <x v="375"/>
          </reference>
        </references>
      </pivotArea>
    </format>
    <format dxfId="3476">
      <pivotArea dataOnly="0" labelOnly="1" outline="0" fieldPosition="0">
        <references count="2">
          <reference field="0" count="1" selected="0">
            <x v="359"/>
          </reference>
          <reference field="1" count="1">
            <x v="114"/>
          </reference>
        </references>
      </pivotArea>
    </format>
    <format dxfId="3475">
      <pivotArea dataOnly="0" labelOnly="1" outline="0" fieldPosition="0">
        <references count="2">
          <reference field="0" count="1" selected="0">
            <x v="366"/>
          </reference>
          <reference field="1" count="1">
            <x v="147"/>
          </reference>
        </references>
      </pivotArea>
    </format>
    <format dxfId="3474">
      <pivotArea dataOnly="0" labelOnly="1" outline="0" fieldPosition="0">
        <references count="2">
          <reference field="0" count="1" selected="0">
            <x v="370"/>
          </reference>
          <reference field="1" count="1">
            <x v="159"/>
          </reference>
        </references>
      </pivotArea>
    </format>
    <format dxfId="3473">
      <pivotArea dataOnly="0" labelOnly="1" outline="0" fieldPosition="0">
        <references count="2">
          <reference field="0" count="1" selected="0">
            <x v="394"/>
          </reference>
          <reference field="1" count="1">
            <x v="222"/>
          </reference>
        </references>
      </pivotArea>
    </format>
    <format dxfId="3472">
      <pivotArea dataOnly="0" labelOnly="1" outline="0" fieldPosition="0">
        <references count="2">
          <reference field="0" count="1" selected="0">
            <x v="407"/>
          </reference>
          <reference field="1" count="1">
            <x v="385"/>
          </reference>
        </references>
      </pivotArea>
    </format>
    <format dxfId="3471">
      <pivotArea dataOnly="0" labelOnly="1" outline="0" fieldPosition="0">
        <references count="2">
          <reference field="0" count="1" selected="0">
            <x v="409"/>
          </reference>
          <reference field="1" count="1">
            <x v="394"/>
          </reference>
        </references>
      </pivotArea>
    </format>
    <format dxfId="3470">
      <pivotArea dataOnly="0" labelOnly="1" outline="0" fieldPosition="0">
        <references count="2">
          <reference field="0" count="1" selected="0">
            <x v="415"/>
          </reference>
          <reference field="1" count="1">
            <x v="405"/>
          </reference>
        </references>
      </pivotArea>
    </format>
    <format dxfId="3469">
      <pivotArea dataOnly="0" labelOnly="1" outline="0" fieldPosition="0">
        <references count="2">
          <reference field="0" count="1" selected="0">
            <x v="417"/>
          </reference>
          <reference field="1" count="1">
            <x v="416"/>
          </reference>
        </references>
      </pivotArea>
    </format>
    <format dxfId="3468">
      <pivotArea dataOnly="0" labelOnly="1" outline="0" fieldPosition="0">
        <references count="2">
          <reference field="0" count="1" selected="0">
            <x v="418"/>
          </reference>
          <reference field="1" count="1">
            <x v="417"/>
          </reference>
        </references>
      </pivotArea>
    </format>
    <format dxfId="3467">
      <pivotArea dataOnly="0" labelOnly="1" outline="0" fieldPosition="0">
        <references count="2">
          <reference field="0" count="1" selected="0">
            <x v="421"/>
          </reference>
          <reference field="1" count="1">
            <x v="381"/>
          </reference>
        </references>
      </pivotArea>
    </format>
    <format dxfId="3466">
      <pivotArea dataOnly="0" labelOnly="1" outline="0" fieldPosition="0">
        <references count="3">
          <reference field="0" count="1" selected="0">
            <x v="4"/>
          </reference>
          <reference field="1" count="1" selected="0">
            <x v="26"/>
          </reference>
          <reference field="2" count="1">
            <x v="2"/>
          </reference>
        </references>
      </pivotArea>
    </format>
    <format dxfId="3465">
      <pivotArea dataOnly="0" labelOnly="1" outline="0" fieldPosition="0">
        <references count="3">
          <reference field="0" count="1" selected="0">
            <x v="21"/>
          </reference>
          <reference field="1" count="1" selected="0">
            <x v="113"/>
          </reference>
          <reference field="2" count="1">
            <x v="3"/>
          </reference>
        </references>
      </pivotArea>
    </format>
    <format dxfId="3464">
      <pivotArea dataOnly="0" labelOnly="1" outline="0" fieldPosition="0">
        <references count="3">
          <reference field="0" count="1" selected="0">
            <x v="22"/>
          </reference>
          <reference field="1" count="1" selected="0">
            <x v="117"/>
          </reference>
          <reference field="2" count="1">
            <x v="0"/>
          </reference>
        </references>
      </pivotArea>
    </format>
    <format dxfId="3463">
      <pivotArea dataOnly="0" labelOnly="1" outline="0" fieldPosition="0">
        <references count="3">
          <reference field="0" count="1" selected="0">
            <x v="23"/>
          </reference>
          <reference field="1" count="1" selected="0">
            <x v="128"/>
          </reference>
          <reference field="2" count="1">
            <x v="1"/>
          </reference>
        </references>
      </pivotArea>
    </format>
    <format dxfId="3462">
      <pivotArea dataOnly="0" labelOnly="1" outline="0" fieldPosition="0">
        <references count="3">
          <reference field="0" count="1" selected="0">
            <x v="24"/>
          </reference>
          <reference field="1" count="1" selected="0">
            <x v="146"/>
          </reference>
          <reference field="2" count="1">
            <x v="2"/>
          </reference>
        </references>
      </pivotArea>
    </format>
    <format dxfId="3461">
      <pivotArea dataOnly="0" labelOnly="1" outline="0" fieldPosition="0">
        <references count="3">
          <reference field="0" count="1" selected="0">
            <x v="25"/>
          </reference>
          <reference field="1" count="1" selected="0">
            <x v="148"/>
          </reference>
          <reference field="2" count="1">
            <x v="3"/>
          </reference>
        </references>
      </pivotArea>
    </format>
    <format dxfId="3460">
      <pivotArea dataOnly="0" labelOnly="1" outline="0" fieldPosition="0">
        <references count="3">
          <reference field="0" count="1" selected="0">
            <x v="26"/>
          </reference>
          <reference field="1" count="1" selected="0">
            <x v="149"/>
          </reference>
          <reference field="2" count="1">
            <x v="0"/>
          </reference>
        </references>
      </pivotArea>
    </format>
    <format dxfId="3459">
      <pivotArea dataOnly="0" labelOnly="1" outline="0" fieldPosition="0">
        <references count="3">
          <reference field="0" count="1" selected="0">
            <x v="27"/>
          </reference>
          <reference field="1" count="1" selected="0">
            <x v="150"/>
          </reference>
          <reference field="2" count="1">
            <x v="1"/>
          </reference>
        </references>
      </pivotArea>
    </format>
    <format dxfId="3458">
      <pivotArea dataOnly="0" labelOnly="1" outline="0" fieldPosition="0">
        <references count="3">
          <reference field="0" count="1" selected="0">
            <x v="28"/>
          </reference>
          <reference field="1" count="1" selected="0">
            <x v="153"/>
          </reference>
          <reference field="2" count="1">
            <x v="2"/>
          </reference>
        </references>
      </pivotArea>
    </format>
    <format dxfId="3457">
      <pivotArea dataOnly="0" labelOnly="1" outline="0" fieldPosition="0">
        <references count="3">
          <reference field="0" count="1" selected="0">
            <x v="38"/>
          </reference>
          <reference field="1" count="1" selected="0">
            <x v="189"/>
          </reference>
          <reference field="2" count="1">
            <x v="0"/>
          </reference>
        </references>
      </pivotArea>
    </format>
    <format dxfId="3456">
      <pivotArea dataOnly="0" labelOnly="1" outline="0" fieldPosition="0">
        <references count="3">
          <reference field="0" count="1" selected="0">
            <x v="39"/>
          </reference>
          <reference field="1" count="1" selected="0">
            <x v="197"/>
          </reference>
          <reference field="2" count="1">
            <x v="1"/>
          </reference>
        </references>
      </pivotArea>
    </format>
    <format dxfId="3455">
      <pivotArea dataOnly="0" labelOnly="1" outline="0" fieldPosition="0">
        <references count="3">
          <reference field="0" count="1" selected="0">
            <x v="42"/>
          </reference>
          <reference field="1" count="1" selected="0">
            <x v="201"/>
          </reference>
          <reference field="2" count="1">
            <x v="0"/>
          </reference>
        </references>
      </pivotArea>
    </format>
    <format dxfId="3454">
      <pivotArea dataOnly="0" labelOnly="1" outline="0" fieldPosition="0">
        <references count="3">
          <reference field="0" count="1" selected="0">
            <x v="72"/>
          </reference>
          <reference field="1" count="1" selected="0">
            <x v="259"/>
          </reference>
          <reference field="2" count="1">
            <x v="2"/>
          </reference>
        </references>
      </pivotArea>
    </format>
    <format dxfId="3453">
      <pivotArea dataOnly="0" labelOnly="1" outline="0" fieldPosition="0">
        <references count="3">
          <reference field="0" count="1" selected="0">
            <x v="89"/>
          </reference>
          <reference field="1" count="1" selected="0">
            <x v="283"/>
          </reference>
          <reference field="2" count="1">
            <x v="3"/>
          </reference>
        </references>
      </pivotArea>
    </format>
    <format dxfId="3452">
      <pivotArea dataOnly="0" labelOnly="1" outline="0" fieldPosition="0">
        <references count="3">
          <reference field="0" count="1" selected="0">
            <x v="94"/>
          </reference>
          <reference field="1" count="1" selected="0">
            <x v="290"/>
          </reference>
          <reference field="2" count="1">
            <x v="0"/>
          </reference>
        </references>
      </pivotArea>
    </format>
    <format dxfId="3451">
      <pivotArea dataOnly="0" labelOnly="1" outline="0" fieldPosition="0">
        <references count="3">
          <reference field="0" count="1" selected="0">
            <x v="97"/>
          </reference>
          <reference field="1" count="1" selected="0">
            <x v="294"/>
          </reference>
          <reference field="2" count="1">
            <x v="3"/>
          </reference>
        </references>
      </pivotArea>
    </format>
    <format dxfId="3450">
      <pivotArea dataOnly="0" labelOnly="1" outline="0" fieldPosition="0">
        <references count="3">
          <reference field="0" count="1" selected="0">
            <x v="102"/>
          </reference>
          <reference field="1" count="1" selected="0">
            <x v="302"/>
          </reference>
          <reference field="2" count="1">
            <x v="0"/>
          </reference>
        </references>
      </pivotArea>
    </format>
    <format dxfId="3449">
      <pivotArea dataOnly="0" labelOnly="1" outline="0" fieldPosition="0">
        <references count="3">
          <reference field="0" count="1" selected="0">
            <x v="105"/>
          </reference>
          <reference field="1" count="1" selected="0">
            <x v="306"/>
          </reference>
          <reference field="2" count="1">
            <x v="3"/>
          </reference>
        </references>
      </pivotArea>
    </format>
    <format dxfId="3448">
      <pivotArea dataOnly="0" labelOnly="1" outline="0" fieldPosition="0">
        <references count="3">
          <reference field="0" count="1" selected="0">
            <x v="108"/>
          </reference>
          <reference field="1" count="1" selected="0">
            <x v="309"/>
          </reference>
          <reference field="2" count="1">
            <x v="2"/>
          </reference>
        </references>
      </pivotArea>
    </format>
    <format dxfId="3447">
      <pivotArea dataOnly="0" labelOnly="1" outline="0" fieldPosition="0">
        <references count="3">
          <reference field="0" count="1" selected="0">
            <x v="109"/>
          </reference>
          <reference field="1" count="1" selected="0">
            <x v="310"/>
          </reference>
          <reference field="2" count="1">
            <x v="3"/>
          </reference>
        </references>
      </pivotArea>
    </format>
    <format dxfId="3446">
      <pivotArea dataOnly="0" labelOnly="1" outline="0" fieldPosition="0">
        <references count="3">
          <reference field="0" count="1" selected="0">
            <x v="123"/>
          </reference>
          <reference field="1" count="1" selected="0">
            <x v="326"/>
          </reference>
          <reference field="2" count="1">
            <x v="1"/>
          </reference>
        </references>
      </pivotArea>
    </format>
    <format dxfId="3445">
      <pivotArea dataOnly="0" labelOnly="1" outline="0" fieldPosition="0">
        <references count="3">
          <reference field="0" count="1" selected="0">
            <x v="130"/>
          </reference>
          <reference field="1" count="1" selected="0">
            <x v="337"/>
          </reference>
          <reference field="2" count="1">
            <x v="0"/>
          </reference>
        </references>
      </pivotArea>
    </format>
    <format dxfId="3444">
      <pivotArea dataOnly="0" labelOnly="1" outline="0" fieldPosition="0">
        <references count="3">
          <reference field="0" count="1" selected="0">
            <x v="132"/>
          </reference>
          <reference field="1" count="1" selected="0">
            <x v="339"/>
          </reference>
          <reference field="2" count="1">
            <x v="2"/>
          </reference>
        </references>
      </pivotArea>
    </format>
    <format dxfId="3443">
      <pivotArea dataOnly="0" labelOnly="1" outline="0" fieldPosition="0">
        <references count="3">
          <reference field="0" count="1" selected="0">
            <x v="143"/>
          </reference>
          <reference field="1" count="1" selected="0">
            <x v="350"/>
          </reference>
          <reference field="2" count="1">
            <x v="1"/>
          </reference>
        </references>
      </pivotArea>
    </format>
    <format dxfId="3442">
      <pivotArea dataOnly="0" labelOnly="1" outline="0" fieldPosition="0">
        <references count="3">
          <reference field="0" count="1" selected="0">
            <x v="164"/>
          </reference>
          <reference field="1" count="1" selected="0">
            <x v="204"/>
          </reference>
          <reference field="2" count="1">
            <x v="2"/>
          </reference>
        </references>
      </pivotArea>
    </format>
    <format dxfId="3441">
      <pivotArea dataOnly="0" labelOnly="1" outline="0" fieldPosition="0">
        <references count="3">
          <reference field="0" count="1" selected="0">
            <x v="181"/>
          </reference>
          <reference field="1" count="1" selected="0">
            <x v="12"/>
          </reference>
          <reference field="2" count="1">
            <x v="3"/>
          </reference>
        </references>
      </pivotArea>
    </format>
    <format dxfId="3440">
      <pivotArea dataOnly="0" labelOnly="1" outline="0" fieldPosition="0">
        <references count="3">
          <reference field="0" count="1" selected="0">
            <x v="182"/>
          </reference>
          <reference field="1" count="1" selected="0">
            <x v="13"/>
          </reference>
          <reference field="2" count="1">
            <x v="0"/>
          </reference>
        </references>
      </pivotArea>
    </format>
    <format dxfId="3439">
      <pivotArea dataOnly="0" labelOnly="1" outline="0" fieldPosition="0">
        <references count="3">
          <reference field="0" count="1" selected="0">
            <x v="189"/>
          </reference>
          <reference field="1" count="1" selected="0">
            <x v="33"/>
          </reference>
          <reference field="2" count="1">
            <x v="3"/>
          </reference>
        </references>
      </pivotArea>
    </format>
    <format dxfId="3438">
      <pivotArea dataOnly="0" labelOnly="1" outline="0" fieldPosition="0">
        <references count="3">
          <reference field="0" count="1" selected="0">
            <x v="190"/>
          </reference>
          <reference field="1" count="1" selected="0">
            <x v="41"/>
          </reference>
          <reference field="2" count="1">
            <x v="0"/>
          </reference>
        </references>
      </pivotArea>
    </format>
    <format dxfId="3437">
      <pivotArea dataOnly="0" labelOnly="1" outline="0" fieldPosition="0">
        <references count="3">
          <reference field="0" count="1" selected="0">
            <x v="193"/>
          </reference>
          <reference field="1" count="1" selected="0">
            <x v="47"/>
          </reference>
          <reference field="2" count="1">
            <x v="3"/>
          </reference>
        </references>
      </pivotArea>
    </format>
    <format dxfId="3436">
      <pivotArea dataOnly="0" labelOnly="1" outline="0" fieldPosition="0">
        <references count="3">
          <reference field="0" count="1" selected="0">
            <x v="194"/>
          </reference>
          <reference field="1" count="1" selected="0">
            <x v="48"/>
          </reference>
          <reference field="2" count="1">
            <x v="0"/>
          </reference>
        </references>
      </pivotArea>
    </format>
    <format dxfId="3435">
      <pivotArea dataOnly="0" labelOnly="1" outline="0" fieldPosition="0">
        <references count="3">
          <reference field="0" count="1" selected="0">
            <x v="224"/>
          </reference>
          <reference field="1" count="1" selected="0">
            <x v="132"/>
          </reference>
          <reference field="2" count="1">
            <x v="2"/>
          </reference>
        </references>
      </pivotArea>
    </format>
    <format dxfId="3434">
      <pivotArea dataOnly="0" labelOnly="1" outline="0" fieldPosition="0">
        <references count="3">
          <reference field="0" count="1" selected="0">
            <x v="227"/>
          </reference>
          <reference field="1" count="1" selected="0">
            <x v="136"/>
          </reference>
          <reference field="2" count="1">
            <x v="1"/>
          </reference>
        </references>
      </pivotArea>
    </format>
    <format dxfId="3433">
      <pivotArea dataOnly="0" labelOnly="1" outline="0" fieldPosition="0">
        <references count="3">
          <reference field="0" count="1" selected="0">
            <x v="228"/>
          </reference>
          <reference field="1" count="1" selected="0">
            <x v="139"/>
          </reference>
          <reference field="2" count="1">
            <x v="2"/>
          </reference>
        </references>
      </pivotArea>
    </format>
    <format dxfId="3432">
      <pivotArea dataOnly="0" labelOnly="1" outline="0" fieldPosition="0">
        <references count="3">
          <reference field="0" count="1" selected="0">
            <x v="245"/>
          </reference>
          <reference field="1" count="1" selected="0">
            <x v="250"/>
          </reference>
          <reference field="2" count="1">
            <x v="3"/>
          </reference>
        </references>
      </pivotArea>
    </format>
    <format dxfId="3431">
      <pivotArea dataOnly="0" labelOnly="1" outline="0" fieldPosition="0">
        <references count="3">
          <reference field="0" count="1" selected="0">
            <x v="256"/>
          </reference>
          <reference field="1" count="1" selected="0">
            <x v="299"/>
          </reference>
          <reference field="2" count="1">
            <x v="2"/>
          </reference>
        </references>
      </pivotArea>
    </format>
    <format dxfId="3430">
      <pivotArea dataOnly="0" labelOnly="1" outline="0" fieldPosition="0">
        <references count="3">
          <reference field="0" count="1" selected="0">
            <x v="258"/>
          </reference>
          <reference field="1" count="1" selected="0">
            <x v="333"/>
          </reference>
          <reference field="2" count="1">
            <x v="8"/>
          </reference>
        </references>
      </pivotArea>
    </format>
    <format dxfId="3429">
      <pivotArea dataOnly="0" labelOnly="1" outline="0" fieldPosition="0">
        <references count="3">
          <reference field="0" count="1" selected="0">
            <x v="262"/>
          </reference>
          <reference field="1" count="1" selected="0">
            <x v="102"/>
          </reference>
          <reference field="2" count="1">
            <x v="0"/>
          </reference>
        </references>
      </pivotArea>
    </format>
    <format dxfId="3428">
      <pivotArea dataOnly="0" labelOnly="1" outline="0" fieldPosition="0">
        <references count="3">
          <reference field="0" count="1" selected="0">
            <x v="264"/>
          </reference>
          <reference field="1" count="1" selected="0">
            <x v="121"/>
          </reference>
          <reference field="2" count="1">
            <x v="2"/>
          </reference>
        </references>
      </pivotArea>
    </format>
    <format dxfId="3427">
      <pivotArea dataOnly="0" labelOnly="1" outline="0" fieldPosition="0">
        <references count="3">
          <reference field="0" count="1" selected="0">
            <x v="274"/>
          </reference>
          <reference field="1" count="1" selected="0">
            <x v="217"/>
          </reference>
          <reference field="2" count="1">
            <x v="0"/>
          </reference>
        </references>
      </pivotArea>
    </format>
    <format dxfId="3426">
      <pivotArea dataOnly="0" labelOnly="1" outline="0" fieldPosition="0">
        <references count="3">
          <reference field="0" count="1" selected="0">
            <x v="277"/>
          </reference>
          <reference field="1" count="1" selected="0">
            <x v="285"/>
          </reference>
          <reference field="2" count="1">
            <x v="3"/>
          </reference>
        </references>
      </pivotArea>
    </format>
    <format dxfId="3425">
      <pivotArea dataOnly="0" labelOnly="1" outline="0" fieldPosition="0">
        <references count="3">
          <reference field="0" count="1" selected="0">
            <x v="314"/>
          </reference>
          <reference field="1" count="1" selected="0">
            <x v="375"/>
          </reference>
          <reference field="2" count="1">
            <x v="0"/>
          </reference>
        </references>
      </pivotArea>
    </format>
    <format dxfId="3424">
      <pivotArea dataOnly="0" labelOnly="1" outline="0" fieldPosition="0">
        <references count="3">
          <reference field="0" count="1" selected="0">
            <x v="359"/>
          </reference>
          <reference field="1" count="1" selected="0">
            <x v="114"/>
          </reference>
          <reference field="2" count="1">
            <x v="1"/>
          </reference>
        </references>
      </pivotArea>
    </format>
    <format dxfId="3423">
      <pivotArea dataOnly="0" labelOnly="1" outline="0" fieldPosition="0">
        <references count="3">
          <reference field="0" count="1" selected="0">
            <x v="366"/>
          </reference>
          <reference field="1" count="1" selected="0">
            <x v="147"/>
          </reference>
          <reference field="2" count="1">
            <x v="0"/>
          </reference>
        </references>
      </pivotArea>
    </format>
    <format dxfId="3422">
      <pivotArea dataOnly="0" labelOnly="1" outline="0" fieldPosition="0">
        <references count="3">
          <reference field="0" count="1" selected="0">
            <x v="407"/>
          </reference>
          <reference field="1" count="1" selected="0">
            <x v="385"/>
          </reference>
          <reference field="2" count="1">
            <x v="1"/>
          </reference>
        </references>
      </pivotArea>
    </format>
    <format dxfId="3421">
      <pivotArea dataOnly="0" labelOnly="1" outline="0" fieldPosition="0">
        <references count="3">
          <reference field="0" count="1" selected="0">
            <x v="409"/>
          </reference>
          <reference field="1" count="1" selected="0">
            <x v="394"/>
          </reference>
          <reference field="2" count="1">
            <x v="3"/>
          </reference>
        </references>
      </pivotArea>
    </format>
    <format dxfId="3420">
      <pivotArea dataOnly="0" labelOnly="1" outline="0" fieldPosition="0">
        <references count="3">
          <reference field="0" count="1" selected="0">
            <x v="415"/>
          </reference>
          <reference field="1" count="1" selected="0">
            <x v="405"/>
          </reference>
          <reference field="2" count="1">
            <x v="1"/>
          </reference>
        </references>
      </pivotArea>
    </format>
    <format dxfId="3419">
      <pivotArea dataOnly="0" labelOnly="1" outline="0" fieldPosition="0">
        <references count="3">
          <reference field="0" count="1" selected="0">
            <x v="417"/>
          </reference>
          <reference field="1" count="1" selected="0">
            <x v="416"/>
          </reference>
          <reference field="2" count="1">
            <x v="3"/>
          </reference>
        </references>
      </pivotArea>
    </format>
    <format dxfId="3418">
      <pivotArea dataOnly="0" labelOnly="1" outline="0" fieldPosition="0">
        <references count="3">
          <reference field="0" count="1" selected="0">
            <x v="418"/>
          </reference>
          <reference field="1" count="1" selected="0">
            <x v="417"/>
          </reference>
          <reference field="2" count="1">
            <x v="0"/>
          </reference>
        </references>
      </pivotArea>
    </format>
    <format dxfId="3417">
      <pivotArea dataOnly="0" labelOnly="1" outline="0" fieldPosition="0">
        <references count="3">
          <reference field="0" count="1" selected="0">
            <x v="421"/>
          </reference>
          <reference field="1" count="1" selected="0">
            <x v="381"/>
          </reference>
          <reference field="2" count="1">
            <x v="3"/>
          </reference>
        </references>
      </pivotArea>
    </format>
    <format dxfId="3416">
      <pivotArea dataOnly="0" labelOnly="1" outline="0" fieldPosition="0">
        <references count="4">
          <reference field="0" count="1" selected="0">
            <x v="4"/>
          </reference>
          <reference field="1" count="1" selected="0">
            <x v="26"/>
          </reference>
          <reference field="2" count="1" selected="0">
            <x v="2"/>
          </reference>
          <reference field="3" count="1">
            <x v="4"/>
          </reference>
        </references>
      </pivotArea>
    </format>
    <format dxfId="3415">
      <pivotArea dataOnly="0" labelOnly="1" outline="0" fieldPosition="0">
        <references count="4">
          <reference field="0" count="1" selected="0">
            <x v="21"/>
          </reference>
          <reference field="1" count="1" selected="0">
            <x v="113"/>
          </reference>
          <reference field="2" count="1" selected="0">
            <x v="3"/>
          </reference>
          <reference field="3" count="1">
            <x v="150"/>
          </reference>
        </references>
      </pivotArea>
    </format>
    <format dxfId="3414">
      <pivotArea dataOnly="0" labelOnly="1" outline="0" fieldPosition="0">
        <references count="4">
          <reference field="0" count="1" selected="0">
            <x v="22"/>
          </reference>
          <reference field="1" count="1" selected="0">
            <x v="117"/>
          </reference>
          <reference field="2" count="1" selected="0">
            <x v="0"/>
          </reference>
          <reference field="3" count="1">
            <x v="224"/>
          </reference>
        </references>
      </pivotArea>
    </format>
    <format dxfId="3413">
      <pivotArea dataOnly="0" labelOnly="1" outline="0" fieldPosition="0">
        <references count="4">
          <reference field="0" count="1" selected="0">
            <x v="23"/>
          </reference>
          <reference field="1" count="1" selected="0">
            <x v="128"/>
          </reference>
          <reference field="2" count="1" selected="0">
            <x v="1"/>
          </reference>
          <reference field="3" count="1">
            <x v="403"/>
          </reference>
        </references>
      </pivotArea>
    </format>
    <format dxfId="3412">
      <pivotArea dataOnly="0" labelOnly="1" outline="0" fieldPosition="0">
        <references count="4">
          <reference field="0" count="1" selected="0">
            <x v="24"/>
          </reference>
          <reference field="1" count="1" selected="0">
            <x v="146"/>
          </reference>
          <reference field="2" count="1" selected="0">
            <x v="2"/>
          </reference>
          <reference field="3" count="1">
            <x v="219"/>
          </reference>
        </references>
      </pivotArea>
    </format>
    <format dxfId="3411">
      <pivotArea dataOnly="0" labelOnly="1" outline="0" fieldPosition="0">
        <references count="4">
          <reference field="0" count="1" selected="0">
            <x v="25"/>
          </reference>
          <reference field="1" count="1" selected="0">
            <x v="148"/>
          </reference>
          <reference field="2" count="1" selected="0">
            <x v="3"/>
          </reference>
          <reference field="3" count="1">
            <x v="168"/>
          </reference>
        </references>
      </pivotArea>
    </format>
    <format dxfId="3410">
      <pivotArea dataOnly="0" labelOnly="1" outline="0" fieldPosition="0">
        <references count="4">
          <reference field="0" count="1" selected="0">
            <x v="26"/>
          </reference>
          <reference field="1" count="1" selected="0">
            <x v="149"/>
          </reference>
          <reference field="2" count="1" selected="0">
            <x v="0"/>
          </reference>
          <reference field="3" count="1">
            <x v="246"/>
          </reference>
        </references>
      </pivotArea>
    </format>
    <format dxfId="3409">
      <pivotArea dataOnly="0" labelOnly="1" outline="0" fieldPosition="0">
        <references count="4">
          <reference field="0" count="1" selected="0">
            <x v="27"/>
          </reference>
          <reference field="1" count="1" selected="0">
            <x v="150"/>
          </reference>
          <reference field="2" count="1" selected="0">
            <x v="1"/>
          </reference>
          <reference field="3" count="1">
            <x v="375"/>
          </reference>
        </references>
      </pivotArea>
    </format>
    <format dxfId="3408">
      <pivotArea dataOnly="0" labelOnly="1" outline="0" fieldPosition="0">
        <references count="4">
          <reference field="0" count="1" selected="0">
            <x v="28"/>
          </reference>
          <reference field="1" count="1" selected="0">
            <x v="153"/>
          </reference>
          <reference field="2" count="1" selected="0">
            <x v="2"/>
          </reference>
          <reference field="3" count="1">
            <x v="405"/>
          </reference>
        </references>
      </pivotArea>
    </format>
    <format dxfId="3407">
      <pivotArea dataOnly="0" labelOnly="1" outline="0" fieldPosition="0">
        <references count="4">
          <reference field="0" count="1" selected="0">
            <x v="38"/>
          </reference>
          <reference field="1" count="1" selected="0">
            <x v="189"/>
          </reference>
          <reference field="2" count="1" selected="0">
            <x v="0"/>
          </reference>
          <reference field="3" count="1">
            <x v="61"/>
          </reference>
        </references>
      </pivotArea>
    </format>
    <format dxfId="3406">
      <pivotArea dataOnly="0" labelOnly="1" outline="0" fieldPosition="0">
        <references count="4">
          <reference field="0" count="1" selected="0">
            <x v="39"/>
          </reference>
          <reference field="1" count="1" selected="0">
            <x v="197"/>
          </reference>
          <reference field="2" count="1" selected="0">
            <x v="1"/>
          </reference>
          <reference field="3" count="1">
            <x v="283"/>
          </reference>
        </references>
      </pivotArea>
    </format>
    <format dxfId="3405">
      <pivotArea dataOnly="0" labelOnly="1" outline="0" fieldPosition="0">
        <references count="4">
          <reference field="0" count="1" selected="0">
            <x v="42"/>
          </reference>
          <reference field="1" count="1" selected="0">
            <x v="201"/>
          </reference>
          <reference field="2" count="1" selected="0">
            <x v="0"/>
          </reference>
          <reference field="3" count="1">
            <x v="413"/>
          </reference>
        </references>
      </pivotArea>
    </format>
    <format dxfId="3404">
      <pivotArea dataOnly="0" labelOnly="1" outline="0" fieldPosition="0">
        <references count="4">
          <reference field="0" count="1" selected="0">
            <x v="70"/>
          </reference>
          <reference field="1" count="1" selected="0">
            <x v="255"/>
          </reference>
          <reference field="2" count="1" selected="0">
            <x v="0"/>
          </reference>
          <reference field="3" count="1">
            <x v="126"/>
          </reference>
        </references>
      </pivotArea>
    </format>
    <format dxfId="3403">
      <pivotArea dataOnly="0" labelOnly="1" outline="0" fieldPosition="0">
        <references count="4">
          <reference field="0" count="1" selected="0">
            <x v="72"/>
          </reference>
          <reference field="1" count="1" selected="0">
            <x v="259"/>
          </reference>
          <reference field="2" count="1" selected="0">
            <x v="2"/>
          </reference>
          <reference field="3" count="1">
            <x v="338"/>
          </reference>
        </references>
      </pivotArea>
    </format>
    <format dxfId="3402">
      <pivotArea dataOnly="0" labelOnly="1" outline="0" fieldPosition="0">
        <references count="4">
          <reference field="0" count="1" selected="0">
            <x v="89"/>
          </reference>
          <reference field="1" count="1" selected="0">
            <x v="283"/>
          </reference>
          <reference field="2" count="1" selected="0">
            <x v="3"/>
          </reference>
          <reference field="3" count="1">
            <x v="329"/>
          </reference>
        </references>
      </pivotArea>
    </format>
    <format dxfId="3401">
      <pivotArea dataOnly="0" labelOnly="1" outline="0" fieldPosition="0">
        <references count="4">
          <reference field="0" count="1" selected="0">
            <x v="94"/>
          </reference>
          <reference field="1" count="1" selected="0">
            <x v="290"/>
          </reference>
          <reference field="2" count="1" selected="0">
            <x v="0"/>
          </reference>
          <reference field="3" count="1">
            <x v="101"/>
          </reference>
        </references>
      </pivotArea>
    </format>
    <format dxfId="3400">
      <pivotArea dataOnly="0" labelOnly="1" outline="0" fieldPosition="0">
        <references count="4">
          <reference field="0" count="1" selected="0">
            <x v="97"/>
          </reference>
          <reference field="1" count="1" selected="0">
            <x v="294"/>
          </reference>
          <reference field="2" count="1" selected="0">
            <x v="3"/>
          </reference>
          <reference field="3" count="1">
            <x v="56"/>
          </reference>
        </references>
      </pivotArea>
    </format>
    <format dxfId="3399">
      <pivotArea dataOnly="0" labelOnly="1" outline="0" fieldPosition="0">
        <references count="4">
          <reference field="0" count="1" selected="0">
            <x v="102"/>
          </reference>
          <reference field="1" count="1" selected="0">
            <x v="302"/>
          </reference>
          <reference field="2" count="1" selected="0">
            <x v="0"/>
          </reference>
          <reference field="3" count="1">
            <x v="192"/>
          </reference>
        </references>
      </pivotArea>
    </format>
    <format dxfId="3398">
      <pivotArea dataOnly="0" labelOnly="1" outline="0" fieldPosition="0">
        <references count="4">
          <reference field="0" count="1" selected="0">
            <x v="105"/>
          </reference>
          <reference field="1" count="1" selected="0">
            <x v="306"/>
          </reference>
          <reference field="2" count="1" selected="0">
            <x v="3"/>
          </reference>
          <reference field="3" count="1">
            <x v="342"/>
          </reference>
        </references>
      </pivotArea>
    </format>
    <format dxfId="3397">
      <pivotArea dataOnly="0" labelOnly="1" outline="0" fieldPosition="0">
        <references count="4">
          <reference field="0" count="1" selected="0">
            <x v="108"/>
          </reference>
          <reference field="1" count="1" selected="0">
            <x v="309"/>
          </reference>
          <reference field="2" count="1" selected="0">
            <x v="2"/>
          </reference>
          <reference field="3" count="1">
            <x v="45"/>
          </reference>
        </references>
      </pivotArea>
    </format>
    <format dxfId="3396">
      <pivotArea dataOnly="0" labelOnly="1" outline="0" fieldPosition="0">
        <references count="4">
          <reference field="0" count="1" selected="0">
            <x v="109"/>
          </reference>
          <reference field="1" count="1" selected="0">
            <x v="310"/>
          </reference>
          <reference field="2" count="1" selected="0">
            <x v="3"/>
          </reference>
          <reference field="3" count="1">
            <x v="280"/>
          </reference>
        </references>
      </pivotArea>
    </format>
    <format dxfId="3395">
      <pivotArea dataOnly="0" labelOnly="1" outline="0" fieldPosition="0">
        <references count="4">
          <reference field="0" count="1" selected="0">
            <x v="113"/>
          </reference>
          <reference field="1" count="1" selected="0">
            <x v="316"/>
          </reference>
          <reference field="2" count="1" selected="0">
            <x v="3"/>
          </reference>
          <reference field="3" count="1">
            <x v="3"/>
          </reference>
        </references>
      </pivotArea>
    </format>
    <format dxfId="3394">
      <pivotArea dataOnly="0" labelOnly="1" outline="0" fieldPosition="0">
        <references count="4">
          <reference field="0" count="1" selected="0">
            <x v="123"/>
          </reference>
          <reference field="1" count="1" selected="0">
            <x v="326"/>
          </reference>
          <reference field="2" count="1" selected="0">
            <x v="1"/>
          </reference>
          <reference field="3" count="1">
            <x v="118"/>
          </reference>
        </references>
      </pivotArea>
    </format>
    <format dxfId="3393">
      <pivotArea dataOnly="0" labelOnly="1" outline="0" fieldPosition="0">
        <references count="4">
          <reference field="0" count="1" selected="0">
            <x v="130"/>
          </reference>
          <reference field="1" count="1" selected="0">
            <x v="337"/>
          </reference>
          <reference field="2" count="1" selected="0">
            <x v="0"/>
          </reference>
          <reference field="3" count="1">
            <x v="111"/>
          </reference>
        </references>
      </pivotArea>
    </format>
    <format dxfId="3392">
      <pivotArea dataOnly="0" labelOnly="1" outline="0" fieldPosition="0">
        <references count="4">
          <reference field="0" count="1" selected="0">
            <x v="132"/>
          </reference>
          <reference field="1" count="1" selected="0">
            <x v="339"/>
          </reference>
          <reference field="2" count="1" selected="0">
            <x v="2"/>
          </reference>
          <reference field="3" count="1">
            <x v="142"/>
          </reference>
        </references>
      </pivotArea>
    </format>
    <format dxfId="3391">
      <pivotArea dataOnly="0" labelOnly="1" outline="0" fieldPosition="0">
        <references count="4">
          <reference field="0" count="1" selected="0">
            <x v="143"/>
          </reference>
          <reference field="1" count="1" selected="0">
            <x v="350"/>
          </reference>
          <reference field="2" count="1" selected="0">
            <x v="1"/>
          </reference>
          <reference field="3" count="1">
            <x v="311"/>
          </reference>
        </references>
      </pivotArea>
    </format>
    <format dxfId="3390">
      <pivotArea dataOnly="0" labelOnly="1" outline="0" fieldPosition="0">
        <references count="4">
          <reference field="0" count="1" selected="0">
            <x v="164"/>
          </reference>
          <reference field="1" count="1" selected="0">
            <x v="204"/>
          </reference>
          <reference field="2" count="1" selected="0">
            <x v="2"/>
          </reference>
          <reference field="3" count="1">
            <x v="33"/>
          </reference>
        </references>
      </pivotArea>
    </format>
    <format dxfId="3389">
      <pivotArea dataOnly="0" labelOnly="1" outline="0" fieldPosition="0">
        <references count="4">
          <reference field="0" count="1" selected="0">
            <x v="181"/>
          </reference>
          <reference field="1" count="1" selected="0">
            <x v="12"/>
          </reference>
          <reference field="2" count="1" selected="0">
            <x v="3"/>
          </reference>
          <reference field="3" count="1">
            <x v="95"/>
          </reference>
        </references>
      </pivotArea>
    </format>
    <format dxfId="3388">
      <pivotArea dataOnly="0" labelOnly="1" outline="0" fieldPosition="0">
        <references count="4">
          <reference field="0" count="1" selected="0">
            <x v="182"/>
          </reference>
          <reference field="1" count="1" selected="0">
            <x v="13"/>
          </reference>
          <reference field="2" count="1" selected="0">
            <x v="0"/>
          </reference>
          <reference field="3" count="1">
            <x v="257"/>
          </reference>
        </references>
      </pivotArea>
    </format>
    <format dxfId="3387">
      <pivotArea dataOnly="0" labelOnly="1" outline="0" fieldPosition="0">
        <references count="4">
          <reference field="0" count="1" selected="0">
            <x v="189"/>
          </reference>
          <reference field="1" count="1" selected="0">
            <x v="33"/>
          </reference>
          <reference field="2" count="1" selected="0">
            <x v="3"/>
          </reference>
          <reference field="3" count="1">
            <x v="102"/>
          </reference>
        </references>
      </pivotArea>
    </format>
    <format dxfId="3386">
      <pivotArea dataOnly="0" labelOnly="1" outline="0" fieldPosition="0">
        <references count="4">
          <reference field="0" count="1" selected="0">
            <x v="190"/>
          </reference>
          <reference field="1" count="1" selected="0">
            <x v="41"/>
          </reference>
          <reference field="2" count="1" selected="0">
            <x v="0"/>
          </reference>
          <reference field="3" count="1">
            <x v="198"/>
          </reference>
        </references>
      </pivotArea>
    </format>
    <format dxfId="3385">
      <pivotArea dataOnly="0" labelOnly="1" outline="0" fieldPosition="0">
        <references count="4">
          <reference field="0" count="1" selected="0">
            <x v="193"/>
          </reference>
          <reference field="1" count="1" selected="0">
            <x v="47"/>
          </reference>
          <reference field="2" count="1" selected="0">
            <x v="3"/>
          </reference>
          <reference field="3" count="1">
            <x v="129"/>
          </reference>
        </references>
      </pivotArea>
    </format>
    <format dxfId="3384">
      <pivotArea dataOnly="0" labelOnly="1" outline="0" fieldPosition="0">
        <references count="4">
          <reference field="0" count="1" selected="0">
            <x v="194"/>
          </reference>
          <reference field="1" count="1" selected="0">
            <x v="48"/>
          </reference>
          <reference field="2" count="1" selected="0">
            <x v="0"/>
          </reference>
          <reference field="3" count="1">
            <x v="123"/>
          </reference>
        </references>
      </pivotArea>
    </format>
    <format dxfId="3383">
      <pivotArea dataOnly="0" labelOnly="1" outline="0" fieldPosition="0">
        <references count="4">
          <reference field="0" count="1" selected="0">
            <x v="202"/>
          </reference>
          <reference field="1" count="1" selected="0">
            <x v="96"/>
          </reference>
          <reference field="2" count="1" selected="0">
            <x v="0"/>
          </reference>
          <reference field="3" count="1">
            <x v="362"/>
          </reference>
        </references>
      </pivotArea>
    </format>
    <format dxfId="3382">
      <pivotArea dataOnly="0" labelOnly="1" outline="0" fieldPosition="0">
        <references count="4">
          <reference field="0" count="1" selected="0">
            <x v="210"/>
          </reference>
          <reference field="1" count="1" selected="0">
            <x v="107"/>
          </reference>
          <reference field="2" count="1" selected="0">
            <x v="0"/>
          </reference>
          <reference field="3" count="1">
            <x v="49"/>
          </reference>
        </references>
      </pivotArea>
    </format>
    <format dxfId="3381">
      <pivotArea dataOnly="0" labelOnly="1" outline="0" fieldPosition="0">
        <references count="4">
          <reference field="0" count="1" selected="0">
            <x v="218"/>
          </reference>
          <reference field="1" count="1" selected="0">
            <x v="123"/>
          </reference>
          <reference field="2" count="1" selected="0">
            <x v="0"/>
          </reference>
          <reference field="3" count="1">
            <x v="179"/>
          </reference>
        </references>
      </pivotArea>
    </format>
    <format dxfId="3380">
      <pivotArea dataOnly="0" labelOnly="1" outline="0" fieldPosition="0">
        <references count="4">
          <reference field="0" count="1" selected="0">
            <x v="224"/>
          </reference>
          <reference field="1" count="1" selected="0">
            <x v="132"/>
          </reference>
          <reference field="2" count="1" selected="0">
            <x v="2"/>
          </reference>
          <reference field="3" count="1">
            <x v="74"/>
          </reference>
        </references>
      </pivotArea>
    </format>
    <format dxfId="3379">
      <pivotArea dataOnly="0" labelOnly="1" outline="0" fieldPosition="0">
        <references count="4">
          <reference field="0" count="1" selected="0">
            <x v="227"/>
          </reference>
          <reference field="1" count="1" selected="0">
            <x v="136"/>
          </reference>
          <reference field="2" count="1" selected="0">
            <x v="1"/>
          </reference>
          <reference field="3" count="1">
            <x v="145"/>
          </reference>
        </references>
      </pivotArea>
    </format>
    <format dxfId="3378">
      <pivotArea dataOnly="0" labelOnly="1" outline="0" fieldPosition="0">
        <references count="4">
          <reference field="0" count="1" selected="0">
            <x v="228"/>
          </reference>
          <reference field="1" count="1" selected="0">
            <x v="139"/>
          </reference>
          <reference field="2" count="1" selected="0">
            <x v="2"/>
          </reference>
          <reference field="3" count="1">
            <x v="294"/>
          </reference>
        </references>
      </pivotArea>
    </format>
    <format dxfId="3377">
      <pivotArea dataOnly="0" labelOnly="1" outline="0" fieldPosition="0">
        <references count="4">
          <reference field="0" count="1" selected="0">
            <x v="245"/>
          </reference>
          <reference field="1" count="1" selected="0">
            <x v="250"/>
          </reference>
          <reference field="2" count="1" selected="0">
            <x v="3"/>
          </reference>
          <reference field="3" count="1">
            <x v="19"/>
          </reference>
        </references>
      </pivotArea>
    </format>
    <format dxfId="3376">
      <pivotArea dataOnly="0" labelOnly="1" outline="0" fieldPosition="0">
        <references count="4">
          <reference field="0" count="1" selected="0">
            <x v="256"/>
          </reference>
          <reference field="1" count="1" selected="0">
            <x v="299"/>
          </reference>
          <reference field="2" count="1" selected="0">
            <x v="2"/>
          </reference>
          <reference field="3" count="1">
            <x v="234"/>
          </reference>
        </references>
      </pivotArea>
    </format>
    <format dxfId="3375">
      <pivotArea dataOnly="0" labelOnly="1" outline="0" fieldPosition="0">
        <references count="4">
          <reference field="0" count="1" selected="0">
            <x v="258"/>
          </reference>
          <reference field="1" count="1" selected="0">
            <x v="333"/>
          </reference>
          <reference field="2" count="1" selected="0">
            <x v="8"/>
          </reference>
          <reference field="3" count="1">
            <x v="34"/>
          </reference>
        </references>
      </pivotArea>
    </format>
    <format dxfId="3374">
      <pivotArea dataOnly="0" labelOnly="1" outline="0" fieldPosition="0">
        <references count="4">
          <reference field="0" count="1" selected="0">
            <x v="259"/>
          </reference>
          <reference field="1" count="1" selected="0">
            <x v="334"/>
          </reference>
          <reference field="2" count="1" selected="0">
            <x v="8"/>
          </reference>
          <reference field="3" count="1">
            <x v="352"/>
          </reference>
        </references>
      </pivotArea>
    </format>
    <format dxfId="3373">
      <pivotArea dataOnly="0" labelOnly="1" outline="0" fieldPosition="0">
        <references count="4">
          <reference field="0" count="1" selected="0">
            <x v="260"/>
          </reference>
          <reference field="1" count="1" selected="0">
            <x v="19"/>
          </reference>
          <reference field="2" count="1" selected="0">
            <x v="8"/>
          </reference>
          <reference field="3" count="1">
            <x v="202"/>
          </reference>
        </references>
      </pivotArea>
    </format>
    <format dxfId="3372">
      <pivotArea dataOnly="0" labelOnly="1" outline="0" fieldPosition="0">
        <references count="4">
          <reference field="0" count="1" selected="0">
            <x v="262"/>
          </reference>
          <reference field="1" count="1" selected="0">
            <x v="102"/>
          </reference>
          <reference field="2" count="1" selected="0">
            <x v="0"/>
          </reference>
          <reference field="3" count="1">
            <x v="128"/>
          </reference>
        </references>
      </pivotArea>
    </format>
    <format dxfId="3371">
      <pivotArea dataOnly="0" labelOnly="1" outline="0" fieldPosition="0">
        <references count="4">
          <reference field="0" count="1" selected="0">
            <x v="264"/>
          </reference>
          <reference field="1" count="1" selected="0">
            <x v="121"/>
          </reference>
          <reference field="2" count="1" selected="0">
            <x v="2"/>
          </reference>
          <reference field="3" count="1">
            <x v="355"/>
          </reference>
        </references>
      </pivotArea>
    </format>
    <format dxfId="3370">
      <pivotArea dataOnly="0" labelOnly="1" outline="0" fieldPosition="0">
        <references count="4">
          <reference field="0" count="1" selected="0">
            <x v="274"/>
          </reference>
          <reference field="1" count="1" selected="0">
            <x v="217"/>
          </reference>
          <reference field="2" count="1" selected="0">
            <x v="0"/>
          </reference>
          <reference field="3" count="1">
            <x v="239"/>
          </reference>
        </references>
      </pivotArea>
    </format>
    <format dxfId="3369">
      <pivotArea dataOnly="0" labelOnly="1" outline="0" fieldPosition="0">
        <references count="4">
          <reference field="0" count="1" selected="0">
            <x v="277"/>
          </reference>
          <reference field="1" count="1" selected="0">
            <x v="285"/>
          </reference>
          <reference field="2" count="1" selected="0">
            <x v="3"/>
          </reference>
          <reference field="3" count="1">
            <x v="158"/>
          </reference>
        </references>
      </pivotArea>
    </format>
    <format dxfId="3368">
      <pivotArea dataOnly="0" labelOnly="1" outline="0" fieldPosition="0">
        <references count="4">
          <reference field="0" count="1" selected="0">
            <x v="285"/>
          </reference>
          <reference field="1" count="1" selected="0">
            <x v="392"/>
          </reference>
          <reference field="2" count="1" selected="0">
            <x v="3"/>
          </reference>
          <reference field="3" count="1">
            <x v="190"/>
          </reference>
        </references>
      </pivotArea>
    </format>
    <format dxfId="3367">
      <pivotArea dataOnly="0" labelOnly="1" outline="0" fieldPosition="0">
        <references count="4">
          <reference field="0" count="1" selected="0">
            <x v="305"/>
          </reference>
          <reference field="1" count="1" selected="0">
            <x v="216"/>
          </reference>
          <reference field="2" count="1" selected="0">
            <x v="3"/>
          </reference>
          <reference field="3" count="1">
            <x v="173"/>
          </reference>
        </references>
      </pivotArea>
    </format>
    <format dxfId="3366">
      <pivotArea dataOnly="0" labelOnly="1" outline="0" fieldPosition="0">
        <references count="4">
          <reference field="0" count="1" selected="0">
            <x v="313"/>
          </reference>
          <reference field="1" count="1" selected="0">
            <x v="361"/>
          </reference>
          <reference field="2" count="1" selected="0">
            <x v="3"/>
          </reference>
          <reference field="3" count="1">
            <x v="6"/>
          </reference>
        </references>
      </pivotArea>
    </format>
    <format dxfId="3365">
      <pivotArea dataOnly="0" labelOnly="1" outline="0" fieldPosition="0">
        <references count="4">
          <reference field="0" count="1" selected="0">
            <x v="314"/>
          </reference>
          <reference field="1" count="1" selected="0">
            <x v="375"/>
          </reference>
          <reference field="2" count="1" selected="0">
            <x v="0"/>
          </reference>
          <reference field="3" count="1">
            <x v="22"/>
          </reference>
        </references>
      </pivotArea>
    </format>
    <format dxfId="3364">
      <pivotArea dataOnly="0" labelOnly="1" outline="0" fieldPosition="0">
        <references count="4">
          <reference field="0" count="1" selected="0">
            <x v="359"/>
          </reference>
          <reference field="1" count="1" selected="0">
            <x v="114"/>
          </reference>
          <reference field="2" count="1" selected="0">
            <x v="1"/>
          </reference>
          <reference field="3" count="1">
            <x v="282"/>
          </reference>
        </references>
      </pivotArea>
    </format>
    <format dxfId="3363">
      <pivotArea dataOnly="0" labelOnly="1" outline="0" fieldPosition="0">
        <references count="4">
          <reference field="0" count="1" selected="0">
            <x v="366"/>
          </reference>
          <reference field="1" count="1" selected="0">
            <x v="147"/>
          </reference>
          <reference field="2" count="1" selected="0">
            <x v="0"/>
          </reference>
          <reference field="3" count="1">
            <x v="143"/>
          </reference>
        </references>
      </pivotArea>
    </format>
    <format dxfId="3362">
      <pivotArea dataOnly="0" labelOnly="1" outline="0" fieldPosition="0">
        <references count="4">
          <reference field="0" count="1" selected="0">
            <x v="370"/>
          </reference>
          <reference field="1" count="1" selected="0">
            <x v="159"/>
          </reference>
          <reference field="2" count="1" selected="0">
            <x v="0"/>
          </reference>
          <reference field="3" count="1">
            <x v="385"/>
          </reference>
        </references>
      </pivotArea>
    </format>
    <format dxfId="3361">
      <pivotArea dataOnly="0" labelOnly="1" outline="0" fieldPosition="0">
        <references count="4">
          <reference field="0" count="1" selected="0">
            <x v="394"/>
          </reference>
          <reference field="1" count="1" selected="0">
            <x v="222"/>
          </reference>
          <reference field="2" count="1" selected="0">
            <x v="0"/>
          </reference>
          <reference field="3" count="1">
            <x v="144"/>
          </reference>
        </references>
      </pivotArea>
    </format>
    <format dxfId="3360">
      <pivotArea dataOnly="0" labelOnly="1" outline="0" fieldPosition="0">
        <references count="4">
          <reference field="0" count="1" selected="0">
            <x v="407"/>
          </reference>
          <reference field="1" count="1" selected="0">
            <x v="385"/>
          </reference>
          <reference field="2" count="1" selected="0">
            <x v="1"/>
          </reference>
          <reference field="3" count="1">
            <x v="252"/>
          </reference>
        </references>
      </pivotArea>
    </format>
    <format dxfId="3359">
      <pivotArea dataOnly="0" labelOnly="1" outline="0" fieldPosition="0">
        <references count="4">
          <reference field="0" count="1" selected="0">
            <x v="409"/>
          </reference>
          <reference field="1" count="1" selected="0">
            <x v="394"/>
          </reference>
          <reference field="2" count="1" selected="0">
            <x v="3"/>
          </reference>
          <reference field="3" count="1">
            <x v="47"/>
          </reference>
        </references>
      </pivotArea>
    </format>
    <format dxfId="3358">
      <pivotArea dataOnly="0" labelOnly="1" outline="0" fieldPosition="0">
        <references count="4">
          <reference field="0" count="1" selected="0">
            <x v="415"/>
          </reference>
          <reference field="1" count="1" selected="0">
            <x v="405"/>
          </reference>
          <reference field="2" count="1" selected="0">
            <x v="1"/>
          </reference>
          <reference field="3" count="1">
            <x v="21"/>
          </reference>
        </references>
      </pivotArea>
    </format>
    <format dxfId="3357">
      <pivotArea dataOnly="0" labelOnly="1" outline="0" fieldPosition="0">
        <references count="4">
          <reference field="0" count="1" selected="0">
            <x v="417"/>
          </reference>
          <reference field="1" count="1" selected="0">
            <x v="416"/>
          </reference>
          <reference field="2" count="1" selected="0">
            <x v="3"/>
          </reference>
          <reference field="3" count="1">
            <x v="171"/>
          </reference>
        </references>
      </pivotArea>
    </format>
    <format dxfId="3356">
      <pivotArea dataOnly="0" labelOnly="1" outline="0" fieldPosition="0">
        <references count="4">
          <reference field="0" count="1" selected="0">
            <x v="418"/>
          </reference>
          <reference field="1" count="1" selected="0">
            <x v="417"/>
          </reference>
          <reference field="2" count="1" selected="0">
            <x v="0"/>
          </reference>
          <reference field="3" count="1">
            <x v="215"/>
          </reference>
        </references>
      </pivotArea>
    </format>
    <format dxfId="3355">
      <pivotArea dataOnly="0" labelOnly="1" outline="0" fieldPosition="0">
        <references count="4">
          <reference field="0" count="1" selected="0">
            <x v="421"/>
          </reference>
          <reference field="1" count="1" selected="0">
            <x v="381"/>
          </reference>
          <reference field="2" count="1" selected="0">
            <x v="3"/>
          </reference>
          <reference field="3" count="1">
            <x v="407"/>
          </reference>
        </references>
      </pivotArea>
    </format>
    <format dxfId="3354">
      <pivotArea dataOnly="0" labelOnly="1" outline="0" fieldPosition="0">
        <references count="5">
          <reference field="0" count="1" selected="0">
            <x v="4"/>
          </reference>
          <reference field="1" count="1" selected="0">
            <x v="26"/>
          </reference>
          <reference field="2" count="1" selected="0">
            <x v="2"/>
          </reference>
          <reference field="3" count="1" selected="0">
            <x v="4"/>
          </reference>
          <reference field="4" count="1">
            <x v="2"/>
          </reference>
        </references>
      </pivotArea>
    </format>
    <format dxfId="3353">
      <pivotArea dataOnly="0" labelOnly="1" outline="0" fieldPosition="0">
        <references count="6">
          <reference field="0" count="1" selected="0">
            <x v="4"/>
          </reference>
          <reference field="1" count="1" selected="0">
            <x v="26"/>
          </reference>
          <reference field="2" count="1" selected="0">
            <x v="2"/>
          </reference>
          <reference field="3" count="1" selected="0">
            <x v="4"/>
          </reference>
          <reference field="4" count="1" selected="0">
            <x v="2"/>
          </reference>
          <reference field="15" count="1">
            <x v="11"/>
          </reference>
        </references>
      </pivotArea>
    </format>
    <format dxfId="3352">
      <pivotArea dataOnly="0" labelOnly="1" outline="0" fieldPosition="0">
        <references count="6">
          <reference field="0" count="1" selected="0">
            <x v="21"/>
          </reference>
          <reference field="1" count="1" selected="0">
            <x v="113"/>
          </reference>
          <reference field="2" count="1" selected="0">
            <x v="3"/>
          </reference>
          <reference field="3" count="1" selected="0">
            <x v="150"/>
          </reference>
          <reference field="4" count="1" selected="0">
            <x v="2"/>
          </reference>
          <reference field="15" count="1">
            <x v="0"/>
          </reference>
        </references>
      </pivotArea>
    </format>
    <format dxfId="3351">
      <pivotArea dataOnly="0" labelOnly="1" outline="0" fieldPosition="0">
        <references count="6">
          <reference field="0" count="1" selected="0">
            <x v="22"/>
          </reference>
          <reference field="1" count="1" selected="0">
            <x v="117"/>
          </reference>
          <reference field="2" count="1" selected="0">
            <x v="0"/>
          </reference>
          <reference field="3" count="1" selected="0">
            <x v="224"/>
          </reference>
          <reference field="4" count="1" selected="0">
            <x v="2"/>
          </reference>
          <reference field="15" count="1">
            <x v="0"/>
          </reference>
        </references>
      </pivotArea>
    </format>
    <format dxfId="3350">
      <pivotArea dataOnly="0" labelOnly="1" outline="0" fieldPosition="0">
        <references count="6">
          <reference field="0" count="1" selected="0">
            <x v="23"/>
          </reference>
          <reference field="1" count="1" selected="0">
            <x v="128"/>
          </reference>
          <reference field="2" count="1" selected="0">
            <x v="1"/>
          </reference>
          <reference field="3" count="1" selected="0">
            <x v="403"/>
          </reference>
          <reference field="4" count="1" selected="0">
            <x v="2"/>
          </reference>
          <reference field="15" count="1">
            <x v="0"/>
          </reference>
        </references>
      </pivotArea>
    </format>
    <format dxfId="3349">
      <pivotArea dataOnly="0" labelOnly="1" outline="0" fieldPosition="0">
        <references count="6">
          <reference field="0" count="1" selected="0">
            <x v="24"/>
          </reference>
          <reference field="1" count="1" selected="0">
            <x v="146"/>
          </reference>
          <reference field="2" count="1" selected="0">
            <x v="2"/>
          </reference>
          <reference field="3" count="1" selected="0">
            <x v="219"/>
          </reference>
          <reference field="4" count="1" selected="0">
            <x v="2"/>
          </reference>
          <reference field="15" count="1">
            <x v="0"/>
          </reference>
        </references>
      </pivotArea>
    </format>
    <format dxfId="3348">
      <pivotArea dataOnly="0" labelOnly="1" outline="0" fieldPosition="0">
        <references count="6">
          <reference field="0" count="1" selected="0">
            <x v="25"/>
          </reference>
          <reference field="1" count="1" selected="0">
            <x v="148"/>
          </reference>
          <reference field="2" count="1" selected="0">
            <x v="3"/>
          </reference>
          <reference field="3" count="1" selected="0">
            <x v="168"/>
          </reference>
          <reference field="4" count="1" selected="0">
            <x v="2"/>
          </reference>
          <reference field="15" count="1">
            <x v="0"/>
          </reference>
        </references>
      </pivotArea>
    </format>
    <format dxfId="3347">
      <pivotArea dataOnly="0" labelOnly="1" outline="0" fieldPosition="0">
        <references count="6">
          <reference field="0" count="1" selected="0">
            <x v="26"/>
          </reference>
          <reference field="1" count="1" selected="0">
            <x v="149"/>
          </reference>
          <reference field="2" count="1" selected="0">
            <x v="0"/>
          </reference>
          <reference field="3" count="1" selected="0">
            <x v="246"/>
          </reference>
          <reference field="4" count="1" selected="0">
            <x v="2"/>
          </reference>
          <reference field="15" count="1">
            <x v="0"/>
          </reference>
        </references>
      </pivotArea>
    </format>
    <format dxfId="3346">
      <pivotArea dataOnly="0" labelOnly="1" outline="0" fieldPosition="0">
        <references count="6">
          <reference field="0" count="1" selected="0">
            <x v="27"/>
          </reference>
          <reference field="1" count="1" selected="0">
            <x v="150"/>
          </reference>
          <reference field="2" count="1" selected="0">
            <x v="1"/>
          </reference>
          <reference field="3" count="1" selected="0">
            <x v="375"/>
          </reference>
          <reference field="4" count="1" selected="0">
            <x v="2"/>
          </reference>
          <reference field="15" count="1">
            <x v="0"/>
          </reference>
        </references>
      </pivotArea>
    </format>
    <format dxfId="3345">
      <pivotArea dataOnly="0" labelOnly="1" outline="0" fieldPosition="0">
        <references count="6">
          <reference field="0" count="1" selected="0">
            <x v="28"/>
          </reference>
          <reference field="1" count="1" selected="0">
            <x v="153"/>
          </reference>
          <reference field="2" count="1" selected="0">
            <x v="2"/>
          </reference>
          <reference field="3" count="1" selected="0">
            <x v="405"/>
          </reference>
          <reference field="4" count="1" selected="0">
            <x v="2"/>
          </reference>
          <reference field="15" count="1">
            <x v="1"/>
          </reference>
        </references>
      </pivotArea>
    </format>
    <format dxfId="3344">
      <pivotArea dataOnly="0" labelOnly="1" outline="0" fieldPosition="0">
        <references count="6">
          <reference field="0" count="1" selected="0">
            <x v="38"/>
          </reference>
          <reference field="1" count="1" selected="0">
            <x v="189"/>
          </reference>
          <reference field="2" count="1" selected="0">
            <x v="0"/>
          </reference>
          <reference field="3" count="1" selected="0">
            <x v="61"/>
          </reference>
          <reference field="4" count="1" selected="0">
            <x v="2"/>
          </reference>
          <reference field="15" count="1">
            <x v="9"/>
          </reference>
        </references>
      </pivotArea>
    </format>
    <format dxfId="3343">
      <pivotArea dataOnly="0" labelOnly="1" outline="0" fieldPosition="0">
        <references count="6">
          <reference field="0" count="1" selected="0">
            <x v="39"/>
          </reference>
          <reference field="1" count="1" selected="0">
            <x v="197"/>
          </reference>
          <reference field="2" count="1" selected="0">
            <x v="1"/>
          </reference>
          <reference field="3" count="1" selected="0">
            <x v="283"/>
          </reference>
          <reference field="4" count="1" selected="0">
            <x v="2"/>
          </reference>
          <reference field="15" count="1">
            <x v="7"/>
          </reference>
        </references>
      </pivotArea>
    </format>
    <format dxfId="3342">
      <pivotArea dataOnly="0" labelOnly="1" outline="0" fieldPosition="0">
        <references count="6">
          <reference field="0" count="1" selected="0">
            <x v="42"/>
          </reference>
          <reference field="1" count="1" selected="0">
            <x v="201"/>
          </reference>
          <reference field="2" count="1" selected="0">
            <x v="0"/>
          </reference>
          <reference field="3" count="1" selected="0">
            <x v="413"/>
          </reference>
          <reference field="4" count="1" selected="0">
            <x v="2"/>
          </reference>
          <reference field="15" count="1">
            <x v="7"/>
          </reference>
        </references>
      </pivotArea>
    </format>
    <format dxfId="3341">
      <pivotArea dataOnly="0" labelOnly="1" outline="0" fieldPosition="0">
        <references count="6">
          <reference field="0" count="1" selected="0">
            <x v="70"/>
          </reference>
          <reference field="1" count="1" selected="0">
            <x v="255"/>
          </reference>
          <reference field="2" count="1" selected="0">
            <x v="0"/>
          </reference>
          <reference field="3" count="1" selected="0">
            <x v="126"/>
          </reference>
          <reference field="4" count="1" selected="0">
            <x v="2"/>
          </reference>
          <reference field="15" count="1">
            <x v="0"/>
          </reference>
        </references>
      </pivotArea>
    </format>
    <format dxfId="3340">
      <pivotArea dataOnly="0" labelOnly="1" outline="0" fieldPosition="0">
        <references count="6">
          <reference field="0" count="1" selected="0">
            <x v="72"/>
          </reference>
          <reference field="1" count="1" selected="0">
            <x v="259"/>
          </reference>
          <reference field="2" count="1" selected="0">
            <x v="2"/>
          </reference>
          <reference field="3" count="1" selected="0">
            <x v="338"/>
          </reference>
          <reference field="4" count="1" selected="0">
            <x v="2"/>
          </reference>
          <reference field="15" count="1">
            <x v="0"/>
          </reference>
        </references>
      </pivotArea>
    </format>
    <format dxfId="3339">
      <pivotArea dataOnly="0" labelOnly="1" outline="0" fieldPosition="0">
        <references count="6">
          <reference field="0" count="1" selected="0">
            <x v="89"/>
          </reference>
          <reference field="1" count="1" selected="0">
            <x v="283"/>
          </reference>
          <reference field="2" count="1" selected="0">
            <x v="3"/>
          </reference>
          <reference field="3" count="1" selected="0">
            <x v="329"/>
          </reference>
          <reference field="4" count="1" selected="0">
            <x v="2"/>
          </reference>
          <reference field="15" count="1">
            <x v="0"/>
          </reference>
        </references>
      </pivotArea>
    </format>
    <format dxfId="3338">
      <pivotArea dataOnly="0" labelOnly="1" outline="0" fieldPosition="0">
        <references count="6">
          <reference field="0" count="1" selected="0">
            <x v="94"/>
          </reference>
          <reference field="1" count="1" selected="0">
            <x v="290"/>
          </reference>
          <reference field="2" count="1" selected="0">
            <x v="0"/>
          </reference>
          <reference field="3" count="1" selected="0">
            <x v="101"/>
          </reference>
          <reference field="4" count="1" selected="0">
            <x v="2"/>
          </reference>
          <reference field="15" count="1">
            <x v="9"/>
          </reference>
        </references>
      </pivotArea>
    </format>
    <format dxfId="3337">
      <pivotArea dataOnly="0" labelOnly="1" outline="0" fieldPosition="0">
        <references count="6">
          <reference field="0" count="1" selected="0">
            <x v="97"/>
          </reference>
          <reference field="1" count="1" selected="0">
            <x v="294"/>
          </reference>
          <reference field="2" count="1" selected="0">
            <x v="3"/>
          </reference>
          <reference field="3" count="1" selected="0">
            <x v="56"/>
          </reference>
          <reference field="4" count="1" selected="0">
            <x v="2"/>
          </reference>
          <reference field="15" count="1">
            <x v="9"/>
          </reference>
        </references>
      </pivotArea>
    </format>
    <format dxfId="3336">
      <pivotArea dataOnly="0" labelOnly="1" outline="0" fieldPosition="0">
        <references count="6">
          <reference field="0" count="1" selected="0">
            <x v="102"/>
          </reference>
          <reference field="1" count="1" selected="0">
            <x v="302"/>
          </reference>
          <reference field="2" count="1" selected="0">
            <x v="0"/>
          </reference>
          <reference field="3" count="1" selected="0">
            <x v="192"/>
          </reference>
          <reference field="4" count="1" selected="0">
            <x v="2"/>
          </reference>
          <reference field="15" count="1">
            <x v="9"/>
          </reference>
        </references>
      </pivotArea>
    </format>
    <format dxfId="3335">
      <pivotArea dataOnly="0" labelOnly="1" outline="0" fieldPosition="0">
        <references count="6">
          <reference field="0" count="1" selected="0">
            <x v="105"/>
          </reference>
          <reference field="1" count="1" selected="0">
            <x v="306"/>
          </reference>
          <reference field="2" count="1" selected="0">
            <x v="3"/>
          </reference>
          <reference field="3" count="1" selected="0">
            <x v="342"/>
          </reference>
          <reference field="4" count="1" selected="0">
            <x v="2"/>
          </reference>
          <reference field="15" count="1">
            <x v="9"/>
          </reference>
        </references>
      </pivotArea>
    </format>
    <format dxfId="3334">
      <pivotArea dataOnly="0" labelOnly="1" outline="0" fieldPosition="0">
        <references count="6">
          <reference field="0" count="1" selected="0">
            <x v="108"/>
          </reference>
          <reference field="1" count="1" selected="0">
            <x v="309"/>
          </reference>
          <reference field="2" count="1" selected="0">
            <x v="2"/>
          </reference>
          <reference field="3" count="1" selected="0">
            <x v="45"/>
          </reference>
          <reference field="4" count="1" selected="0">
            <x v="2"/>
          </reference>
          <reference field="15" count="1">
            <x v="1"/>
          </reference>
        </references>
      </pivotArea>
    </format>
    <format dxfId="3333">
      <pivotArea dataOnly="0" labelOnly="1" outline="0" fieldPosition="0">
        <references count="6">
          <reference field="0" count="1" selected="0">
            <x v="109"/>
          </reference>
          <reference field="1" count="1" selected="0">
            <x v="310"/>
          </reference>
          <reference field="2" count="1" selected="0">
            <x v="3"/>
          </reference>
          <reference field="3" count="1" selected="0">
            <x v="280"/>
          </reference>
          <reference field="4" count="1" selected="0">
            <x v="2"/>
          </reference>
          <reference field="15" count="1">
            <x v="1"/>
          </reference>
        </references>
      </pivotArea>
    </format>
    <format dxfId="3332">
      <pivotArea dataOnly="0" labelOnly="1" outline="0" fieldPosition="0">
        <references count="6">
          <reference field="0" count="1" selected="0">
            <x v="113"/>
          </reference>
          <reference field="1" count="1" selected="0">
            <x v="316"/>
          </reference>
          <reference field="2" count="1" selected="0">
            <x v="3"/>
          </reference>
          <reference field="3" count="1" selected="0">
            <x v="3"/>
          </reference>
          <reference field="4" count="1" selected="0">
            <x v="2"/>
          </reference>
          <reference field="15" count="1">
            <x v="6"/>
          </reference>
        </references>
      </pivotArea>
    </format>
    <format dxfId="3331">
      <pivotArea dataOnly="0" labelOnly="1" outline="0" fieldPosition="0">
        <references count="6">
          <reference field="0" count="1" selected="0">
            <x v="123"/>
          </reference>
          <reference field="1" count="1" selected="0">
            <x v="326"/>
          </reference>
          <reference field="2" count="1" selected="0">
            <x v="1"/>
          </reference>
          <reference field="3" count="1" selected="0">
            <x v="118"/>
          </reference>
          <reference field="4" count="1" selected="0">
            <x v="2"/>
          </reference>
          <reference field="15" count="1">
            <x v="6"/>
          </reference>
        </references>
      </pivotArea>
    </format>
    <format dxfId="3330">
      <pivotArea dataOnly="0" labelOnly="1" outline="0" fieldPosition="0">
        <references count="6">
          <reference field="0" count="1" selected="0">
            <x v="130"/>
          </reference>
          <reference field="1" count="1" selected="0">
            <x v="337"/>
          </reference>
          <reference field="2" count="1" selected="0">
            <x v="0"/>
          </reference>
          <reference field="3" count="1" selected="0">
            <x v="111"/>
          </reference>
          <reference field="4" count="1" selected="0">
            <x v="2"/>
          </reference>
          <reference field="15" count="1">
            <x v="6"/>
          </reference>
        </references>
      </pivotArea>
    </format>
    <format dxfId="3329">
      <pivotArea dataOnly="0" labelOnly="1" outline="0" fieldPosition="0">
        <references count="6">
          <reference field="0" count="1" selected="0">
            <x v="132"/>
          </reference>
          <reference field="1" count="1" selected="0">
            <x v="339"/>
          </reference>
          <reference field="2" count="1" selected="0">
            <x v="2"/>
          </reference>
          <reference field="3" count="1" selected="0">
            <x v="142"/>
          </reference>
          <reference field="4" count="1" selected="0">
            <x v="2"/>
          </reference>
          <reference field="15" count="1">
            <x v="6"/>
          </reference>
        </references>
      </pivotArea>
    </format>
    <format dxfId="3328">
      <pivotArea dataOnly="0" labelOnly="1" outline="0" fieldPosition="0">
        <references count="6">
          <reference field="0" count="1" selected="0">
            <x v="143"/>
          </reference>
          <reference field="1" count="1" selected="0">
            <x v="350"/>
          </reference>
          <reference field="2" count="1" selected="0">
            <x v="1"/>
          </reference>
          <reference field="3" count="1" selected="0">
            <x v="311"/>
          </reference>
          <reference field="4" count="1" selected="0">
            <x v="2"/>
          </reference>
          <reference field="15" count="1">
            <x v="6"/>
          </reference>
        </references>
      </pivotArea>
    </format>
    <format dxfId="3327">
      <pivotArea dataOnly="0" labelOnly="1" outline="0" fieldPosition="0">
        <references count="6">
          <reference field="0" count="1" selected="0">
            <x v="164"/>
          </reference>
          <reference field="1" count="1" selected="0">
            <x v="204"/>
          </reference>
          <reference field="2" count="1" selected="0">
            <x v="2"/>
          </reference>
          <reference field="3" count="1" selected="0">
            <x v="33"/>
          </reference>
          <reference field="4" count="1" selected="0">
            <x v="2"/>
          </reference>
          <reference field="15" count="1">
            <x v="6"/>
          </reference>
        </references>
      </pivotArea>
    </format>
    <format dxfId="3326">
      <pivotArea dataOnly="0" labelOnly="1" outline="0" fieldPosition="0">
        <references count="6">
          <reference field="0" count="1" selected="0">
            <x v="181"/>
          </reference>
          <reference field="1" count="1" selected="0">
            <x v="12"/>
          </reference>
          <reference field="2" count="1" selected="0">
            <x v="3"/>
          </reference>
          <reference field="3" count="1" selected="0">
            <x v="95"/>
          </reference>
          <reference field="4" count="1" selected="0">
            <x v="2"/>
          </reference>
          <reference field="15" count="1">
            <x v="3"/>
          </reference>
        </references>
      </pivotArea>
    </format>
    <format dxfId="3325">
      <pivotArea dataOnly="0" labelOnly="1" outline="0" fieldPosition="0">
        <references count="6">
          <reference field="0" count="1" selected="0">
            <x v="182"/>
          </reference>
          <reference field="1" count="1" selected="0">
            <x v="13"/>
          </reference>
          <reference field="2" count="1" selected="0">
            <x v="0"/>
          </reference>
          <reference field="3" count="1" selected="0">
            <x v="257"/>
          </reference>
          <reference field="4" count="1" selected="0">
            <x v="2"/>
          </reference>
          <reference field="15" count="1">
            <x v="3"/>
          </reference>
        </references>
      </pivotArea>
    </format>
    <format dxfId="3324">
      <pivotArea dataOnly="0" labelOnly="1" outline="0" fieldPosition="0">
        <references count="6">
          <reference field="0" count="1" selected="0">
            <x v="189"/>
          </reference>
          <reference field="1" count="1" selected="0">
            <x v="33"/>
          </reference>
          <reference field="2" count="1" selected="0">
            <x v="3"/>
          </reference>
          <reference field="3" count="1" selected="0">
            <x v="102"/>
          </reference>
          <reference field="4" count="1" selected="0">
            <x v="2"/>
          </reference>
          <reference field="15" count="1">
            <x v="3"/>
          </reference>
        </references>
      </pivotArea>
    </format>
    <format dxfId="3323">
      <pivotArea dataOnly="0" labelOnly="1" outline="0" fieldPosition="0">
        <references count="6">
          <reference field="0" count="1" selected="0">
            <x v="190"/>
          </reference>
          <reference field="1" count="1" selected="0">
            <x v="41"/>
          </reference>
          <reference field="2" count="1" selected="0">
            <x v="0"/>
          </reference>
          <reference field="3" count="1" selected="0">
            <x v="198"/>
          </reference>
          <reference field="4" count="1" selected="0">
            <x v="2"/>
          </reference>
          <reference field="15" count="1">
            <x v="6"/>
          </reference>
        </references>
      </pivotArea>
    </format>
    <format dxfId="3322">
      <pivotArea dataOnly="0" labelOnly="1" outline="0" fieldPosition="0">
        <references count="6">
          <reference field="0" count="1" selected="0">
            <x v="193"/>
          </reference>
          <reference field="1" count="1" selected="0">
            <x v="47"/>
          </reference>
          <reference field="2" count="1" selected="0">
            <x v="3"/>
          </reference>
          <reference field="3" count="1" selected="0">
            <x v="129"/>
          </reference>
          <reference field="4" count="1" selected="0">
            <x v="2"/>
          </reference>
          <reference field="15" count="1">
            <x v="6"/>
          </reference>
        </references>
      </pivotArea>
    </format>
    <format dxfId="3321">
      <pivotArea dataOnly="0" labelOnly="1" outline="0" fieldPosition="0">
        <references count="6">
          <reference field="0" count="1" selected="0">
            <x v="194"/>
          </reference>
          <reference field="1" count="1" selected="0">
            <x v="48"/>
          </reference>
          <reference field="2" count="1" selected="0">
            <x v="0"/>
          </reference>
          <reference field="3" count="1" selected="0">
            <x v="123"/>
          </reference>
          <reference field="4" count="1" selected="0">
            <x v="2"/>
          </reference>
          <reference field="15" count="1">
            <x v="6"/>
          </reference>
        </references>
      </pivotArea>
    </format>
    <format dxfId="3320">
      <pivotArea dataOnly="0" labelOnly="1" outline="0" fieldPosition="0">
        <references count="6">
          <reference field="0" count="1" selected="0">
            <x v="202"/>
          </reference>
          <reference field="1" count="1" selected="0">
            <x v="96"/>
          </reference>
          <reference field="2" count="1" selected="0">
            <x v="0"/>
          </reference>
          <reference field="3" count="1" selected="0">
            <x v="362"/>
          </reference>
          <reference field="4" count="1" selected="0">
            <x v="2"/>
          </reference>
          <reference field="15" count="1">
            <x v="6"/>
          </reference>
        </references>
      </pivotArea>
    </format>
    <format dxfId="3319">
      <pivotArea dataOnly="0" labelOnly="1" outline="0" fieldPosition="0">
        <references count="6">
          <reference field="0" count="1" selected="0">
            <x v="210"/>
          </reference>
          <reference field="1" count="1" selected="0">
            <x v="107"/>
          </reference>
          <reference field="2" count="1" selected="0">
            <x v="0"/>
          </reference>
          <reference field="3" count="1" selected="0">
            <x v="49"/>
          </reference>
          <reference field="4" count="1" selected="0">
            <x v="2"/>
          </reference>
          <reference field="15" count="1">
            <x v="15"/>
          </reference>
        </references>
      </pivotArea>
    </format>
    <format dxfId="3318">
      <pivotArea dataOnly="0" labelOnly="1" outline="0" fieldPosition="0">
        <references count="6">
          <reference field="0" count="1" selected="0">
            <x v="218"/>
          </reference>
          <reference field="1" count="1" selected="0">
            <x v="123"/>
          </reference>
          <reference field="2" count="1" selected="0">
            <x v="0"/>
          </reference>
          <reference field="3" count="1" selected="0">
            <x v="179"/>
          </reference>
          <reference field="4" count="1" selected="0">
            <x v="2"/>
          </reference>
          <reference field="15" count="1">
            <x v="6"/>
          </reference>
        </references>
      </pivotArea>
    </format>
    <format dxfId="3317">
      <pivotArea dataOnly="0" labelOnly="1" outline="0" fieldPosition="0">
        <references count="6">
          <reference field="0" count="1" selected="0">
            <x v="224"/>
          </reference>
          <reference field="1" count="1" selected="0">
            <x v="132"/>
          </reference>
          <reference field="2" count="1" selected="0">
            <x v="2"/>
          </reference>
          <reference field="3" count="1" selected="0">
            <x v="74"/>
          </reference>
          <reference field="4" count="1" selected="0">
            <x v="2"/>
          </reference>
          <reference field="15" count="1">
            <x v="6"/>
          </reference>
        </references>
      </pivotArea>
    </format>
    <format dxfId="3316">
      <pivotArea dataOnly="0" labelOnly="1" outline="0" fieldPosition="0">
        <references count="6">
          <reference field="0" count="1" selected="0">
            <x v="227"/>
          </reference>
          <reference field="1" count="1" selected="0">
            <x v="136"/>
          </reference>
          <reference field="2" count="1" selected="0">
            <x v="1"/>
          </reference>
          <reference field="3" count="1" selected="0">
            <x v="145"/>
          </reference>
          <reference field="4" count="1" selected="0">
            <x v="2"/>
          </reference>
          <reference field="15" count="1">
            <x v="6"/>
          </reference>
        </references>
      </pivotArea>
    </format>
    <format dxfId="3315">
      <pivotArea dataOnly="0" labelOnly="1" outline="0" fieldPosition="0">
        <references count="6">
          <reference field="0" count="1" selected="0">
            <x v="228"/>
          </reference>
          <reference field="1" count="1" selected="0">
            <x v="139"/>
          </reference>
          <reference field="2" count="1" selected="0">
            <x v="2"/>
          </reference>
          <reference field="3" count="1" selected="0">
            <x v="294"/>
          </reference>
          <reference field="4" count="1" selected="0">
            <x v="2"/>
          </reference>
          <reference field="15" count="1">
            <x v="6"/>
          </reference>
        </references>
      </pivotArea>
    </format>
    <format dxfId="3314">
      <pivotArea dataOnly="0" labelOnly="1" outline="0" fieldPosition="0">
        <references count="6">
          <reference field="0" count="1" selected="0">
            <x v="245"/>
          </reference>
          <reference field="1" count="1" selected="0">
            <x v="250"/>
          </reference>
          <reference field="2" count="1" selected="0">
            <x v="3"/>
          </reference>
          <reference field="3" count="1" selected="0">
            <x v="19"/>
          </reference>
          <reference field="4" count="1" selected="0">
            <x v="2"/>
          </reference>
          <reference field="15" count="1">
            <x v="4"/>
          </reference>
        </references>
      </pivotArea>
    </format>
    <format dxfId="3313">
      <pivotArea dataOnly="0" labelOnly="1" outline="0" fieldPosition="0">
        <references count="6">
          <reference field="0" count="1" selected="0">
            <x v="256"/>
          </reference>
          <reference field="1" count="1" selected="0">
            <x v="299"/>
          </reference>
          <reference field="2" count="1" selected="0">
            <x v="2"/>
          </reference>
          <reference field="3" count="1" selected="0">
            <x v="234"/>
          </reference>
          <reference field="4" count="1" selected="0">
            <x v="2"/>
          </reference>
          <reference field="15" count="1">
            <x v="5"/>
          </reference>
        </references>
      </pivotArea>
    </format>
    <format dxfId="3312">
      <pivotArea dataOnly="0" labelOnly="1" outline="0" fieldPosition="0">
        <references count="6">
          <reference field="0" count="1" selected="0">
            <x v="258"/>
          </reference>
          <reference field="1" count="1" selected="0">
            <x v="333"/>
          </reference>
          <reference field="2" count="1" selected="0">
            <x v="8"/>
          </reference>
          <reference field="3" count="1" selected="0">
            <x v="34"/>
          </reference>
          <reference field="4" count="1" selected="0">
            <x v="2"/>
          </reference>
          <reference field="15" count="1">
            <x v="5"/>
          </reference>
        </references>
      </pivotArea>
    </format>
    <format dxfId="3311">
      <pivotArea dataOnly="0" labelOnly="1" outline="0" fieldPosition="0">
        <references count="6">
          <reference field="0" count="1" selected="0">
            <x v="259"/>
          </reference>
          <reference field="1" count="1" selected="0">
            <x v="334"/>
          </reference>
          <reference field="2" count="1" selected="0">
            <x v="8"/>
          </reference>
          <reference field="3" count="1" selected="0">
            <x v="352"/>
          </reference>
          <reference field="4" count="1" selected="0">
            <x v="2"/>
          </reference>
          <reference field="15" count="1">
            <x v="5"/>
          </reference>
        </references>
      </pivotArea>
    </format>
    <format dxfId="3310">
      <pivotArea dataOnly="0" labelOnly="1" outline="0" fieldPosition="0">
        <references count="6">
          <reference field="0" count="1" selected="0">
            <x v="260"/>
          </reference>
          <reference field="1" count="1" selected="0">
            <x v="19"/>
          </reference>
          <reference field="2" count="1" selected="0">
            <x v="8"/>
          </reference>
          <reference field="3" count="1" selected="0">
            <x v="202"/>
          </reference>
          <reference field="4" count="1" selected="0">
            <x v="2"/>
          </reference>
          <reference field="15" count="1">
            <x v="7"/>
          </reference>
        </references>
      </pivotArea>
    </format>
    <format dxfId="3309">
      <pivotArea dataOnly="0" labelOnly="1" outline="0" fieldPosition="0">
        <references count="6">
          <reference field="0" count="1" selected="0">
            <x v="262"/>
          </reference>
          <reference field="1" count="1" selected="0">
            <x v="102"/>
          </reference>
          <reference field="2" count="1" selected="0">
            <x v="0"/>
          </reference>
          <reference field="3" count="1" selected="0">
            <x v="128"/>
          </reference>
          <reference field="4" count="1" selected="0">
            <x v="2"/>
          </reference>
          <reference field="15" count="1">
            <x v="7"/>
          </reference>
        </references>
      </pivotArea>
    </format>
    <format dxfId="3308">
      <pivotArea dataOnly="0" labelOnly="1" outline="0" fieldPosition="0">
        <references count="6">
          <reference field="0" count="1" selected="0">
            <x v="264"/>
          </reference>
          <reference field="1" count="1" selected="0">
            <x v="121"/>
          </reference>
          <reference field="2" count="1" selected="0">
            <x v="2"/>
          </reference>
          <reference field="3" count="1" selected="0">
            <x v="355"/>
          </reference>
          <reference field="4" count="1" selected="0">
            <x v="2"/>
          </reference>
          <reference field="15" count="1">
            <x v="7"/>
          </reference>
        </references>
      </pivotArea>
    </format>
    <format dxfId="3307">
      <pivotArea dataOnly="0" labelOnly="1" outline="0" fieldPosition="0">
        <references count="6">
          <reference field="0" count="1" selected="0">
            <x v="274"/>
          </reference>
          <reference field="1" count="1" selected="0">
            <x v="217"/>
          </reference>
          <reference field="2" count="1" selected="0">
            <x v="0"/>
          </reference>
          <reference field="3" count="1" selected="0">
            <x v="239"/>
          </reference>
          <reference field="4" count="1" selected="0">
            <x v="2"/>
          </reference>
          <reference field="15" count="1">
            <x v="7"/>
          </reference>
        </references>
      </pivotArea>
    </format>
    <format dxfId="3306">
      <pivotArea dataOnly="0" labelOnly="1" outline="0" fieldPosition="0">
        <references count="6">
          <reference field="0" count="1" selected="0">
            <x v="277"/>
          </reference>
          <reference field="1" count="1" selected="0">
            <x v="285"/>
          </reference>
          <reference field="2" count="1" selected="0">
            <x v="3"/>
          </reference>
          <reference field="3" count="1" selected="0">
            <x v="158"/>
          </reference>
          <reference field="4" count="1" selected="0">
            <x v="2"/>
          </reference>
          <reference field="15" count="1">
            <x v="7"/>
          </reference>
        </references>
      </pivotArea>
    </format>
    <format dxfId="3305">
      <pivotArea dataOnly="0" labelOnly="1" outline="0" fieldPosition="0">
        <references count="6">
          <reference field="0" count="1" selected="0">
            <x v="285"/>
          </reference>
          <reference field="1" count="1" selected="0">
            <x v="392"/>
          </reference>
          <reference field="2" count="1" selected="0">
            <x v="3"/>
          </reference>
          <reference field="3" count="1" selected="0">
            <x v="190"/>
          </reference>
          <reference field="4" count="1" selected="0">
            <x v="2"/>
          </reference>
          <reference field="15" count="1">
            <x v="7"/>
          </reference>
        </references>
      </pivotArea>
    </format>
    <format dxfId="3304">
      <pivotArea dataOnly="0" labelOnly="1" outline="0" fieldPosition="0">
        <references count="6">
          <reference field="0" count="1" selected="0">
            <x v="305"/>
          </reference>
          <reference field="1" count="1" selected="0">
            <x v="216"/>
          </reference>
          <reference field="2" count="1" selected="0">
            <x v="3"/>
          </reference>
          <reference field="3" count="1" selected="0">
            <x v="173"/>
          </reference>
          <reference field="4" count="1" selected="0">
            <x v="2"/>
          </reference>
          <reference field="15" count="1">
            <x v="9"/>
          </reference>
        </references>
      </pivotArea>
    </format>
    <format dxfId="3303">
      <pivotArea dataOnly="0" labelOnly="1" outline="0" fieldPosition="0">
        <references count="6">
          <reference field="0" count="1" selected="0">
            <x v="313"/>
          </reference>
          <reference field="1" count="1" selected="0">
            <x v="361"/>
          </reference>
          <reference field="2" count="1" selected="0">
            <x v="3"/>
          </reference>
          <reference field="3" count="1" selected="0">
            <x v="6"/>
          </reference>
          <reference field="4" count="1" selected="0">
            <x v="2"/>
          </reference>
          <reference field="15" count="1">
            <x v="9"/>
          </reference>
        </references>
      </pivotArea>
    </format>
    <format dxfId="3302">
      <pivotArea dataOnly="0" labelOnly="1" outline="0" fieldPosition="0">
        <references count="6">
          <reference field="0" count="1" selected="0">
            <x v="314"/>
          </reference>
          <reference field="1" count="1" selected="0">
            <x v="375"/>
          </reference>
          <reference field="2" count="1" selected="0">
            <x v="0"/>
          </reference>
          <reference field="3" count="1" selected="0">
            <x v="22"/>
          </reference>
          <reference field="4" count="1" selected="0">
            <x v="2"/>
          </reference>
          <reference field="15" count="1">
            <x v="9"/>
          </reference>
        </references>
      </pivotArea>
    </format>
    <format dxfId="3301">
      <pivotArea dataOnly="0" labelOnly="1" outline="0" fieldPosition="0">
        <references count="6">
          <reference field="0" count="1" selected="0">
            <x v="359"/>
          </reference>
          <reference field="1" count="1" selected="0">
            <x v="114"/>
          </reference>
          <reference field="2" count="1" selected="0">
            <x v="1"/>
          </reference>
          <reference field="3" count="1" selected="0">
            <x v="282"/>
          </reference>
          <reference field="4" count="1" selected="0">
            <x v="2"/>
          </reference>
          <reference field="15" count="1">
            <x v="6"/>
          </reference>
        </references>
      </pivotArea>
    </format>
    <format dxfId="3300">
      <pivotArea dataOnly="0" labelOnly="1" outline="0" fieldPosition="0">
        <references count="6">
          <reference field="0" count="1" selected="0">
            <x v="366"/>
          </reference>
          <reference field="1" count="1" selected="0">
            <x v="147"/>
          </reference>
          <reference field="2" count="1" selected="0">
            <x v="0"/>
          </reference>
          <reference field="3" count="1" selected="0">
            <x v="143"/>
          </reference>
          <reference field="4" count="1" selected="0">
            <x v="2"/>
          </reference>
          <reference field="15" count="1">
            <x v="6"/>
          </reference>
        </references>
      </pivotArea>
    </format>
    <format dxfId="3299">
      <pivotArea dataOnly="0" labelOnly="1" outline="0" fieldPosition="0">
        <references count="6">
          <reference field="0" count="1" selected="0">
            <x v="370"/>
          </reference>
          <reference field="1" count="1" selected="0">
            <x v="159"/>
          </reference>
          <reference field="2" count="1" selected="0">
            <x v="0"/>
          </reference>
          <reference field="3" count="1" selected="0">
            <x v="385"/>
          </reference>
          <reference field="4" count="1" selected="0">
            <x v="2"/>
          </reference>
          <reference field="15" count="1">
            <x v="6"/>
          </reference>
        </references>
      </pivotArea>
    </format>
    <format dxfId="3298">
      <pivotArea dataOnly="0" labelOnly="1" outline="0" fieldPosition="0">
        <references count="6">
          <reference field="0" count="1" selected="0">
            <x v="394"/>
          </reference>
          <reference field="1" count="1" selected="0">
            <x v="222"/>
          </reference>
          <reference field="2" count="1" selected="0">
            <x v="0"/>
          </reference>
          <reference field="3" count="1" selected="0">
            <x v="144"/>
          </reference>
          <reference field="4" count="1" selected="0">
            <x v="2"/>
          </reference>
          <reference field="15" count="1">
            <x v="6"/>
          </reference>
        </references>
      </pivotArea>
    </format>
    <format dxfId="3297">
      <pivotArea dataOnly="0" labelOnly="1" outline="0" fieldPosition="0">
        <references count="6">
          <reference field="0" count="1" selected="0">
            <x v="407"/>
          </reference>
          <reference field="1" count="1" selected="0">
            <x v="385"/>
          </reference>
          <reference field="2" count="1" selected="0">
            <x v="1"/>
          </reference>
          <reference field="3" count="1" selected="0">
            <x v="252"/>
          </reference>
          <reference field="4" count="1" selected="0">
            <x v="2"/>
          </reference>
          <reference field="15" count="1">
            <x v="6"/>
          </reference>
        </references>
      </pivotArea>
    </format>
    <format dxfId="3296">
      <pivotArea dataOnly="0" labelOnly="1" outline="0" fieldPosition="0">
        <references count="6">
          <reference field="0" count="1" selected="0">
            <x v="409"/>
          </reference>
          <reference field="1" count="1" selected="0">
            <x v="394"/>
          </reference>
          <reference field="2" count="1" selected="0">
            <x v="3"/>
          </reference>
          <reference field="3" count="1" selected="0">
            <x v="47"/>
          </reference>
          <reference field="4" count="1" selected="0">
            <x v="2"/>
          </reference>
          <reference field="15" count="1">
            <x v="6"/>
          </reference>
        </references>
      </pivotArea>
    </format>
    <format dxfId="3295">
      <pivotArea dataOnly="0" labelOnly="1" outline="0" fieldPosition="0">
        <references count="6">
          <reference field="0" count="1" selected="0">
            <x v="415"/>
          </reference>
          <reference field="1" count="1" selected="0">
            <x v="405"/>
          </reference>
          <reference field="2" count="1" selected="0">
            <x v="1"/>
          </reference>
          <reference field="3" count="1" selected="0">
            <x v="21"/>
          </reference>
          <reference field="4" count="1" selected="0">
            <x v="2"/>
          </reference>
          <reference field="15" count="1">
            <x v="6"/>
          </reference>
        </references>
      </pivotArea>
    </format>
    <format dxfId="3294">
      <pivotArea dataOnly="0" labelOnly="1" outline="0" fieldPosition="0">
        <references count="6">
          <reference field="0" count="1" selected="0">
            <x v="417"/>
          </reference>
          <reference field="1" count="1" selected="0">
            <x v="416"/>
          </reference>
          <reference field="2" count="1" selected="0">
            <x v="3"/>
          </reference>
          <reference field="3" count="1" selected="0">
            <x v="171"/>
          </reference>
          <reference field="4" count="1" selected="0">
            <x v="2"/>
          </reference>
          <reference field="15" count="1">
            <x v="6"/>
          </reference>
        </references>
      </pivotArea>
    </format>
    <format dxfId="3293">
      <pivotArea dataOnly="0" labelOnly="1" outline="0" fieldPosition="0">
        <references count="6">
          <reference field="0" count="1" selected="0">
            <x v="418"/>
          </reference>
          <reference field="1" count="1" selected="0">
            <x v="417"/>
          </reference>
          <reference field="2" count="1" selected="0">
            <x v="0"/>
          </reference>
          <reference field="3" count="1" selected="0">
            <x v="215"/>
          </reference>
          <reference field="4" count="1" selected="0">
            <x v="2"/>
          </reference>
          <reference field="15" count="1">
            <x v="6"/>
          </reference>
        </references>
      </pivotArea>
    </format>
    <format dxfId="3292">
      <pivotArea dataOnly="0" labelOnly="1" outline="0" fieldPosition="0">
        <references count="6">
          <reference field="0" count="1" selected="0">
            <x v="421"/>
          </reference>
          <reference field="1" count="1" selected="0">
            <x v="381"/>
          </reference>
          <reference field="2" count="1" selected="0">
            <x v="3"/>
          </reference>
          <reference field="3" count="1" selected="0">
            <x v="407"/>
          </reference>
          <reference field="4" count="1" selected="0">
            <x v="2"/>
          </reference>
          <reference field="15" count="1">
            <x v="11"/>
          </reference>
        </references>
      </pivotArea>
    </format>
  </formats>
  <pivotTableStyleInfo name="PivotStyleLight16" showRowHeaders="0" showColHeaders="0"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1500-000000000000}" name="PivotTable5" cacheId="0" applyNumberFormats="0" applyBorderFormats="0" applyFontFormats="0" applyPatternFormats="0" applyAlignmentFormats="0" applyWidthHeightFormats="1" dataCaption="Values" updatedVersion="8" minRefreshableVersion="3" showDrill="0" useAutoFormatting="1" rowGrandTotals="0" colGrandTotals="0" itemPrintTitles="1" createdVersion="8" indent="0" compact="0" compactData="0" gridDropZones="1" multipleFieldFilters="0">
  <location ref="E3:P49" firstHeaderRow="2" firstDataRow="2" firstDataCol="6" rowPageCount="1" colPageCount="1"/>
  <pivotFields count="34">
    <pivotField axis="axisRow" compact="0" outline="0" showAll="0" defaultSubtotal="0">
      <items count="42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m="1" x="422"/>
        <item m="1" x="421"/>
        <item m="1" x="420"/>
        <item m="1" x="423"/>
      </items>
    </pivotField>
    <pivotField axis="axisRow" compact="0" outline="0" showAll="0" defaultSubtotal="0">
      <items count="424">
        <item x="172"/>
        <item x="323"/>
        <item x="324"/>
        <item x="325"/>
        <item x="0"/>
        <item x="173"/>
        <item x="174"/>
        <item x="326"/>
        <item x="287"/>
        <item x="175"/>
        <item x="176"/>
        <item x="177"/>
        <item x="178"/>
        <item x="179"/>
        <item x="180"/>
        <item x="181"/>
        <item x="182"/>
        <item x="327"/>
        <item x="183"/>
        <item x="257"/>
        <item x="184"/>
        <item x="288"/>
        <item x="185"/>
        <item x="289"/>
        <item x="290"/>
        <item x="328"/>
        <item x="1"/>
        <item x="2"/>
        <item x="329"/>
        <item x="330"/>
        <item x="152"/>
        <item x="331"/>
        <item x="3"/>
        <item x="186"/>
        <item x="232"/>
        <item x="4"/>
        <item x="332"/>
        <item x="333"/>
        <item x="334"/>
        <item x="416"/>
        <item x="291"/>
        <item x="187"/>
        <item x="188"/>
        <item x="5"/>
        <item x="189"/>
        <item x="335"/>
        <item x="336"/>
        <item x="190"/>
        <item x="191"/>
        <item x="292"/>
        <item x="337"/>
        <item x="192"/>
        <item x="6"/>
        <item x="193"/>
        <item x="293"/>
        <item x="153"/>
        <item x="194"/>
        <item x="338"/>
        <item x="7"/>
        <item x="195"/>
        <item x="339"/>
        <item x="340"/>
        <item x="196"/>
        <item x="8"/>
        <item x="258"/>
        <item x="341"/>
        <item x="285"/>
        <item x="154"/>
        <item x="342"/>
        <item x="9"/>
        <item x="343"/>
        <item x="10"/>
        <item x="171"/>
        <item x="233"/>
        <item x="344"/>
        <item x="11"/>
        <item x="345"/>
        <item x="12"/>
        <item x="13"/>
        <item x="346"/>
        <item x="234"/>
        <item x="347"/>
        <item x="14"/>
        <item x="348"/>
        <item x="235"/>
        <item x="349"/>
        <item x="350"/>
        <item x="351"/>
        <item x="352"/>
        <item x="353"/>
        <item x="236"/>
        <item x="354"/>
        <item x="15"/>
        <item x="294"/>
        <item x="197"/>
        <item x="198"/>
        <item x="199"/>
        <item x="200"/>
        <item x="201"/>
        <item x="202"/>
        <item x="203"/>
        <item x="204"/>
        <item x="259"/>
        <item x="260"/>
        <item x="205"/>
        <item x="206"/>
        <item x="16"/>
        <item x="207"/>
        <item x="208"/>
        <item x="247"/>
        <item x="17"/>
        <item x="209"/>
        <item x="355"/>
        <item x="18"/>
        <item x="356"/>
        <item x="210"/>
        <item x="211"/>
        <item x="19"/>
        <item x="212"/>
        <item x="213"/>
        <item x="357"/>
        <item x="261"/>
        <item x="214"/>
        <item x="215"/>
        <item x="358"/>
        <item x="216"/>
        <item x="217"/>
        <item x="218"/>
        <item x="20"/>
        <item x="359"/>
        <item x="219"/>
        <item x="220"/>
        <item x="221"/>
        <item x="222"/>
        <item x="360"/>
        <item x="223"/>
        <item x="224"/>
        <item x="361"/>
        <item x="362"/>
        <item x="225"/>
        <item x="226"/>
        <item x="262"/>
        <item x="295"/>
        <item x="296"/>
        <item x="155"/>
        <item x="156"/>
        <item x="21"/>
        <item x="363"/>
        <item x="22"/>
        <item x="23"/>
        <item x="24"/>
        <item x="364"/>
        <item x="365"/>
        <item x="25"/>
        <item x="366"/>
        <item x="26"/>
        <item x="27"/>
        <item x="227"/>
        <item x="263"/>
        <item x="367"/>
        <item x="368"/>
        <item x="264"/>
        <item x="28"/>
        <item x="369"/>
        <item x="29"/>
        <item x="157"/>
        <item x="158"/>
        <item x="265"/>
        <item x="370"/>
        <item x="30"/>
        <item x="31"/>
        <item x="371"/>
        <item x="372"/>
        <item x="32"/>
        <item x="373"/>
        <item x="33"/>
        <item x="159"/>
        <item x="34"/>
        <item x="266"/>
        <item x="374"/>
        <item x="375"/>
        <item x="267"/>
        <item x="160"/>
        <item x="237"/>
        <item x="376"/>
        <item x="377"/>
        <item x="378"/>
        <item x="379"/>
        <item x="297"/>
        <item x="35"/>
        <item x="268"/>
        <item x="380"/>
        <item x="381"/>
        <item x="382"/>
        <item x="383"/>
        <item x="269"/>
        <item x="384"/>
        <item x="36"/>
        <item x="37"/>
        <item x="38"/>
        <item x="298"/>
        <item x="39"/>
        <item x="299"/>
        <item x="385"/>
        <item x="161"/>
        <item x="162"/>
        <item x="386"/>
        <item x="300"/>
        <item x="387"/>
        <item x="163"/>
        <item x="40"/>
        <item x="388"/>
        <item x="164"/>
        <item x="270"/>
        <item x="389"/>
        <item x="301"/>
        <item x="302"/>
        <item x="271"/>
        <item x="238"/>
        <item x="239"/>
        <item x="390"/>
        <item x="41"/>
        <item x="391"/>
        <item x="42"/>
        <item x="43"/>
        <item x="44"/>
        <item x="45"/>
        <item x="165"/>
        <item x="166"/>
        <item x="46"/>
        <item x="248"/>
        <item x="240"/>
        <item x="47"/>
        <item x="48"/>
        <item x="49"/>
        <item x="241"/>
        <item x="249"/>
        <item x="50"/>
        <item x="51"/>
        <item x="52"/>
        <item x="53"/>
        <item x="54"/>
        <item x="55"/>
        <item x="56"/>
        <item x="57"/>
        <item x="58"/>
        <item x="59"/>
        <item x="60"/>
        <item x="61"/>
        <item x="62"/>
        <item x="242"/>
        <item x="63"/>
        <item x="64"/>
        <item x="65"/>
        <item x="66"/>
        <item x="67"/>
        <item x="167"/>
        <item x="68"/>
        <item x="168"/>
        <item x="69"/>
        <item x="70"/>
        <item x="250"/>
        <item x="272"/>
        <item x="71"/>
        <item x="303"/>
        <item x="273"/>
        <item x="72"/>
        <item x="73"/>
        <item x="304"/>
        <item x="74"/>
        <item x="243"/>
        <item x="75"/>
        <item x="76"/>
        <item x="77"/>
        <item x="78"/>
        <item x="79"/>
        <item x="80"/>
        <item x="81"/>
        <item x="251"/>
        <item x="82"/>
        <item x="83"/>
        <item x="84"/>
        <item x="85"/>
        <item x="86"/>
        <item x="87"/>
        <item x="274"/>
        <item x="275"/>
        <item x="88"/>
        <item x="89"/>
        <item x="90"/>
        <item x="91"/>
        <item x="276"/>
        <item x="92"/>
        <item x="93"/>
        <item x="94"/>
        <item x="95"/>
        <item x="252"/>
        <item x="96"/>
        <item x="97"/>
        <item x="253"/>
        <item x="169"/>
        <item x="98"/>
        <item x="99"/>
        <item x="100"/>
        <item x="101"/>
        <item x="254"/>
        <item x="102"/>
        <item x="103"/>
        <item x="104"/>
        <item x="105"/>
        <item x="106"/>
        <item x="277"/>
        <item x="107"/>
        <item x="108"/>
        <item x="278"/>
        <item x="109"/>
        <item x="110"/>
        <item x="111"/>
        <item x="112"/>
        <item x="113"/>
        <item x="114"/>
        <item x="115"/>
        <item x="116"/>
        <item x="117"/>
        <item x="118"/>
        <item x="119"/>
        <item x="120"/>
        <item x="121"/>
        <item x="279"/>
        <item x="280"/>
        <item x="122"/>
        <item x="123"/>
        <item x="124"/>
        <item x="255"/>
        <item x="256"/>
        <item x="125"/>
        <item x="126"/>
        <item x="127"/>
        <item x="128"/>
        <item x="129"/>
        <item x="130"/>
        <item x="131"/>
        <item x="132"/>
        <item x="133"/>
        <item x="134"/>
        <item x="135"/>
        <item x="136"/>
        <item x="137"/>
        <item x="138"/>
        <item x="139"/>
        <item x="140"/>
        <item x="141"/>
        <item x="142"/>
        <item x="143"/>
        <item x="305"/>
        <item x="306"/>
        <item x="307"/>
        <item x="308"/>
        <item x="392"/>
        <item x="393"/>
        <item x="309"/>
        <item x="310"/>
        <item x="394"/>
        <item x="395"/>
        <item x="144"/>
        <item x="396"/>
        <item x="397"/>
        <item x="145"/>
        <item x="398"/>
        <item x="399"/>
        <item x="146"/>
        <item x="228"/>
        <item x="229"/>
        <item x="230"/>
        <item x="417"/>
        <item x="311"/>
        <item x="231"/>
        <item x="281"/>
        <item x="400"/>
        <item x="401"/>
        <item x="402"/>
        <item x="418"/>
        <item x="147"/>
        <item x="148"/>
        <item x="403"/>
        <item x="404"/>
        <item x="312"/>
        <item x="286"/>
        <item x="170"/>
        <item x="405"/>
        <item x="313"/>
        <item x="244"/>
        <item x="282"/>
        <item x="314"/>
        <item x="406"/>
        <item x="283"/>
        <item x="407"/>
        <item x="408"/>
        <item x="315"/>
        <item x="316"/>
        <item x="409"/>
        <item x="317"/>
        <item x="410"/>
        <item x="411"/>
        <item x="318"/>
        <item x="412"/>
        <item x="319"/>
        <item x="284"/>
        <item x="413"/>
        <item x="149"/>
        <item x="320"/>
        <item x="245"/>
        <item x="150"/>
        <item x="151"/>
        <item x="321"/>
        <item x="322"/>
        <item x="414"/>
        <item x="415"/>
        <item x="246"/>
        <item x="419"/>
        <item m="1" x="421"/>
        <item m="1" x="422"/>
        <item m="1" x="423"/>
        <item x="420"/>
      </items>
    </pivotField>
    <pivotField axis="axisRow" compact="0" outline="0" showAll="0" defaultSubtotal="0">
      <items count="15">
        <item x="3"/>
        <item x="0"/>
        <item x="1"/>
        <item x="2"/>
        <item x="4"/>
        <item m="1" x="14"/>
        <item m="1" x="13"/>
        <item m="1" x="8"/>
        <item x="5"/>
        <item m="1" x="11"/>
        <item x="6"/>
        <item m="1" x="10"/>
        <item m="1" x="12"/>
        <item m="1" x="9"/>
        <item x="7"/>
      </items>
    </pivotField>
    <pivotField axis="axisRow" compact="0" outline="0" showAll="0" defaultSubtotal="0">
      <items count="426">
        <item x="64"/>
        <item m="1" x="416"/>
        <item x="391"/>
        <item x="110"/>
        <item x="1"/>
        <item x="70"/>
        <item x="307"/>
        <item x="264"/>
        <item x="245"/>
        <item x="332"/>
        <item x="163"/>
        <item x="216"/>
        <item x="309"/>
        <item x="143"/>
        <item x="146"/>
        <item x="328"/>
        <item x="150"/>
        <item x="350"/>
        <item x="100"/>
        <item x="239"/>
        <item x="116"/>
        <item x="407"/>
        <item x="308"/>
        <item x="377"/>
        <item x="202"/>
        <item x="346"/>
        <item x="334"/>
        <item x="406"/>
        <item x="157"/>
        <item x="329"/>
        <item x="158"/>
        <item x="226"/>
        <item x="356"/>
        <item x="161"/>
        <item x="252"/>
        <item x="130"/>
        <item x="208"/>
        <item x="263"/>
        <item x="185"/>
        <item x="111"/>
        <item x="128"/>
        <item x="139"/>
        <item x="294"/>
        <item x="355"/>
        <item x="149"/>
        <item x="105"/>
        <item x="383"/>
        <item x="401"/>
        <item x="278"/>
        <item x="206"/>
        <item x="197"/>
        <item x="78"/>
        <item x="52"/>
        <item x="26"/>
        <item x="160"/>
        <item x="61"/>
        <item x="94"/>
        <item x="217"/>
        <item x="229"/>
        <item x="156"/>
        <item x="272"/>
        <item x="35"/>
        <item x="293"/>
        <item x="361"/>
        <item x="209"/>
        <item x="138"/>
        <item x="388"/>
        <item x="367"/>
        <item x="249"/>
        <item x="395"/>
        <item x="380"/>
        <item x="343"/>
        <item x="312"/>
        <item x="282"/>
        <item x="218"/>
        <item x="101"/>
        <item x="336"/>
        <item x="364"/>
        <item x="341"/>
        <item x="330"/>
        <item x="152"/>
        <item x="393"/>
        <item x="205"/>
        <item x="313"/>
        <item x="104"/>
        <item x="167"/>
        <item x="66"/>
        <item x="182"/>
        <item x="194"/>
        <item x="240"/>
        <item x="48"/>
        <item x="251"/>
        <item x="43"/>
        <item x="384"/>
        <item x="379"/>
        <item x="178"/>
        <item x="168"/>
        <item x="260"/>
        <item x="41"/>
        <item x="298"/>
        <item x="402"/>
        <item x="91"/>
        <item x="186"/>
        <item x="45"/>
        <item x="269"/>
        <item x="175"/>
        <item x="411"/>
        <item x="44"/>
        <item x="354"/>
        <item x="283"/>
        <item x="204"/>
        <item x="127"/>
        <item x="345"/>
        <item x="112"/>
        <item x="207"/>
        <item x="98"/>
        <item x="398"/>
        <item x="315"/>
        <item x="120"/>
        <item x="58"/>
        <item x="303"/>
        <item x="162"/>
        <item x="326"/>
        <item x="191"/>
        <item x="403"/>
        <item x="6"/>
        <item x="67"/>
        <item x="344"/>
        <item x="256"/>
        <item x="190"/>
        <item x="30"/>
        <item x="74"/>
        <item x="390"/>
        <item x="34"/>
        <item x="372"/>
        <item x="131"/>
        <item x="233"/>
        <item x="132"/>
        <item x="60"/>
        <item x="223"/>
        <item x="366"/>
        <item x="109"/>
        <item x="129"/>
        <item x="358"/>
        <item x="386"/>
        <item x="221"/>
        <item x="228"/>
        <item x="370"/>
        <item x="375"/>
        <item x="126"/>
        <item x="18"/>
        <item x="54"/>
        <item x="300"/>
        <item x="387"/>
        <item x="174"/>
        <item x="195"/>
        <item x="338"/>
        <item x="183"/>
        <item x="271"/>
        <item x="189"/>
        <item x="368"/>
        <item x="280"/>
        <item x="333"/>
        <item x="88"/>
        <item x="87"/>
        <item x="51"/>
        <item x="246"/>
        <item x="13"/>
        <item x="22"/>
        <item x="378"/>
        <item x="37"/>
        <item x="409"/>
        <item x="287"/>
        <item x="299"/>
        <item x="16"/>
        <item x="243"/>
        <item x="335"/>
        <item x="211"/>
        <item x="122"/>
        <item x="212"/>
        <item x="148"/>
        <item x="17"/>
        <item x="232"/>
        <item x="0"/>
        <item x="267"/>
        <item x="46"/>
        <item x="159"/>
        <item x="311"/>
        <item x="200"/>
        <item x="371"/>
        <item x="279"/>
        <item x="77"/>
        <item x="99"/>
        <item x="340"/>
        <item x="288"/>
        <item x="40"/>
        <item x="137"/>
        <item x="319"/>
        <item x="187"/>
        <item x="133"/>
        <item x="155"/>
        <item x="261"/>
        <item x="254"/>
        <item x="241"/>
        <item x="68"/>
        <item x="266"/>
        <item x="85"/>
        <item x="385"/>
        <item x="337"/>
        <item x="292"/>
        <item x="9"/>
        <item m="1" x="423"/>
        <item x="363"/>
        <item x="289"/>
        <item x="193"/>
        <item x="410"/>
        <item x="234"/>
        <item x="397"/>
        <item x="369"/>
        <item x="21"/>
        <item x="42"/>
        <item x="82"/>
        <item x="93"/>
        <item x="220"/>
        <item x="19"/>
        <item x="353"/>
        <item x="75"/>
        <item x="56"/>
        <item x="141"/>
        <item x="29"/>
        <item x="121"/>
        <item x="214"/>
        <item x="286"/>
        <item x="38"/>
        <item x="250"/>
        <item x="316"/>
        <item m="1" x="418"/>
        <item x="90"/>
        <item x="12"/>
        <item x="268"/>
        <item x="284"/>
        <item x="79"/>
        <item x="265"/>
        <item x="224"/>
        <item x="331"/>
        <item x="124"/>
        <item x="23"/>
        <item x="376"/>
        <item x="172"/>
        <item x="305"/>
        <item x="247"/>
        <item x="210"/>
        <item x="399"/>
        <item x="306"/>
        <item x="72"/>
        <item x="219"/>
        <item x="349"/>
        <item x="179"/>
        <item x="3"/>
        <item x="164"/>
        <item x="201"/>
        <item x="230"/>
        <item x="71"/>
        <item x="237"/>
        <item x="176"/>
        <item x="81"/>
        <item x="231"/>
        <item x="192"/>
        <item x="114"/>
        <item x="276"/>
        <item x="107"/>
        <item x="113"/>
        <item x="15"/>
        <item x="382"/>
        <item x="238"/>
        <item x="118"/>
        <item x="177"/>
        <item x="103"/>
        <item x="257"/>
        <item x="365"/>
        <item x="106"/>
        <item x="31"/>
        <item x="351"/>
        <item x="36"/>
        <item x="290"/>
        <item x="95"/>
        <item x="153"/>
        <item x="408"/>
        <item x="97"/>
        <item x="92"/>
        <item x="123"/>
        <item x="135"/>
        <item x="59"/>
        <item x="213"/>
        <item x="222"/>
        <item x="57"/>
        <item x="381"/>
        <item x="108"/>
        <item x="53"/>
        <item x="297"/>
        <item x="327"/>
        <item x="322"/>
        <item x="227"/>
        <item x="317"/>
        <item x="318"/>
        <item m="1" x="417"/>
        <item x="50"/>
        <item x="196"/>
        <item x="314"/>
        <item x="27"/>
        <item x="80"/>
        <item x="140"/>
        <item x="136"/>
        <item x="33"/>
        <item x="119"/>
        <item x="412"/>
        <item x="325"/>
        <item x="10"/>
        <item x="166"/>
        <item x="389"/>
        <item x="11"/>
        <item x="235"/>
        <item x="5"/>
        <item x="244"/>
        <item x="142"/>
        <item x="248"/>
        <item x="373"/>
        <item x="49"/>
        <item x="125"/>
        <item x="86"/>
        <item x="188"/>
        <item x="357"/>
        <item x="225"/>
        <item x="145"/>
        <item x="352"/>
        <item x="404"/>
        <item x="14"/>
        <item x="236"/>
        <item x="69"/>
        <item x="173"/>
        <item x="347"/>
        <item x="324"/>
        <item x="102"/>
        <item x="203"/>
        <item x="117"/>
        <item x="374"/>
        <item x="215"/>
        <item x="281"/>
        <item x="4"/>
        <item x="405"/>
        <item x="32"/>
        <item x="270"/>
        <item x="253"/>
        <item x="339"/>
        <item x="342"/>
        <item x="258"/>
        <item x="144"/>
        <item x="296"/>
        <item x="73"/>
        <item x="198"/>
        <item x="47"/>
        <item x="181"/>
        <item x="199"/>
        <item x="8"/>
        <item x="291"/>
        <item x="295"/>
        <item x="301"/>
        <item x="302"/>
        <item x="65"/>
        <item x="273"/>
        <item x="323"/>
        <item x="55"/>
        <item x="151"/>
        <item x="392"/>
        <item x="28"/>
        <item x="24"/>
        <item x="171"/>
        <item x="274"/>
        <item x="96"/>
        <item x="63"/>
        <item x="169"/>
        <item x="396"/>
        <item x="184"/>
        <item x="310"/>
        <item x="320"/>
        <item x="362"/>
        <item x="7"/>
        <item x="134"/>
        <item x="89"/>
        <item x="76"/>
        <item x="321"/>
        <item x="394"/>
        <item x="180"/>
        <item x="275"/>
        <item x="154"/>
        <item x="359"/>
        <item x="115"/>
        <item x="259"/>
        <item x="348"/>
        <item x="62"/>
        <item x="147"/>
        <item x="242"/>
        <item x="304"/>
        <item x="20"/>
        <item x="400"/>
        <item x="25"/>
        <item m="1" x="420"/>
        <item x="413"/>
        <item x="255"/>
        <item x="83"/>
        <item x="2"/>
        <item x="360"/>
        <item x="285"/>
        <item x="39"/>
        <item x="165"/>
        <item x="170"/>
        <item x="277"/>
        <item x="84"/>
        <item x="262"/>
        <item x="414"/>
        <item m="1" x="422"/>
        <item m="1" x="425"/>
        <item m="1" x="424"/>
        <item m="1" x="421"/>
        <item m="1" x="419"/>
        <item x="415"/>
      </items>
    </pivotField>
    <pivotField axis="axisRow" compact="0" outline="0" showAll="0" defaultSubtotal="0">
      <items count="8">
        <item x="0"/>
        <item x="1"/>
        <item x="4"/>
        <item x="5"/>
        <item x="3"/>
        <item x="2"/>
        <item x="6"/>
        <item m="1" x="7"/>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21">
        <item x="0"/>
        <item x="5"/>
        <item x="6"/>
        <item x="3"/>
        <item x="9"/>
        <item x="11"/>
        <item x="12"/>
        <item x="8"/>
        <item x="13"/>
        <item x="7"/>
        <item x="4"/>
        <item x="1"/>
        <item x="15"/>
        <item m="1" x="16"/>
        <item m="1" x="17"/>
        <item x="2"/>
        <item m="1" x="18"/>
        <item m="1" x="20"/>
        <item m="1" x="19"/>
        <item x="14"/>
        <item x="10"/>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Page" compact="0" outline="0" showAll="0" defaultSubtotal="0">
      <items count="8">
        <item x="0"/>
        <item x="1"/>
        <item x="4"/>
        <item x="5"/>
        <item x="3"/>
        <item x="2"/>
        <item x="6"/>
        <item m="1" x="7"/>
      </items>
    </pivotField>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howAll="0" defaultSubtotal="0"/>
    <pivotField compact="0" outline="0" subtotalTop="0" showAll="0" defaultSubtotal="0"/>
    <pivotField compact="0" outline="0" subtotalTop="0" showAll="0" defaultSubtotal="0"/>
    <pivotField compact="0" outline="0" showAll="0" defaultSubtotal="0"/>
  </pivotFields>
  <rowFields count="6">
    <field x="0"/>
    <field x="1"/>
    <field x="2"/>
    <field x="3"/>
    <field x="4"/>
    <field x="15"/>
  </rowFields>
  <rowItems count="45">
    <i>
      <x v="27"/>
      <x v="156"/>
      <x/>
      <x v="309"/>
      <x v="3"/>
      <x/>
    </i>
    <i>
      <x v="29"/>
      <x v="164"/>
      <x v="2"/>
      <x v="229"/>
      <x v="3"/>
      <x/>
    </i>
    <i>
      <x v="32"/>
      <x v="173"/>
      <x v="1"/>
      <x v="350"/>
      <x v="3"/>
      <x v="9"/>
    </i>
    <i>
      <x v="57"/>
      <x v="244"/>
      <x v="2"/>
      <x v="295"/>
      <x v="3"/>
      <x/>
    </i>
    <i>
      <x v="92"/>
      <x v="292"/>
      <x v="1"/>
      <x v="289"/>
      <x v="3"/>
      <x v="1"/>
    </i>
    <i>
      <x v="101"/>
      <x v="304"/>
      <x v="2"/>
      <x v="75"/>
      <x v="3"/>
      <x v="1"/>
    </i>
    <i>
      <x v="103"/>
      <x v="307"/>
      <x/>
      <x v="277"/>
      <x v="3"/>
      <x v="1"/>
    </i>
    <i>
      <x v="104"/>
      <x v="308"/>
      <x v="1"/>
      <x v="84"/>
      <x v="3"/>
      <x v="1"/>
    </i>
    <i>
      <x v="118"/>
      <x v="324"/>
      <x v="3"/>
      <x v="275"/>
      <x v="3"/>
      <x v="6"/>
    </i>
    <i>
      <x v="122"/>
      <x v="330"/>
      <x v="3"/>
      <x v="178"/>
      <x v="3"/>
      <x v="6"/>
    </i>
    <i>
      <x v="141"/>
      <x v="351"/>
      <x v="2"/>
      <x v="228"/>
      <x v="3"/>
      <x v="6"/>
    </i>
    <i>
      <x v="143"/>
      <x v="353"/>
      <x/>
      <x v="13"/>
      <x v="3"/>
      <x v="6"/>
    </i>
    <i>
      <x v="145"/>
      <x v="367"/>
      <x v="2"/>
      <x v="333"/>
      <x v="3"/>
      <x v="6"/>
    </i>
    <i>
      <x v="147"/>
      <x v="382"/>
      <x/>
      <x v="400"/>
      <x v="3"/>
      <x v="6"/>
    </i>
    <i>
      <x v="149"/>
      <x v="409"/>
      <x v="2"/>
      <x v="44"/>
      <x v="3"/>
      <x v="6"/>
    </i>
    <i>
      <x v="164"/>
      <x v="212"/>
      <x v="1"/>
      <x v="259"/>
      <x v="3"/>
      <x v="6"/>
    </i>
    <i>
      <x v="166"/>
      <x v="228"/>
      <x v="3"/>
      <x v="318"/>
      <x v="3"/>
      <x v="5"/>
    </i>
    <i>
      <x v="167"/>
      <x v="256"/>
      <x/>
      <x v="85"/>
      <x v="3"/>
      <x v="5"/>
    </i>
    <i>
      <x v="180"/>
      <x v="14"/>
      <x v="1"/>
      <x v="392"/>
      <x v="3"/>
      <x v="5"/>
    </i>
    <i>
      <x v="184"/>
      <x v="20"/>
      <x v="1"/>
      <x v="382"/>
      <x v="3"/>
      <x v="6"/>
    </i>
    <i>
      <x v="200"/>
      <x v="97"/>
      <x v="1"/>
      <x v="188"/>
      <x v="3"/>
      <x v="6"/>
    </i>
    <i>
      <x v="211"/>
      <x v="116"/>
      <x/>
      <x v="64"/>
      <x v="3"/>
      <x v="6"/>
    </i>
    <i>
      <x v="219"/>
      <x v="130"/>
      <x/>
      <x v="11"/>
      <x v="3"/>
      <x v="6"/>
    </i>
    <i>
      <x v="236"/>
      <x v="90"/>
      <x v="1"/>
      <x v="136"/>
      <x v="3"/>
      <x v="6"/>
    </i>
    <i>
      <x v="237"/>
      <x v="183"/>
      <x v="2"/>
      <x v="216"/>
      <x v="3"/>
      <x v="6"/>
    </i>
    <i>
      <x v="241"/>
      <x v="235"/>
      <x v="2"/>
      <x v="274"/>
      <x v="3"/>
      <x v="6"/>
    </i>
    <i>
      <x v="249"/>
      <x v="236"/>
      <x v="2"/>
      <x v="166"/>
      <x v="3"/>
      <x v="6"/>
    </i>
    <i>
      <x v="263"/>
      <x v="158"/>
      <x/>
      <x v="97"/>
      <x v="3"/>
      <x v="6"/>
    </i>
    <i>
      <x v="265"/>
      <x v="167"/>
      <x v="2"/>
      <x v="418"/>
      <x v="3"/>
      <x v="6"/>
    </i>
    <i>
      <x v="267"/>
      <x v="181"/>
      <x/>
      <x v="7"/>
      <x v="3"/>
      <x v="6"/>
    </i>
    <i>
      <x v="268"/>
      <x v="190"/>
      <x v="1"/>
      <x v="242"/>
      <x v="3"/>
      <x v="6"/>
    </i>
    <i>
      <x v="281"/>
      <x v="377"/>
      <x v="2"/>
      <x v="48"/>
      <x v="3"/>
      <x v="6"/>
    </i>
    <i>
      <x v="289"/>
      <x v="23"/>
      <x v="2"/>
      <x v="232"/>
      <x v="3"/>
      <x v="6"/>
    </i>
    <i>
      <x v="296"/>
      <x v="143"/>
      <x v="1"/>
      <x v="62"/>
      <x v="3"/>
      <x v="6"/>
    </i>
    <i>
      <x v="316"/>
      <x v="399"/>
      <x v="1"/>
      <x v="263"/>
      <x v="3"/>
      <x v="6"/>
    </i>
    <i>
      <x v="319"/>
      <x v="406"/>
      <x/>
      <x v="117"/>
      <x v="3"/>
      <x v="6"/>
    </i>
    <i>
      <x v="320"/>
      <x v="410"/>
      <x v="1"/>
      <x v="235"/>
      <x v="3"/>
      <x v="6"/>
    </i>
    <i>
      <x v="331"/>
      <x v="31"/>
      <x/>
      <x v="300"/>
      <x v="3"/>
      <x v="6"/>
    </i>
    <i>
      <x v="340"/>
      <x v="61"/>
      <x v="1"/>
      <x v="278"/>
      <x v="3"/>
      <x v="6"/>
    </i>
    <i>
      <x v="341"/>
      <x v="65"/>
      <x v="2"/>
      <x v="76"/>
      <x v="3"/>
      <x v="6"/>
    </i>
    <i>
      <x v="343"/>
      <x v="70"/>
      <x/>
      <x v="156"/>
      <x v="3"/>
      <x v="6"/>
    </i>
    <i>
      <x v="345"/>
      <x v="76"/>
      <x v="2"/>
      <x v="193"/>
      <x v="3"/>
      <x v="6"/>
    </i>
    <i>
      <x v="351"/>
      <x v="87"/>
      <x/>
      <x v="25"/>
      <x v="3"/>
      <x v="6"/>
    </i>
    <i>
      <x v="354"/>
      <x v="91"/>
      <x v="3"/>
      <x v="256"/>
      <x v="3"/>
      <x v="6"/>
    </i>
    <i>
      <x v="373"/>
      <x v="174"/>
      <x v="2"/>
      <x v="160"/>
      <x v="3"/>
      <x v="6"/>
    </i>
  </rowItems>
  <colItems count="1">
    <i/>
  </colItems>
  <pageFields count="1">
    <pageField fld="24" item="3" hier="-1"/>
  </pageFields>
  <formats count="421">
    <format dxfId="3291">
      <pivotArea field="0" type="button" dataOnly="0" labelOnly="1" outline="0" axis="axisRow" fieldPosition="0"/>
    </format>
    <format dxfId="3290">
      <pivotArea field="1" type="button" dataOnly="0" labelOnly="1" outline="0" axis="axisRow" fieldPosition="1"/>
    </format>
    <format dxfId="3289">
      <pivotArea field="2" type="button" dataOnly="0" labelOnly="1" outline="0" axis="axisRow" fieldPosition="2"/>
    </format>
    <format dxfId="3288">
      <pivotArea field="3" type="button" dataOnly="0" labelOnly="1" outline="0" axis="axisRow" fieldPosition="3"/>
    </format>
    <format dxfId="3287">
      <pivotArea field="4" type="button" dataOnly="0" labelOnly="1" outline="0" axis="axisRow" fieldPosition="4"/>
    </format>
    <format dxfId="3286">
      <pivotArea field="15" type="button" dataOnly="0" labelOnly="1" outline="0" axis="axisRow" fieldPosition="5"/>
    </format>
    <format dxfId="3285">
      <pivotArea field="0" type="button" dataOnly="0" labelOnly="1" outline="0" axis="axisRow" fieldPosition="0"/>
    </format>
    <format dxfId="3284">
      <pivotArea field="1" type="button" dataOnly="0" labelOnly="1" outline="0" axis="axisRow" fieldPosition="1"/>
    </format>
    <format dxfId="3283">
      <pivotArea field="2" type="button" dataOnly="0" labelOnly="1" outline="0" axis="axisRow" fieldPosition="2"/>
    </format>
    <format dxfId="3282">
      <pivotArea field="3" type="button" dataOnly="0" labelOnly="1" outline="0" axis="axisRow" fieldPosition="3"/>
    </format>
    <format dxfId="3281">
      <pivotArea field="4" type="button" dataOnly="0" labelOnly="1" outline="0" axis="axisRow" fieldPosition="4"/>
    </format>
    <format dxfId="3280">
      <pivotArea field="15" type="button" dataOnly="0" labelOnly="1" outline="0" axis="axisRow" fieldPosition="5"/>
    </format>
    <format dxfId="3279">
      <pivotArea dataOnly="0" labelOnly="1" outline="0" fieldPosition="0">
        <references count="1">
          <reference field="0" count="50">
            <x v="25"/>
            <x v="30"/>
            <x v="32"/>
            <x v="35"/>
            <x v="46"/>
            <x v="49"/>
            <x v="50"/>
            <x v="51"/>
            <x v="60"/>
            <x v="84"/>
            <x v="91"/>
            <x v="95"/>
            <x v="104"/>
            <x v="106"/>
            <x v="107"/>
            <x v="121"/>
            <x v="125"/>
            <x v="144"/>
            <x v="146"/>
            <x v="148"/>
            <x v="150"/>
            <x v="152"/>
            <x v="167"/>
            <x v="169"/>
            <x v="170"/>
            <x v="183"/>
            <x v="187"/>
            <x v="203"/>
            <x v="214"/>
            <x v="222"/>
            <x v="239"/>
            <x v="240"/>
            <x v="244"/>
            <x v="252"/>
            <x v="266"/>
            <x v="268"/>
            <x v="270"/>
            <x v="271"/>
            <x v="284"/>
            <x v="292"/>
            <x v="299"/>
            <x v="319"/>
            <x v="322"/>
            <x v="323"/>
            <x v="334"/>
            <x v="343"/>
            <x v="344"/>
            <x v="346"/>
            <x v="348"/>
            <x v="354"/>
          </reference>
        </references>
      </pivotArea>
    </format>
    <format dxfId="3278">
      <pivotArea dataOnly="0" labelOnly="1" outline="0" fieldPosition="0">
        <references count="1">
          <reference field="0" count="2">
            <x v="357"/>
            <x v="376"/>
          </reference>
        </references>
      </pivotArea>
    </format>
    <format dxfId="3277">
      <pivotArea dataOnly="0" labelOnly="1" outline="0" fieldPosition="0">
        <references count="2">
          <reference field="0" count="1" selected="0">
            <x v="25"/>
          </reference>
          <reference field="1" count="1">
            <x v="148"/>
          </reference>
        </references>
      </pivotArea>
    </format>
    <format dxfId="3276">
      <pivotArea dataOnly="0" labelOnly="1" outline="0" fieldPosition="0">
        <references count="2">
          <reference field="0" count="1" selected="0">
            <x v="30"/>
          </reference>
          <reference field="1" count="1">
            <x v="156"/>
          </reference>
        </references>
      </pivotArea>
    </format>
    <format dxfId="3275">
      <pivotArea dataOnly="0" labelOnly="1" outline="0" fieldPosition="0">
        <references count="2">
          <reference field="0" count="1" selected="0">
            <x v="32"/>
          </reference>
          <reference field="1" count="1">
            <x v="164"/>
          </reference>
        </references>
      </pivotArea>
    </format>
    <format dxfId="3274">
      <pivotArea dataOnly="0" labelOnly="1" outline="0" fieldPosition="0">
        <references count="2">
          <reference field="0" count="1" selected="0">
            <x v="35"/>
          </reference>
          <reference field="1" count="1">
            <x v="173"/>
          </reference>
        </references>
      </pivotArea>
    </format>
    <format dxfId="3273">
      <pivotArea dataOnly="0" labelOnly="1" outline="0" fieldPosition="0">
        <references count="2">
          <reference field="0" count="1" selected="0">
            <x v="46"/>
          </reference>
          <reference field="1" count="1">
            <x v="224"/>
          </reference>
        </references>
      </pivotArea>
    </format>
    <format dxfId="3272">
      <pivotArea dataOnly="0" labelOnly="1" outline="0" fieldPosition="0">
        <references count="2">
          <reference field="0" count="1" selected="0">
            <x v="49"/>
          </reference>
          <reference field="1" count="1">
            <x v="229"/>
          </reference>
        </references>
      </pivotArea>
    </format>
    <format dxfId="3271">
      <pivotArea dataOnly="0" labelOnly="1" outline="0" fieldPosition="0">
        <references count="2">
          <reference field="0" count="1" selected="0">
            <x v="50"/>
          </reference>
          <reference field="1" count="1">
            <x v="232"/>
          </reference>
        </references>
      </pivotArea>
    </format>
    <format dxfId="3270">
      <pivotArea dataOnly="0" labelOnly="1" outline="0" fieldPosition="0">
        <references count="2">
          <reference field="0" count="1" selected="0">
            <x v="51"/>
          </reference>
          <reference field="1" count="1">
            <x v="233"/>
          </reference>
        </references>
      </pivotArea>
    </format>
    <format dxfId="3269">
      <pivotArea dataOnly="0" labelOnly="1" outline="0" fieldPosition="0">
        <references count="2">
          <reference field="0" count="1" selected="0">
            <x v="60"/>
          </reference>
          <reference field="1" count="1">
            <x v="244"/>
          </reference>
        </references>
      </pivotArea>
    </format>
    <format dxfId="3268">
      <pivotArea dataOnly="0" labelOnly="1" outline="0" fieldPosition="0">
        <references count="2">
          <reference field="0" count="1" selected="0">
            <x v="84"/>
          </reference>
          <reference field="1" count="1">
            <x v="277"/>
          </reference>
        </references>
      </pivotArea>
    </format>
    <format dxfId="3267">
      <pivotArea dataOnly="0" labelOnly="1" outline="0" fieldPosition="0">
        <references count="2">
          <reference field="0" count="1" selected="0">
            <x v="91"/>
          </reference>
          <reference field="1" count="1">
            <x v="287"/>
          </reference>
        </references>
      </pivotArea>
    </format>
    <format dxfId="3266">
      <pivotArea dataOnly="0" labelOnly="1" outline="0" fieldPosition="0">
        <references count="2">
          <reference field="0" count="1" selected="0">
            <x v="95"/>
          </reference>
          <reference field="1" count="1">
            <x v="292"/>
          </reference>
        </references>
      </pivotArea>
    </format>
    <format dxfId="3265">
      <pivotArea dataOnly="0" labelOnly="1" outline="0" fieldPosition="0">
        <references count="2">
          <reference field="0" count="1" selected="0">
            <x v="104"/>
          </reference>
          <reference field="1" count="1">
            <x v="304"/>
          </reference>
        </references>
      </pivotArea>
    </format>
    <format dxfId="3264">
      <pivotArea dataOnly="0" labelOnly="1" outline="0" fieldPosition="0">
        <references count="2">
          <reference field="0" count="1" selected="0">
            <x v="106"/>
          </reference>
          <reference field="1" count="1">
            <x v="307"/>
          </reference>
        </references>
      </pivotArea>
    </format>
    <format dxfId="3263">
      <pivotArea dataOnly="0" labelOnly="1" outline="0" fieldPosition="0">
        <references count="2">
          <reference field="0" count="1" selected="0">
            <x v="107"/>
          </reference>
          <reference field="1" count="1">
            <x v="308"/>
          </reference>
        </references>
      </pivotArea>
    </format>
    <format dxfId="3262">
      <pivotArea dataOnly="0" labelOnly="1" outline="0" fieldPosition="0">
        <references count="2">
          <reference field="0" count="1" selected="0">
            <x v="121"/>
          </reference>
          <reference field="1" count="1">
            <x v="324"/>
          </reference>
        </references>
      </pivotArea>
    </format>
    <format dxfId="3261">
      <pivotArea dataOnly="0" labelOnly="1" outline="0" fieldPosition="0">
        <references count="2">
          <reference field="0" count="1" selected="0">
            <x v="125"/>
          </reference>
          <reference field="1" count="1">
            <x v="330"/>
          </reference>
        </references>
      </pivotArea>
    </format>
    <format dxfId="3260">
      <pivotArea dataOnly="0" labelOnly="1" outline="0" fieldPosition="0">
        <references count="2">
          <reference field="0" count="1" selected="0">
            <x v="144"/>
          </reference>
          <reference field="1" count="1">
            <x v="351"/>
          </reference>
        </references>
      </pivotArea>
    </format>
    <format dxfId="3259">
      <pivotArea dataOnly="0" labelOnly="1" outline="0" fieldPosition="0">
        <references count="2">
          <reference field="0" count="1" selected="0">
            <x v="146"/>
          </reference>
          <reference field="1" count="1">
            <x v="353"/>
          </reference>
        </references>
      </pivotArea>
    </format>
    <format dxfId="3258">
      <pivotArea dataOnly="0" labelOnly="1" outline="0" fieldPosition="0">
        <references count="2">
          <reference field="0" count="1" selected="0">
            <x v="148"/>
          </reference>
          <reference field="1" count="1">
            <x v="367"/>
          </reference>
        </references>
      </pivotArea>
    </format>
    <format dxfId="3257">
      <pivotArea dataOnly="0" labelOnly="1" outline="0" fieldPosition="0">
        <references count="2">
          <reference field="0" count="1" selected="0">
            <x v="150"/>
          </reference>
          <reference field="1" count="1">
            <x v="382"/>
          </reference>
        </references>
      </pivotArea>
    </format>
    <format dxfId="3256">
      <pivotArea dataOnly="0" labelOnly="1" outline="0" fieldPosition="0">
        <references count="2">
          <reference field="0" count="1" selected="0">
            <x v="152"/>
          </reference>
          <reference field="1" count="1">
            <x v="409"/>
          </reference>
        </references>
      </pivotArea>
    </format>
    <format dxfId="3255">
      <pivotArea dataOnly="0" labelOnly="1" outline="0" fieldPosition="0">
        <references count="2">
          <reference field="0" count="1" selected="0">
            <x v="167"/>
          </reference>
          <reference field="1" count="1">
            <x v="212"/>
          </reference>
        </references>
      </pivotArea>
    </format>
    <format dxfId="3254">
      <pivotArea dataOnly="0" labelOnly="1" outline="0" fieldPosition="0">
        <references count="2">
          <reference field="0" count="1" selected="0">
            <x v="169"/>
          </reference>
          <reference field="1" count="1">
            <x v="228"/>
          </reference>
        </references>
      </pivotArea>
    </format>
    <format dxfId="3253">
      <pivotArea dataOnly="0" labelOnly="1" outline="0" fieldPosition="0">
        <references count="2">
          <reference field="0" count="1" selected="0">
            <x v="170"/>
          </reference>
          <reference field="1" count="1">
            <x v="256"/>
          </reference>
        </references>
      </pivotArea>
    </format>
    <format dxfId="3252">
      <pivotArea dataOnly="0" labelOnly="1" outline="0" fieldPosition="0">
        <references count="2">
          <reference field="0" count="1" selected="0">
            <x v="183"/>
          </reference>
          <reference field="1" count="1">
            <x v="14"/>
          </reference>
        </references>
      </pivotArea>
    </format>
    <format dxfId="3251">
      <pivotArea dataOnly="0" labelOnly="1" outline="0" fieldPosition="0">
        <references count="2">
          <reference field="0" count="1" selected="0">
            <x v="187"/>
          </reference>
          <reference field="1" count="1">
            <x v="20"/>
          </reference>
        </references>
      </pivotArea>
    </format>
    <format dxfId="3250">
      <pivotArea dataOnly="0" labelOnly="1" outline="0" fieldPosition="0">
        <references count="2">
          <reference field="0" count="1" selected="0">
            <x v="203"/>
          </reference>
          <reference field="1" count="1">
            <x v="97"/>
          </reference>
        </references>
      </pivotArea>
    </format>
    <format dxfId="3249">
      <pivotArea dataOnly="0" labelOnly="1" outline="0" fieldPosition="0">
        <references count="2">
          <reference field="0" count="1" selected="0">
            <x v="214"/>
          </reference>
          <reference field="1" count="1">
            <x v="116"/>
          </reference>
        </references>
      </pivotArea>
    </format>
    <format dxfId="3248">
      <pivotArea dataOnly="0" labelOnly="1" outline="0" fieldPosition="0">
        <references count="2">
          <reference field="0" count="1" selected="0">
            <x v="222"/>
          </reference>
          <reference field="1" count="1">
            <x v="130"/>
          </reference>
        </references>
      </pivotArea>
    </format>
    <format dxfId="3247">
      <pivotArea dataOnly="0" labelOnly="1" outline="0" fieldPosition="0">
        <references count="2">
          <reference field="0" count="1" selected="0">
            <x v="239"/>
          </reference>
          <reference field="1" count="1">
            <x v="90"/>
          </reference>
        </references>
      </pivotArea>
    </format>
    <format dxfId="3246">
      <pivotArea dataOnly="0" labelOnly="1" outline="0" fieldPosition="0">
        <references count="2">
          <reference field="0" count="1" selected="0">
            <x v="240"/>
          </reference>
          <reference field="1" count="1">
            <x v="183"/>
          </reference>
        </references>
      </pivotArea>
    </format>
    <format dxfId="3245">
      <pivotArea dataOnly="0" labelOnly="1" outline="0" fieldPosition="0">
        <references count="2">
          <reference field="0" count="1" selected="0">
            <x v="244"/>
          </reference>
          <reference field="1" count="1">
            <x v="235"/>
          </reference>
        </references>
      </pivotArea>
    </format>
    <format dxfId="3244">
      <pivotArea dataOnly="0" labelOnly="1" outline="0" fieldPosition="0">
        <references count="2">
          <reference field="0" count="1" selected="0">
            <x v="252"/>
          </reference>
          <reference field="1" count="1">
            <x v="236"/>
          </reference>
        </references>
      </pivotArea>
    </format>
    <format dxfId="3243">
      <pivotArea dataOnly="0" labelOnly="1" outline="0" fieldPosition="0">
        <references count="2">
          <reference field="0" count="1" selected="0">
            <x v="266"/>
          </reference>
          <reference field="1" count="1">
            <x v="158"/>
          </reference>
        </references>
      </pivotArea>
    </format>
    <format dxfId="3242">
      <pivotArea dataOnly="0" labelOnly="1" outline="0" fieldPosition="0">
        <references count="2">
          <reference field="0" count="1" selected="0">
            <x v="268"/>
          </reference>
          <reference field="1" count="1">
            <x v="167"/>
          </reference>
        </references>
      </pivotArea>
    </format>
    <format dxfId="3241">
      <pivotArea dataOnly="0" labelOnly="1" outline="0" fieldPosition="0">
        <references count="2">
          <reference field="0" count="1" selected="0">
            <x v="270"/>
          </reference>
          <reference field="1" count="1">
            <x v="181"/>
          </reference>
        </references>
      </pivotArea>
    </format>
    <format dxfId="3240">
      <pivotArea dataOnly="0" labelOnly="1" outline="0" fieldPosition="0">
        <references count="2">
          <reference field="0" count="1" selected="0">
            <x v="271"/>
          </reference>
          <reference field="1" count="1">
            <x v="190"/>
          </reference>
        </references>
      </pivotArea>
    </format>
    <format dxfId="3239">
      <pivotArea dataOnly="0" labelOnly="1" outline="0" fieldPosition="0">
        <references count="2">
          <reference field="0" count="1" selected="0">
            <x v="284"/>
          </reference>
          <reference field="1" count="1">
            <x v="377"/>
          </reference>
        </references>
      </pivotArea>
    </format>
    <format dxfId="3238">
      <pivotArea dataOnly="0" labelOnly="1" outline="0" fieldPosition="0">
        <references count="2">
          <reference field="0" count="1" selected="0">
            <x v="292"/>
          </reference>
          <reference field="1" count="1">
            <x v="23"/>
          </reference>
        </references>
      </pivotArea>
    </format>
    <format dxfId="3237">
      <pivotArea dataOnly="0" labelOnly="1" outline="0" fieldPosition="0">
        <references count="2">
          <reference field="0" count="1" selected="0">
            <x v="299"/>
          </reference>
          <reference field="1" count="1">
            <x v="143"/>
          </reference>
        </references>
      </pivotArea>
    </format>
    <format dxfId="3236">
      <pivotArea dataOnly="0" labelOnly="1" outline="0" fieldPosition="0">
        <references count="2">
          <reference field="0" count="1" selected="0">
            <x v="319"/>
          </reference>
          <reference field="1" count="1">
            <x v="399"/>
          </reference>
        </references>
      </pivotArea>
    </format>
    <format dxfId="3235">
      <pivotArea dataOnly="0" labelOnly="1" outline="0" fieldPosition="0">
        <references count="2">
          <reference field="0" count="1" selected="0">
            <x v="322"/>
          </reference>
          <reference field="1" count="1">
            <x v="406"/>
          </reference>
        </references>
      </pivotArea>
    </format>
    <format dxfId="3234">
      <pivotArea dataOnly="0" labelOnly="1" outline="0" fieldPosition="0">
        <references count="2">
          <reference field="0" count="1" selected="0">
            <x v="323"/>
          </reference>
          <reference field="1" count="1">
            <x v="410"/>
          </reference>
        </references>
      </pivotArea>
    </format>
    <format dxfId="3233">
      <pivotArea dataOnly="0" labelOnly="1" outline="0" fieldPosition="0">
        <references count="2">
          <reference field="0" count="1" selected="0">
            <x v="334"/>
          </reference>
          <reference field="1" count="1">
            <x v="31"/>
          </reference>
        </references>
      </pivotArea>
    </format>
    <format dxfId="3232">
      <pivotArea dataOnly="0" labelOnly="1" outline="0" fieldPosition="0">
        <references count="2">
          <reference field="0" count="1" selected="0">
            <x v="343"/>
          </reference>
          <reference field="1" count="1">
            <x v="61"/>
          </reference>
        </references>
      </pivotArea>
    </format>
    <format dxfId="3231">
      <pivotArea dataOnly="0" labelOnly="1" outline="0" fieldPosition="0">
        <references count="2">
          <reference field="0" count="1" selected="0">
            <x v="344"/>
          </reference>
          <reference field="1" count="1">
            <x v="65"/>
          </reference>
        </references>
      </pivotArea>
    </format>
    <format dxfId="3230">
      <pivotArea dataOnly="0" labelOnly="1" outline="0" fieldPosition="0">
        <references count="2">
          <reference field="0" count="1" selected="0">
            <x v="346"/>
          </reference>
          <reference field="1" count="1">
            <x v="70"/>
          </reference>
        </references>
      </pivotArea>
    </format>
    <format dxfId="3229">
      <pivotArea dataOnly="0" labelOnly="1" outline="0" fieldPosition="0">
        <references count="2">
          <reference field="0" count="1" selected="0">
            <x v="348"/>
          </reference>
          <reference field="1" count="1">
            <x v="76"/>
          </reference>
        </references>
      </pivotArea>
    </format>
    <format dxfId="3228">
      <pivotArea dataOnly="0" labelOnly="1" outline="0" fieldPosition="0">
        <references count="2">
          <reference field="0" count="1" selected="0">
            <x v="354"/>
          </reference>
          <reference field="1" count="1">
            <x v="87"/>
          </reference>
        </references>
      </pivotArea>
    </format>
    <format dxfId="3227">
      <pivotArea dataOnly="0" labelOnly="1" outline="0" fieldPosition="0">
        <references count="2">
          <reference field="0" count="1" selected="0">
            <x v="357"/>
          </reference>
          <reference field="1" count="1">
            <x v="91"/>
          </reference>
        </references>
      </pivotArea>
    </format>
    <format dxfId="3226">
      <pivotArea dataOnly="0" labelOnly="1" outline="0" fieldPosition="0">
        <references count="2">
          <reference field="0" count="1" selected="0">
            <x v="376"/>
          </reference>
          <reference field="1" count="1">
            <x v="174"/>
          </reference>
        </references>
      </pivotArea>
    </format>
    <format dxfId="3225">
      <pivotArea dataOnly="0" labelOnly="1" outline="0" fieldPosition="0">
        <references count="3">
          <reference field="0" count="1" selected="0">
            <x v="25"/>
          </reference>
          <reference field="1" count="1" selected="0">
            <x v="148"/>
          </reference>
          <reference field="2" count="1">
            <x v="3"/>
          </reference>
        </references>
      </pivotArea>
    </format>
    <format dxfId="3224">
      <pivotArea dataOnly="0" labelOnly="1" outline="0" fieldPosition="0">
        <references count="3">
          <reference field="0" count="1" selected="0">
            <x v="30"/>
          </reference>
          <reference field="1" count="1" selected="0">
            <x v="156"/>
          </reference>
          <reference field="2" count="1">
            <x v="0"/>
          </reference>
        </references>
      </pivotArea>
    </format>
    <format dxfId="3223">
      <pivotArea dataOnly="0" labelOnly="1" outline="0" fieldPosition="0">
        <references count="3">
          <reference field="0" count="1" selected="0">
            <x v="32"/>
          </reference>
          <reference field="1" count="1" selected="0">
            <x v="164"/>
          </reference>
          <reference field="2" count="1">
            <x v="2"/>
          </reference>
        </references>
      </pivotArea>
    </format>
    <format dxfId="3222">
      <pivotArea dataOnly="0" labelOnly="1" outline="0" fieldPosition="0">
        <references count="3">
          <reference field="0" count="1" selected="0">
            <x v="35"/>
          </reference>
          <reference field="1" count="1" selected="0">
            <x v="173"/>
          </reference>
          <reference field="2" count="1">
            <x v="1"/>
          </reference>
        </references>
      </pivotArea>
    </format>
    <format dxfId="3221">
      <pivotArea dataOnly="0" labelOnly="1" outline="0" fieldPosition="0">
        <references count="3">
          <reference field="0" count="1" selected="0">
            <x v="46"/>
          </reference>
          <reference field="1" count="1" selected="0">
            <x v="224"/>
          </reference>
          <reference field="2" count="1">
            <x v="0"/>
          </reference>
        </references>
      </pivotArea>
    </format>
    <format dxfId="3220">
      <pivotArea dataOnly="0" labelOnly="1" outline="0" fieldPosition="0">
        <references count="3">
          <reference field="0" count="1" selected="0">
            <x v="49"/>
          </reference>
          <reference field="1" count="1" selected="0">
            <x v="229"/>
          </reference>
          <reference field="2" count="1">
            <x v="3"/>
          </reference>
        </references>
      </pivotArea>
    </format>
    <format dxfId="3219">
      <pivotArea dataOnly="0" labelOnly="1" outline="0" fieldPosition="0">
        <references count="3">
          <reference field="0" count="1" selected="0">
            <x v="50"/>
          </reference>
          <reference field="1" count="1" selected="0">
            <x v="232"/>
          </reference>
          <reference field="2" count="1">
            <x v="0"/>
          </reference>
        </references>
      </pivotArea>
    </format>
    <format dxfId="3218">
      <pivotArea dataOnly="0" labelOnly="1" outline="0" fieldPosition="0">
        <references count="3">
          <reference field="0" count="1" selected="0">
            <x v="51"/>
          </reference>
          <reference field="1" count="1" selected="0">
            <x v="233"/>
          </reference>
          <reference field="2" count="1">
            <x v="4"/>
          </reference>
        </references>
      </pivotArea>
    </format>
    <format dxfId="3217">
      <pivotArea dataOnly="0" labelOnly="1" outline="0" fieldPosition="0">
        <references count="3">
          <reference field="0" count="1" selected="0">
            <x v="60"/>
          </reference>
          <reference field="1" count="1" selected="0">
            <x v="244"/>
          </reference>
          <reference field="2" count="1">
            <x v="2"/>
          </reference>
        </references>
      </pivotArea>
    </format>
    <format dxfId="3216">
      <pivotArea dataOnly="0" labelOnly="1" outline="0" fieldPosition="0">
        <references count="3">
          <reference field="0" count="1" selected="0">
            <x v="91"/>
          </reference>
          <reference field="1" count="1" selected="0">
            <x v="287"/>
          </reference>
          <reference field="2" count="1">
            <x v="1"/>
          </reference>
        </references>
      </pivotArea>
    </format>
    <format dxfId="3215">
      <pivotArea dataOnly="0" labelOnly="1" outline="0" fieldPosition="0">
        <references count="3">
          <reference field="0" count="1" selected="0">
            <x v="104"/>
          </reference>
          <reference field="1" count="1" selected="0">
            <x v="304"/>
          </reference>
          <reference field="2" count="1">
            <x v="2"/>
          </reference>
        </references>
      </pivotArea>
    </format>
    <format dxfId="3214">
      <pivotArea dataOnly="0" labelOnly="1" outline="0" fieldPosition="0">
        <references count="3">
          <reference field="0" count="1" selected="0">
            <x v="106"/>
          </reference>
          <reference field="1" count="1" selected="0">
            <x v="307"/>
          </reference>
          <reference field="2" count="1">
            <x v="0"/>
          </reference>
        </references>
      </pivotArea>
    </format>
    <format dxfId="3213">
      <pivotArea dataOnly="0" labelOnly="1" outline="0" fieldPosition="0">
        <references count="3">
          <reference field="0" count="1" selected="0">
            <x v="107"/>
          </reference>
          <reference field="1" count="1" selected="0">
            <x v="308"/>
          </reference>
          <reference field="2" count="1">
            <x v="1"/>
          </reference>
        </references>
      </pivotArea>
    </format>
    <format dxfId="3212">
      <pivotArea dataOnly="0" labelOnly="1" outline="0" fieldPosition="0">
        <references count="3">
          <reference field="0" count="1" selected="0">
            <x v="121"/>
          </reference>
          <reference field="1" count="1" selected="0">
            <x v="324"/>
          </reference>
          <reference field="2" count="1">
            <x v="3"/>
          </reference>
        </references>
      </pivotArea>
    </format>
    <format dxfId="3211">
      <pivotArea dataOnly="0" labelOnly="1" outline="0" fieldPosition="0">
        <references count="3">
          <reference field="0" count="1" selected="0">
            <x v="144"/>
          </reference>
          <reference field="1" count="1" selected="0">
            <x v="351"/>
          </reference>
          <reference field="2" count="1">
            <x v="2"/>
          </reference>
        </references>
      </pivotArea>
    </format>
    <format dxfId="3210">
      <pivotArea dataOnly="0" labelOnly="1" outline="0" fieldPosition="0">
        <references count="3">
          <reference field="0" count="1" selected="0">
            <x v="146"/>
          </reference>
          <reference field="1" count="1" selected="0">
            <x v="353"/>
          </reference>
          <reference field="2" count="1">
            <x v="0"/>
          </reference>
        </references>
      </pivotArea>
    </format>
    <format dxfId="3209">
      <pivotArea dataOnly="0" labelOnly="1" outline="0" fieldPosition="0">
        <references count="3">
          <reference field="0" count="1" selected="0">
            <x v="148"/>
          </reference>
          <reference field="1" count="1" selected="0">
            <x v="367"/>
          </reference>
          <reference field="2" count="1">
            <x v="2"/>
          </reference>
        </references>
      </pivotArea>
    </format>
    <format dxfId="3208">
      <pivotArea dataOnly="0" labelOnly="1" outline="0" fieldPosition="0">
        <references count="3">
          <reference field="0" count="1" selected="0">
            <x v="150"/>
          </reference>
          <reference field="1" count="1" selected="0">
            <x v="382"/>
          </reference>
          <reference field="2" count="1">
            <x v="0"/>
          </reference>
        </references>
      </pivotArea>
    </format>
    <format dxfId="3207">
      <pivotArea dataOnly="0" labelOnly="1" outline="0" fieldPosition="0">
        <references count="3">
          <reference field="0" count="1" selected="0">
            <x v="152"/>
          </reference>
          <reference field="1" count="1" selected="0">
            <x v="409"/>
          </reference>
          <reference field="2" count="1">
            <x v="2"/>
          </reference>
        </references>
      </pivotArea>
    </format>
    <format dxfId="3206">
      <pivotArea dataOnly="0" labelOnly="1" outline="0" fieldPosition="0">
        <references count="3">
          <reference field="0" count="1" selected="0">
            <x v="167"/>
          </reference>
          <reference field="1" count="1" selected="0">
            <x v="212"/>
          </reference>
          <reference field="2" count="1">
            <x v="1"/>
          </reference>
        </references>
      </pivotArea>
    </format>
    <format dxfId="3205">
      <pivotArea dataOnly="0" labelOnly="1" outline="0" fieldPosition="0">
        <references count="3">
          <reference field="0" count="1" selected="0">
            <x v="169"/>
          </reference>
          <reference field="1" count="1" selected="0">
            <x v="228"/>
          </reference>
          <reference field="2" count="1">
            <x v="3"/>
          </reference>
        </references>
      </pivotArea>
    </format>
    <format dxfId="3204">
      <pivotArea dataOnly="0" labelOnly="1" outline="0" fieldPosition="0">
        <references count="3">
          <reference field="0" count="1" selected="0">
            <x v="170"/>
          </reference>
          <reference field="1" count="1" selected="0">
            <x v="256"/>
          </reference>
          <reference field="2" count="1">
            <x v="0"/>
          </reference>
        </references>
      </pivotArea>
    </format>
    <format dxfId="3203">
      <pivotArea dataOnly="0" labelOnly="1" outline="0" fieldPosition="0">
        <references count="3">
          <reference field="0" count="1" selected="0">
            <x v="183"/>
          </reference>
          <reference field="1" count="1" selected="0">
            <x v="14"/>
          </reference>
          <reference field="2" count="1">
            <x v="1"/>
          </reference>
        </references>
      </pivotArea>
    </format>
    <format dxfId="3202">
      <pivotArea dataOnly="0" labelOnly="1" outline="0" fieldPosition="0">
        <references count="3">
          <reference field="0" count="1" selected="0">
            <x v="214"/>
          </reference>
          <reference field="1" count="1" selected="0">
            <x v="116"/>
          </reference>
          <reference field="2" count="1">
            <x v="0"/>
          </reference>
        </references>
      </pivotArea>
    </format>
    <format dxfId="3201">
      <pivotArea dataOnly="0" labelOnly="1" outline="0" fieldPosition="0">
        <references count="3">
          <reference field="0" count="1" selected="0">
            <x v="239"/>
          </reference>
          <reference field="1" count="1" selected="0">
            <x v="90"/>
          </reference>
          <reference field="2" count="1">
            <x v="1"/>
          </reference>
        </references>
      </pivotArea>
    </format>
    <format dxfId="3200">
      <pivotArea dataOnly="0" labelOnly="1" outline="0" fieldPosition="0">
        <references count="3">
          <reference field="0" count="1" selected="0">
            <x v="240"/>
          </reference>
          <reference field="1" count="1" selected="0">
            <x v="183"/>
          </reference>
          <reference field="2" count="1">
            <x v="2"/>
          </reference>
        </references>
      </pivotArea>
    </format>
    <format dxfId="3199">
      <pivotArea dataOnly="0" labelOnly="1" outline="0" fieldPosition="0">
        <references count="3">
          <reference field="0" count="1" selected="0">
            <x v="266"/>
          </reference>
          <reference field="1" count="1" selected="0">
            <x v="158"/>
          </reference>
          <reference field="2" count="1">
            <x v="0"/>
          </reference>
        </references>
      </pivotArea>
    </format>
    <format dxfId="3198">
      <pivotArea dataOnly="0" labelOnly="1" outline="0" fieldPosition="0">
        <references count="3">
          <reference field="0" count="1" selected="0">
            <x v="268"/>
          </reference>
          <reference field="1" count="1" selected="0">
            <x v="167"/>
          </reference>
          <reference field="2" count="1">
            <x v="2"/>
          </reference>
        </references>
      </pivotArea>
    </format>
    <format dxfId="3197">
      <pivotArea dataOnly="0" labelOnly="1" outline="0" fieldPosition="0">
        <references count="3">
          <reference field="0" count="1" selected="0">
            <x v="270"/>
          </reference>
          <reference field="1" count="1" selected="0">
            <x v="181"/>
          </reference>
          <reference field="2" count="1">
            <x v="0"/>
          </reference>
        </references>
      </pivotArea>
    </format>
    <format dxfId="3196">
      <pivotArea dataOnly="0" labelOnly="1" outline="0" fieldPosition="0">
        <references count="3">
          <reference field="0" count="1" selected="0">
            <x v="271"/>
          </reference>
          <reference field="1" count="1" selected="0">
            <x v="190"/>
          </reference>
          <reference field="2" count="1">
            <x v="1"/>
          </reference>
        </references>
      </pivotArea>
    </format>
    <format dxfId="3195">
      <pivotArea dataOnly="0" labelOnly="1" outline="0" fieldPosition="0">
        <references count="3">
          <reference field="0" count="1" selected="0">
            <x v="284"/>
          </reference>
          <reference field="1" count="1" selected="0">
            <x v="377"/>
          </reference>
          <reference field="2" count="1">
            <x v="2"/>
          </reference>
        </references>
      </pivotArea>
    </format>
    <format dxfId="3194">
      <pivotArea dataOnly="0" labelOnly="1" outline="0" fieldPosition="0">
        <references count="3">
          <reference field="0" count="1" selected="0">
            <x v="299"/>
          </reference>
          <reference field="1" count="1" selected="0">
            <x v="143"/>
          </reference>
          <reference field="2" count="1">
            <x v="1"/>
          </reference>
        </references>
      </pivotArea>
    </format>
    <format dxfId="3193">
      <pivotArea dataOnly="0" labelOnly="1" outline="0" fieldPosition="0">
        <references count="3">
          <reference field="0" count="1" selected="0">
            <x v="322"/>
          </reference>
          <reference field="1" count="1" selected="0">
            <x v="406"/>
          </reference>
          <reference field="2" count="1">
            <x v="0"/>
          </reference>
        </references>
      </pivotArea>
    </format>
    <format dxfId="3192">
      <pivotArea dataOnly="0" labelOnly="1" outline="0" fieldPosition="0">
        <references count="3">
          <reference field="0" count="1" selected="0">
            <x v="323"/>
          </reference>
          <reference field="1" count="1" selected="0">
            <x v="410"/>
          </reference>
          <reference field="2" count="1">
            <x v="1"/>
          </reference>
        </references>
      </pivotArea>
    </format>
    <format dxfId="3191">
      <pivotArea dataOnly="0" labelOnly="1" outline="0" fieldPosition="0">
        <references count="3">
          <reference field="0" count="1" selected="0">
            <x v="334"/>
          </reference>
          <reference field="1" count="1" selected="0">
            <x v="31"/>
          </reference>
          <reference field="2" count="1">
            <x v="0"/>
          </reference>
        </references>
      </pivotArea>
    </format>
    <format dxfId="3190">
      <pivotArea dataOnly="0" labelOnly="1" outline="0" fieldPosition="0">
        <references count="3">
          <reference field="0" count="1" selected="0">
            <x v="343"/>
          </reference>
          <reference field="1" count="1" selected="0">
            <x v="61"/>
          </reference>
          <reference field="2" count="1">
            <x v="1"/>
          </reference>
        </references>
      </pivotArea>
    </format>
    <format dxfId="3189">
      <pivotArea dataOnly="0" labelOnly="1" outline="0" fieldPosition="0">
        <references count="3">
          <reference field="0" count="1" selected="0">
            <x v="344"/>
          </reference>
          <reference field="1" count="1" selected="0">
            <x v="65"/>
          </reference>
          <reference field="2" count="1">
            <x v="2"/>
          </reference>
        </references>
      </pivotArea>
    </format>
    <format dxfId="3188">
      <pivotArea dataOnly="0" labelOnly="1" outline="0" fieldPosition="0">
        <references count="3">
          <reference field="0" count="1" selected="0">
            <x v="346"/>
          </reference>
          <reference field="1" count="1" selected="0">
            <x v="70"/>
          </reference>
          <reference field="2" count="1">
            <x v="0"/>
          </reference>
        </references>
      </pivotArea>
    </format>
    <format dxfId="3187">
      <pivotArea dataOnly="0" labelOnly="1" outline="0" fieldPosition="0">
        <references count="3">
          <reference field="0" count="1" selected="0">
            <x v="348"/>
          </reference>
          <reference field="1" count="1" selected="0">
            <x v="76"/>
          </reference>
          <reference field="2" count="1">
            <x v="2"/>
          </reference>
        </references>
      </pivotArea>
    </format>
    <format dxfId="3186">
      <pivotArea dataOnly="0" labelOnly="1" outline="0" fieldPosition="0">
        <references count="3">
          <reference field="0" count="1" selected="0">
            <x v="354"/>
          </reference>
          <reference field="1" count="1" selected="0">
            <x v="87"/>
          </reference>
          <reference field="2" count="1">
            <x v="0"/>
          </reference>
        </references>
      </pivotArea>
    </format>
    <format dxfId="3185">
      <pivotArea dataOnly="0" labelOnly="1" outline="0" fieldPosition="0">
        <references count="3">
          <reference field="0" count="1" selected="0">
            <x v="357"/>
          </reference>
          <reference field="1" count="1" selected="0">
            <x v="91"/>
          </reference>
          <reference field="2" count="1">
            <x v="3"/>
          </reference>
        </references>
      </pivotArea>
    </format>
    <format dxfId="3184">
      <pivotArea dataOnly="0" labelOnly="1" outline="0" fieldPosition="0">
        <references count="3">
          <reference field="0" count="1" selected="0">
            <x v="376"/>
          </reference>
          <reference field="1" count="1" selected="0">
            <x v="174"/>
          </reference>
          <reference field="2" count="1">
            <x v="2"/>
          </reference>
        </references>
      </pivotArea>
    </format>
    <format dxfId="3183">
      <pivotArea dataOnly="0" labelOnly="1" outline="0" fieldPosition="0">
        <references count="4">
          <reference field="0" count="1" selected="0">
            <x v="25"/>
          </reference>
          <reference field="1" count="1" selected="0">
            <x v="148"/>
          </reference>
          <reference field="2" count="1" selected="0">
            <x v="3"/>
          </reference>
          <reference field="3" count="1">
            <x v="168"/>
          </reference>
        </references>
      </pivotArea>
    </format>
    <format dxfId="3182">
      <pivotArea dataOnly="0" labelOnly="1" outline="0" fieldPosition="0">
        <references count="4">
          <reference field="0" count="1" selected="0">
            <x v="30"/>
          </reference>
          <reference field="1" count="1" selected="0">
            <x v="156"/>
          </reference>
          <reference field="2" count="1" selected="0">
            <x v="0"/>
          </reference>
          <reference field="3" count="1">
            <x v="309"/>
          </reference>
        </references>
      </pivotArea>
    </format>
    <format dxfId="3181">
      <pivotArea dataOnly="0" labelOnly="1" outline="0" fieldPosition="0">
        <references count="4">
          <reference field="0" count="1" selected="0">
            <x v="32"/>
          </reference>
          <reference field="1" count="1" selected="0">
            <x v="164"/>
          </reference>
          <reference field="2" count="1" selected="0">
            <x v="2"/>
          </reference>
          <reference field="3" count="1">
            <x v="229"/>
          </reference>
        </references>
      </pivotArea>
    </format>
    <format dxfId="3180">
      <pivotArea dataOnly="0" labelOnly="1" outline="0" fieldPosition="0">
        <references count="4">
          <reference field="0" count="1" selected="0">
            <x v="35"/>
          </reference>
          <reference field="1" count="1" selected="0">
            <x v="173"/>
          </reference>
          <reference field="2" count="1" selected="0">
            <x v="1"/>
          </reference>
          <reference field="3" count="1">
            <x v="350"/>
          </reference>
        </references>
      </pivotArea>
    </format>
    <format dxfId="3179">
      <pivotArea dataOnly="0" labelOnly="1" outline="0" fieldPosition="0">
        <references count="4">
          <reference field="0" count="1" selected="0">
            <x v="46"/>
          </reference>
          <reference field="1" count="1" selected="0">
            <x v="224"/>
          </reference>
          <reference field="2" count="1" selected="0">
            <x v="0"/>
          </reference>
          <reference field="3" count="1">
            <x v="92"/>
          </reference>
        </references>
      </pivotArea>
    </format>
    <format dxfId="3178">
      <pivotArea dataOnly="0" labelOnly="1" outline="0" fieldPosition="0">
        <references count="4">
          <reference field="0" count="1" selected="0">
            <x v="49"/>
          </reference>
          <reference field="1" count="1" selected="0">
            <x v="229"/>
          </reference>
          <reference field="2" count="1" selected="0">
            <x v="3"/>
          </reference>
          <reference field="3" count="1">
            <x v="185"/>
          </reference>
        </references>
      </pivotArea>
    </format>
    <format dxfId="3177">
      <pivotArea dataOnly="0" labelOnly="1" outline="0" fieldPosition="0">
        <references count="4">
          <reference field="0" count="1" selected="0">
            <x v="50"/>
          </reference>
          <reference field="1" count="1" selected="0">
            <x v="232"/>
          </reference>
          <reference field="2" count="1" selected="0">
            <x v="0"/>
          </reference>
          <reference field="3" count="1">
            <x v="360"/>
          </reference>
        </references>
      </pivotArea>
    </format>
    <format dxfId="3176">
      <pivotArea dataOnly="0" labelOnly="1" outline="0" fieldPosition="0">
        <references count="4">
          <reference field="0" count="1" selected="0">
            <x v="51"/>
          </reference>
          <reference field="1" count="1" selected="0">
            <x v="233"/>
          </reference>
          <reference field="2" count="1" selected="0">
            <x v="4"/>
          </reference>
          <reference field="3" count="1">
            <x v="90"/>
          </reference>
        </references>
      </pivotArea>
    </format>
    <format dxfId="3175">
      <pivotArea dataOnly="0" labelOnly="1" outline="0" fieldPosition="0">
        <references count="4">
          <reference field="0" count="1" selected="0">
            <x v="60"/>
          </reference>
          <reference field="1" count="1" selected="0">
            <x v="244"/>
          </reference>
          <reference field="2" count="1" selected="0">
            <x v="2"/>
          </reference>
          <reference field="3" count="1">
            <x v="295"/>
          </reference>
        </references>
      </pivotArea>
    </format>
    <format dxfId="3174">
      <pivotArea dataOnly="0" labelOnly="1" outline="0" fieldPosition="0">
        <references count="4">
          <reference field="0" count="1" selected="0">
            <x v="84"/>
          </reference>
          <reference field="1" count="1" selected="0">
            <x v="277"/>
          </reference>
          <reference field="2" count="1" selected="0">
            <x v="2"/>
          </reference>
          <reference field="3" count="1">
            <x v="265"/>
          </reference>
        </references>
      </pivotArea>
    </format>
    <format dxfId="3173">
      <pivotArea dataOnly="0" labelOnly="1" outline="0" fieldPosition="0">
        <references count="4">
          <reference field="0" count="1" selected="0">
            <x v="91"/>
          </reference>
          <reference field="1" count="1" selected="0">
            <x v="287"/>
          </reference>
          <reference field="2" count="1" selected="0">
            <x v="1"/>
          </reference>
          <reference field="3" count="1">
            <x v="163"/>
          </reference>
        </references>
      </pivotArea>
    </format>
    <format dxfId="3172">
      <pivotArea dataOnly="0" labelOnly="1" outline="0" fieldPosition="0">
        <references count="4">
          <reference field="0" count="1" selected="0">
            <x v="95"/>
          </reference>
          <reference field="1" count="1" selected="0">
            <x v="292"/>
          </reference>
          <reference field="2" count="1" selected="0">
            <x v="1"/>
          </reference>
          <reference field="3" count="1">
            <x v="289"/>
          </reference>
        </references>
      </pivotArea>
    </format>
    <format dxfId="3171">
      <pivotArea dataOnly="0" labelOnly="1" outline="0" fieldPosition="0">
        <references count="4">
          <reference field="0" count="1" selected="0">
            <x v="104"/>
          </reference>
          <reference field="1" count="1" selected="0">
            <x v="304"/>
          </reference>
          <reference field="2" count="1" selected="0">
            <x v="2"/>
          </reference>
          <reference field="3" count="1">
            <x v="75"/>
          </reference>
        </references>
      </pivotArea>
    </format>
    <format dxfId="3170">
      <pivotArea dataOnly="0" labelOnly="1" outline="0" fieldPosition="0">
        <references count="4">
          <reference field="0" count="1" selected="0">
            <x v="106"/>
          </reference>
          <reference field="1" count="1" selected="0">
            <x v="307"/>
          </reference>
          <reference field="2" count="1" selected="0">
            <x v="0"/>
          </reference>
          <reference field="3" count="1">
            <x v="277"/>
          </reference>
        </references>
      </pivotArea>
    </format>
    <format dxfId="3169">
      <pivotArea dataOnly="0" labelOnly="1" outline="0" fieldPosition="0">
        <references count="4">
          <reference field="0" count="1" selected="0">
            <x v="107"/>
          </reference>
          <reference field="1" count="1" selected="0">
            <x v="308"/>
          </reference>
          <reference field="2" count="1" selected="0">
            <x v="1"/>
          </reference>
          <reference field="3" count="1">
            <x v="84"/>
          </reference>
        </references>
      </pivotArea>
    </format>
    <format dxfId="3168">
      <pivotArea dataOnly="0" labelOnly="1" outline="0" fieldPosition="0">
        <references count="4">
          <reference field="0" count="1" selected="0">
            <x v="121"/>
          </reference>
          <reference field="1" count="1" selected="0">
            <x v="324"/>
          </reference>
          <reference field="2" count="1" selected="0">
            <x v="3"/>
          </reference>
          <reference field="3" count="1">
            <x v="275"/>
          </reference>
        </references>
      </pivotArea>
    </format>
    <format dxfId="3167">
      <pivotArea dataOnly="0" labelOnly="1" outline="0" fieldPosition="0">
        <references count="4">
          <reference field="0" count="1" selected="0">
            <x v="125"/>
          </reference>
          <reference field="1" count="1" selected="0">
            <x v="330"/>
          </reference>
          <reference field="2" count="1" selected="0">
            <x v="3"/>
          </reference>
          <reference field="3" count="1">
            <x v="178"/>
          </reference>
        </references>
      </pivotArea>
    </format>
    <format dxfId="3166">
      <pivotArea dataOnly="0" labelOnly="1" outline="0" fieldPosition="0">
        <references count="4">
          <reference field="0" count="1" selected="0">
            <x v="144"/>
          </reference>
          <reference field="1" count="1" selected="0">
            <x v="351"/>
          </reference>
          <reference field="2" count="1" selected="0">
            <x v="2"/>
          </reference>
          <reference field="3" count="1">
            <x v="228"/>
          </reference>
        </references>
      </pivotArea>
    </format>
    <format dxfId="3165">
      <pivotArea dataOnly="0" labelOnly="1" outline="0" fieldPosition="0">
        <references count="4">
          <reference field="0" count="1" selected="0">
            <x v="146"/>
          </reference>
          <reference field="1" count="1" selected="0">
            <x v="353"/>
          </reference>
          <reference field="2" count="1" selected="0">
            <x v="0"/>
          </reference>
          <reference field="3" count="1">
            <x v="13"/>
          </reference>
        </references>
      </pivotArea>
    </format>
    <format dxfId="3164">
      <pivotArea dataOnly="0" labelOnly="1" outline="0" fieldPosition="0">
        <references count="4">
          <reference field="0" count="1" selected="0">
            <x v="148"/>
          </reference>
          <reference field="1" count="1" selected="0">
            <x v="367"/>
          </reference>
          <reference field="2" count="1" selected="0">
            <x v="2"/>
          </reference>
          <reference field="3" count="1">
            <x v="333"/>
          </reference>
        </references>
      </pivotArea>
    </format>
    <format dxfId="3163">
      <pivotArea dataOnly="0" labelOnly="1" outline="0" fieldPosition="0">
        <references count="4">
          <reference field="0" count="1" selected="0">
            <x v="150"/>
          </reference>
          <reference field="1" count="1" selected="0">
            <x v="382"/>
          </reference>
          <reference field="2" count="1" selected="0">
            <x v="0"/>
          </reference>
          <reference field="3" count="1">
            <x v="400"/>
          </reference>
        </references>
      </pivotArea>
    </format>
    <format dxfId="3162">
      <pivotArea dataOnly="0" labelOnly="1" outline="0" fieldPosition="0">
        <references count="4">
          <reference field="0" count="1" selected="0">
            <x v="152"/>
          </reference>
          <reference field="1" count="1" selected="0">
            <x v="409"/>
          </reference>
          <reference field="2" count="1" selected="0">
            <x v="2"/>
          </reference>
          <reference field="3" count="1">
            <x v="44"/>
          </reference>
        </references>
      </pivotArea>
    </format>
    <format dxfId="3161">
      <pivotArea dataOnly="0" labelOnly="1" outline="0" fieldPosition="0">
        <references count="4">
          <reference field="0" count="1" selected="0">
            <x v="167"/>
          </reference>
          <reference field="1" count="1" selected="0">
            <x v="212"/>
          </reference>
          <reference field="2" count="1" selected="0">
            <x v="1"/>
          </reference>
          <reference field="3" count="1">
            <x v="259"/>
          </reference>
        </references>
      </pivotArea>
    </format>
    <format dxfId="3160">
      <pivotArea dataOnly="0" labelOnly="1" outline="0" fieldPosition="0">
        <references count="4">
          <reference field="0" count="1" selected="0">
            <x v="169"/>
          </reference>
          <reference field="1" count="1" selected="0">
            <x v="228"/>
          </reference>
          <reference field="2" count="1" selected="0">
            <x v="3"/>
          </reference>
          <reference field="3" count="1">
            <x v="318"/>
          </reference>
        </references>
      </pivotArea>
    </format>
    <format dxfId="3159">
      <pivotArea dataOnly="0" labelOnly="1" outline="0" fieldPosition="0">
        <references count="4">
          <reference field="0" count="1" selected="0">
            <x v="170"/>
          </reference>
          <reference field="1" count="1" selected="0">
            <x v="256"/>
          </reference>
          <reference field="2" count="1" selected="0">
            <x v="0"/>
          </reference>
          <reference field="3" count="1">
            <x v="85"/>
          </reference>
        </references>
      </pivotArea>
    </format>
    <format dxfId="3158">
      <pivotArea dataOnly="0" labelOnly="1" outline="0" fieldPosition="0">
        <references count="4">
          <reference field="0" count="1" selected="0">
            <x v="183"/>
          </reference>
          <reference field="1" count="1" selected="0">
            <x v="14"/>
          </reference>
          <reference field="2" count="1" selected="0">
            <x v="1"/>
          </reference>
          <reference field="3" count="1">
            <x v="392"/>
          </reference>
        </references>
      </pivotArea>
    </format>
    <format dxfId="3157">
      <pivotArea dataOnly="0" labelOnly="1" outline="0" fieldPosition="0">
        <references count="4">
          <reference field="0" count="1" selected="0">
            <x v="187"/>
          </reference>
          <reference field="1" count="1" selected="0">
            <x v="20"/>
          </reference>
          <reference field="2" count="1" selected="0">
            <x v="1"/>
          </reference>
          <reference field="3" count="1">
            <x v="382"/>
          </reference>
        </references>
      </pivotArea>
    </format>
    <format dxfId="3156">
      <pivotArea dataOnly="0" labelOnly="1" outline="0" fieldPosition="0">
        <references count="4">
          <reference field="0" count="1" selected="0">
            <x v="203"/>
          </reference>
          <reference field="1" count="1" selected="0">
            <x v="97"/>
          </reference>
          <reference field="2" count="1" selected="0">
            <x v="1"/>
          </reference>
          <reference field="3" count="1">
            <x v="188"/>
          </reference>
        </references>
      </pivotArea>
    </format>
    <format dxfId="3155">
      <pivotArea dataOnly="0" labelOnly="1" outline="0" fieldPosition="0">
        <references count="4">
          <reference field="0" count="1" selected="0">
            <x v="214"/>
          </reference>
          <reference field="1" count="1" selected="0">
            <x v="116"/>
          </reference>
          <reference field="2" count="1" selected="0">
            <x v="0"/>
          </reference>
          <reference field="3" count="1">
            <x v="64"/>
          </reference>
        </references>
      </pivotArea>
    </format>
    <format dxfId="3154">
      <pivotArea dataOnly="0" labelOnly="1" outline="0" fieldPosition="0">
        <references count="4">
          <reference field="0" count="1" selected="0">
            <x v="222"/>
          </reference>
          <reference field="1" count="1" selected="0">
            <x v="130"/>
          </reference>
          <reference field="2" count="1" selected="0">
            <x v="0"/>
          </reference>
          <reference field="3" count="1">
            <x v="11"/>
          </reference>
        </references>
      </pivotArea>
    </format>
    <format dxfId="3153">
      <pivotArea dataOnly="0" labelOnly="1" outline="0" fieldPosition="0">
        <references count="4">
          <reference field="0" count="1" selected="0">
            <x v="239"/>
          </reference>
          <reference field="1" count="1" selected="0">
            <x v="90"/>
          </reference>
          <reference field="2" count="1" selected="0">
            <x v="1"/>
          </reference>
          <reference field="3" count="1">
            <x v="136"/>
          </reference>
        </references>
      </pivotArea>
    </format>
    <format dxfId="3152">
      <pivotArea dataOnly="0" labelOnly="1" outline="0" fieldPosition="0">
        <references count="4">
          <reference field="0" count="1" selected="0">
            <x v="240"/>
          </reference>
          <reference field="1" count="1" selected="0">
            <x v="183"/>
          </reference>
          <reference field="2" count="1" selected="0">
            <x v="2"/>
          </reference>
          <reference field="3" count="1">
            <x v="216"/>
          </reference>
        </references>
      </pivotArea>
    </format>
    <format dxfId="3151">
      <pivotArea dataOnly="0" labelOnly="1" outline="0" fieldPosition="0">
        <references count="4">
          <reference field="0" count="1" selected="0">
            <x v="244"/>
          </reference>
          <reference field="1" count="1" selected="0">
            <x v="235"/>
          </reference>
          <reference field="2" count="1" selected="0">
            <x v="2"/>
          </reference>
          <reference field="3" count="1">
            <x v="274"/>
          </reference>
        </references>
      </pivotArea>
    </format>
    <format dxfId="3150">
      <pivotArea dataOnly="0" labelOnly="1" outline="0" fieldPosition="0">
        <references count="4">
          <reference field="0" count="1" selected="0">
            <x v="252"/>
          </reference>
          <reference field="1" count="1" selected="0">
            <x v="236"/>
          </reference>
          <reference field="2" count="1" selected="0">
            <x v="2"/>
          </reference>
          <reference field="3" count="1">
            <x v="166"/>
          </reference>
        </references>
      </pivotArea>
    </format>
    <format dxfId="3149">
      <pivotArea dataOnly="0" labelOnly="1" outline="0" fieldPosition="0">
        <references count="4">
          <reference field="0" count="1" selected="0">
            <x v="266"/>
          </reference>
          <reference field="1" count="1" selected="0">
            <x v="158"/>
          </reference>
          <reference field="2" count="1" selected="0">
            <x v="0"/>
          </reference>
          <reference field="3" count="1">
            <x v="97"/>
          </reference>
        </references>
      </pivotArea>
    </format>
    <format dxfId="3148">
      <pivotArea dataOnly="0" labelOnly="1" outline="0" fieldPosition="0">
        <references count="4">
          <reference field="0" count="1" selected="0">
            <x v="268"/>
          </reference>
          <reference field="1" count="1" selected="0">
            <x v="167"/>
          </reference>
          <reference field="2" count="1" selected="0">
            <x v="2"/>
          </reference>
          <reference field="3" count="1">
            <x v="418"/>
          </reference>
        </references>
      </pivotArea>
    </format>
    <format dxfId="3147">
      <pivotArea dataOnly="0" labelOnly="1" outline="0" fieldPosition="0">
        <references count="4">
          <reference field="0" count="1" selected="0">
            <x v="270"/>
          </reference>
          <reference field="1" count="1" selected="0">
            <x v="181"/>
          </reference>
          <reference field="2" count="1" selected="0">
            <x v="0"/>
          </reference>
          <reference field="3" count="1">
            <x v="7"/>
          </reference>
        </references>
      </pivotArea>
    </format>
    <format dxfId="3146">
      <pivotArea dataOnly="0" labelOnly="1" outline="0" fieldPosition="0">
        <references count="4">
          <reference field="0" count="1" selected="0">
            <x v="271"/>
          </reference>
          <reference field="1" count="1" selected="0">
            <x v="190"/>
          </reference>
          <reference field="2" count="1" selected="0">
            <x v="1"/>
          </reference>
          <reference field="3" count="1">
            <x v="242"/>
          </reference>
        </references>
      </pivotArea>
    </format>
    <format dxfId="3145">
      <pivotArea dataOnly="0" labelOnly="1" outline="0" fieldPosition="0">
        <references count="4">
          <reference field="0" count="1" selected="0">
            <x v="284"/>
          </reference>
          <reference field="1" count="1" selected="0">
            <x v="377"/>
          </reference>
          <reference field="2" count="1" selected="0">
            <x v="2"/>
          </reference>
          <reference field="3" count="1">
            <x v="48"/>
          </reference>
        </references>
      </pivotArea>
    </format>
    <format dxfId="3144">
      <pivotArea dataOnly="0" labelOnly="1" outline="0" fieldPosition="0">
        <references count="4">
          <reference field="0" count="1" selected="0">
            <x v="292"/>
          </reference>
          <reference field="1" count="1" selected="0">
            <x v="23"/>
          </reference>
          <reference field="2" count="1" selected="0">
            <x v="2"/>
          </reference>
          <reference field="3" count="1">
            <x v="232"/>
          </reference>
        </references>
      </pivotArea>
    </format>
    <format dxfId="3143">
      <pivotArea dataOnly="0" labelOnly="1" outline="0" fieldPosition="0">
        <references count="4">
          <reference field="0" count="1" selected="0">
            <x v="299"/>
          </reference>
          <reference field="1" count="1" selected="0">
            <x v="143"/>
          </reference>
          <reference field="2" count="1" selected="0">
            <x v="1"/>
          </reference>
          <reference field="3" count="1">
            <x v="62"/>
          </reference>
        </references>
      </pivotArea>
    </format>
    <format dxfId="3142">
      <pivotArea dataOnly="0" labelOnly="1" outline="0" fieldPosition="0">
        <references count="4">
          <reference field="0" count="1" selected="0">
            <x v="319"/>
          </reference>
          <reference field="1" count="1" selected="0">
            <x v="399"/>
          </reference>
          <reference field="2" count="1" selected="0">
            <x v="1"/>
          </reference>
          <reference field="3" count="1">
            <x v="263"/>
          </reference>
        </references>
      </pivotArea>
    </format>
    <format dxfId="3141">
      <pivotArea dataOnly="0" labelOnly="1" outline="0" fieldPosition="0">
        <references count="4">
          <reference field="0" count="1" selected="0">
            <x v="322"/>
          </reference>
          <reference field="1" count="1" selected="0">
            <x v="406"/>
          </reference>
          <reference field="2" count="1" selected="0">
            <x v="0"/>
          </reference>
          <reference field="3" count="1">
            <x v="117"/>
          </reference>
        </references>
      </pivotArea>
    </format>
    <format dxfId="3140">
      <pivotArea dataOnly="0" labelOnly="1" outline="0" fieldPosition="0">
        <references count="4">
          <reference field="0" count="1" selected="0">
            <x v="323"/>
          </reference>
          <reference field="1" count="1" selected="0">
            <x v="410"/>
          </reference>
          <reference field="2" count="1" selected="0">
            <x v="1"/>
          </reference>
          <reference field="3" count="1">
            <x v="235"/>
          </reference>
        </references>
      </pivotArea>
    </format>
    <format dxfId="3139">
      <pivotArea dataOnly="0" labelOnly="1" outline="0" fieldPosition="0">
        <references count="4">
          <reference field="0" count="1" selected="0">
            <x v="334"/>
          </reference>
          <reference field="1" count="1" selected="0">
            <x v="31"/>
          </reference>
          <reference field="2" count="1" selected="0">
            <x v="0"/>
          </reference>
          <reference field="3" count="1">
            <x v="300"/>
          </reference>
        </references>
      </pivotArea>
    </format>
    <format dxfId="3138">
      <pivotArea dataOnly="0" labelOnly="1" outline="0" fieldPosition="0">
        <references count="4">
          <reference field="0" count="1" selected="0">
            <x v="343"/>
          </reference>
          <reference field="1" count="1" selected="0">
            <x v="61"/>
          </reference>
          <reference field="2" count="1" selected="0">
            <x v="1"/>
          </reference>
          <reference field="3" count="1">
            <x v="278"/>
          </reference>
        </references>
      </pivotArea>
    </format>
    <format dxfId="3137">
      <pivotArea dataOnly="0" labelOnly="1" outline="0" fieldPosition="0">
        <references count="4">
          <reference field="0" count="1" selected="0">
            <x v="344"/>
          </reference>
          <reference field="1" count="1" selected="0">
            <x v="65"/>
          </reference>
          <reference field="2" count="1" selected="0">
            <x v="2"/>
          </reference>
          <reference field="3" count="1">
            <x v="76"/>
          </reference>
        </references>
      </pivotArea>
    </format>
    <format dxfId="3136">
      <pivotArea dataOnly="0" labelOnly="1" outline="0" fieldPosition="0">
        <references count="4">
          <reference field="0" count="1" selected="0">
            <x v="346"/>
          </reference>
          <reference field="1" count="1" selected="0">
            <x v="70"/>
          </reference>
          <reference field="2" count="1" selected="0">
            <x v="0"/>
          </reference>
          <reference field="3" count="1">
            <x v="156"/>
          </reference>
        </references>
      </pivotArea>
    </format>
    <format dxfId="3135">
      <pivotArea dataOnly="0" labelOnly="1" outline="0" fieldPosition="0">
        <references count="4">
          <reference field="0" count="1" selected="0">
            <x v="348"/>
          </reference>
          <reference field="1" count="1" selected="0">
            <x v="76"/>
          </reference>
          <reference field="2" count="1" selected="0">
            <x v="2"/>
          </reference>
          <reference field="3" count="1">
            <x v="193"/>
          </reference>
        </references>
      </pivotArea>
    </format>
    <format dxfId="3134">
      <pivotArea dataOnly="0" labelOnly="1" outline="0" fieldPosition="0">
        <references count="4">
          <reference field="0" count="1" selected="0">
            <x v="354"/>
          </reference>
          <reference field="1" count="1" selected="0">
            <x v="87"/>
          </reference>
          <reference field="2" count="1" selected="0">
            <x v="0"/>
          </reference>
          <reference field="3" count="1">
            <x v="25"/>
          </reference>
        </references>
      </pivotArea>
    </format>
    <format dxfId="3133">
      <pivotArea dataOnly="0" labelOnly="1" outline="0" fieldPosition="0">
        <references count="4">
          <reference field="0" count="1" selected="0">
            <x v="357"/>
          </reference>
          <reference field="1" count="1" selected="0">
            <x v="91"/>
          </reference>
          <reference field="2" count="1" selected="0">
            <x v="3"/>
          </reference>
          <reference field="3" count="1">
            <x v="256"/>
          </reference>
        </references>
      </pivotArea>
    </format>
    <format dxfId="3132">
      <pivotArea dataOnly="0" labelOnly="1" outline="0" fieldPosition="0">
        <references count="4">
          <reference field="0" count="1" selected="0">
            <x v="376"/>
          </reference>
          <reference field="1" count="1" selected="0">
            <x v="174"/>
          </reference>
          <reference field="2" count="1" selected="0">
            <x v="2"/>
          </reference>
          <reference field="3" count="1">
            <x v="160"/>
          </reference>
        </references>
      </pivotArea>
    </format>
    <format dxfId="3131">
      <pivotArea dataOnly="0" labelOnly="1" outline="0" fieldPosition="0">
        <references count="5">
          <reference field="0" count="1" selected="0">
            <x v="25"/>
          </reference>
          <reference field="1" count="1" selected="0">
            <x v="148"/>
          </reference>
          <reference field="2" count="1" selected="0">
            <x v="3"/>
          </reference>
          <reference field="3" count="1" selected="0">
            <x v="168"/>
          </reference>
          <reference field="4" count="1">
            <x v="3"/>
          </reference>
        </references>
      </pivotArea>
    </format>
    <format dxfId="3130">
      <pivotArea dataOnly="0" labelOnly="1" outline="0" fieldPosition="0">
        <references count="6">
          <reference field="0" count="1" selected="0">
            <x v="25"/>
          </reference>
          <reference field="1" count="1" selected="0">
            <x v="148"/>
          </reference>
          <reference field="2" count="1" selected="0">
            <x v="3"/>
          </reference>
          <reference field="3" count="1" selected="0">
            <x v="168"/>
          </reference>
          <reference field="4" count="1" selected="0">
            <x v="3"/>
          </reference>
          <reference field="15" count="1">
            <x v="0"/>
          </reference>
        </references>
      </pivotArea>
    </format>
    <format dxfId="3129">
      <pivotArea dataOnly="0" labelOnly="1" outline="0" fieldPosition="0">
        <references count="6">
          <reference field="0" count="1" selected="0">
            <x v="30"/>
          </reference>
          <reference field="1" count="1" selected="0">
            <x v="156"/>
          </reference>
          <reference field="2" count="1" selected="0">
            <x v="0"/>
          </reference>
          <reference field="3" count="1" selected="0">
            <x v="309"/>
          </reference>
          <reference field="4" count="1" selected="0">
            <x v="3"/>
          </reference>
          <reference field="15" count="1">
            <x v="0"/>
          </reference>
        </references>
      </pivotArea>
    </format>
    <format dxfId="3128">
      <pivotArea dataOnly="0" labelOnly="1" outline="0" fieldPosition="0">
        <references count="6">
          <reference field="0" count="1" selected="0">
            <x v="32"/>
          </reference>
          <reference field="1" count="1" selected="0">
            <x v="164"/>
          </reference>
          <reference field="2" count="1" selected="0">
            <x v="2"/>
          </reference>
          <reference field="3" count="1" selected="0">
            <x v="229"/>
          </reference>
          <reference field="4" count="1" selected="0">
            <x v="3"/>
          </reference>
          <reference field="15" count="1">
            <x v="9"/>
          </reference>
        </references>
      </pivotArea>
    </format>
    <format dxfId="3127">
      <pivotArea dataOnly="0" labelOnly="1" outline="0" fieldPosition="0">
        <references count="6">
          <reference field="0" count="1" selected="0">
            <x v="35"/>
          </reference>
          <reference field="1" count="1" selected="0">
            <x v="173"/>
          </reference>
          <reference field="2" count="1" selected="0">
            <x v="1"/>
          </reference>
          <reference field="3" count="1" selected="0">
            <x v="350"/>
          </reference>
          <reference field="4" count="1" selected="0">
            <x v="3"/>
          </reference>
          <reference field="15" count="1">
            <x v="9"/>
          </reference>
        </references>
      </pivotArea>
    </format>
    <format dxfId="3126">
      <pivotArea dataOnly="0" labelOnly="1" outline="0" fieldPosition="0">
        <references count="6">
          <reference field="0" count="1" selected="0">
            <x v="46"/>
          </reference>
          <reference field="1" count="1" selected="0">
            <x v="224"/>
          </reference>
          <reference field="2" count="1" selected="0">
            <x v="0"/>
          </reference>
          <reference field="3" count="1" selected="0">
            <x v="92"/>
          </reference>
          <reference field="4" count="1" selected="0">
            <x v="3"/>
          </reference>
          <reference field="15" count="1">
            <x v="9"/>
          </reference>
        </references>
      </pivotArea>
    </format>
    <format dxfId="3125">
      <pivotArea dataOnly="0" labelOnly="1" outline="0" fieldPosition="0">
        <references count="6">
          <reference field="0" count="1" selected="0">
            <x v="49"/>
          </reference>
          <reference field="1" count="1" selected="0">
            <x v="229"/>
          </reference>
          <reference field="2" count="1" selected="0">
            <x v="3"/>
          </reference>
          <reference field="3" count="1" selected="0">
            <x v="185"/>
          </reference>
          <reference field="4" count="1" selected="0">
            <x v="3"/>
          </reference>
          <reference field="15" count="1">
            <x v="9"/>
          </reference>
        </references>
      </pivotArea>
    </format>
    <format dxfId="3124">
      <pivotArea dataOnly="0" labelOnly="1" outline="0" fieldPosition="0">
        <references count="6">
          <reference field="0" count="1" selected="0">
            <x v="50"/>
          </reference>
          <reference field="1" count="1" selected="0">
            <x v="232"/>
          </reference>
          <reference field="2" count="1" selected="0">
            <x v="0"/>
          </reference>
          <reference field="3" count="1" selected="0">
            <x v="360"/>
          </reference>
          <reference field="4" count="1" selected="0">
            <x v="3"/>
          </reference>
          <reference field="15" count="1">
            <x v="9"/>
          </reference>
        </references>
      </pivotArea>
    </format>
    <format dxfId="3123">
      <pivotArea dataOnly="0" labelOnly="1" outline="0" fieldPosition="0">
        <references count="6">
          <reference field="0" count="1" selected="0">
            <x v="51"/>
          </reference>
          <reference field="1" count="1" selected="0">
            <x v="233"/>
          </reference>
          <reference field="2" count="1" selected="0">
            <x v="4"/>
          </reference>
          <reference field="3" count="1" selected="0">
            <x v="90"/>
          </reference>
          <reference field="4" count="1" selected="0">
            <x v="3"/>
          </reference>
          <reference field="15" count="1">
            <x v="3"/>
          </reference>
        </references>
      </pivotArea>
    </format>
    <format dxfId="3122">
      <pivotArea dataOnly="0" labelOnly="1" outline="0" fieldPosition="0">
        <references count="6">
          <reference field="0" count="1" selected="0">
            <x v="60"/>
          </reference>
          <reference field="1" count="1" selected="0">
            <x v="244"/>
          </reference>
          <reference field="2" count="1" selected="0">
            <x v="2"/>
          </reference>
          <reference field="3" count="1" selected="0">
            <x v="295"/>
          </reference>
          <reference field="4" count="1" selected="0">
            <x v="3"/>
          </reference>
          <reference field="15" count="1">
            <x v="3"/>
          </reference>
        </references>
      </pivotArea>
    </format>
    <format dxfId="3121">
      <pivotArea dataOnly="0" labelOnly="1" outline="0" fieldPosition="0">
        <references count="6">
          <reference field="0" count="1" selected="0">
            <x v="84"/>
          </reference>
          <reference field="1" count="1" selected="0">
            <x v="277"/>
          </reference>
          <reference field="2" count="1" selected="0">
            <x v="2"/>
          </reference>
          <reference field="3" count="1" selected="0">
            <x v="265"/>
          </reference>
          <reference field="4" count="1" selected="0">
            <x v="3"/>
          </reference>
          <reference field="15" count="1">
            <x v="3"/>
          </reference>
        </references>
      </pivotArea>
    </format>
    <format dxfId="3120">
      <pivotArea dataOnly="0" labelOnly="1" outline="0" fieldPosition="0">
        <references count="6">
          <reference field="0" count="1" selected="0">
            <x v="91"/>
          </reference>
          <reference field="1" count="1" selected="0">
            <x v="287"/>
          </reference>
          <reference field="2" count="1" selected="0">
            <x v="1"/>
          </reference>
          <reference field="3" count="1" selected="0">
            <x v="163"/>
          </reference>
          <reference field="4" count="1" selected="0">
            <x v="3"/>
          </reference>
          <reference field="15" count="1">
            <x v="1"/>
          </reference>
        </references>
      </pivotArea>
    </format>
    <format dxfId="3119">
      <pivotArea dataOnly="0" labelOnly="1" outline="0" fieldPosition="0">
        <references count="6">
          <reference field="0" count="1" selected="0">
            <x v="95"/>
          </reference>
          <reference field="1" count="1" selected="0">
            <x v="292"/>
          </reference>
          <reference field="2" count="1" selected="0">
            <x v="1"/>
          </reference>
          <reference field="3" count="1" selected="0">
            <x v="289"/>
          </reference>
          <reference field="4" count="1" selected="0">
            <x v="3"/>
          </reference>
          <reference field="15" count="1">
            <x v="1"/>
          </reference>
        </references>
      </pivotArea>
    </format>
    <format dxfId="3118">
      <pivotArea dataOnly="0" labelOnly="1" outline="0" fieldPosition="0">
        <references count="6">
          <reference field="0" count="1" selected="0">
            <x v="104"/>
          </reference>
          <reference field="1" count="1" selected="0">
            <x v="304"/>
          </reference>
          <reference field="2" count="1" selected="0">
            <x v="2"/>
          </reference>
          <reference field="3" count="1" selected="0">
            <x v="75"/>
          </reference>
          <reference field="4" count="1" selected="0">
            <x v="3"/>
          </reference>
          <reference field="15" count="1">
            <x v="1"/>
          </reference>
        </references>
      </pivotArea>
    </format>
    <format dxfId="3117">
      <pivotArea dataOnly="0" labelOnly="1" outline="0" fieldPosition="0">
        <references count="6">
          <reference field="0" count="1" selected="0">
            <x v="106"/>
          </reference>
          <reference field="1" count="1" selected="0">
            <x v="307"/>
          </reference>
          <reference field="2" count="1" selected="0">
            <x v="0"/>
          </reference>
          <reference field="3" count="1" selected="0">
            <x v="277"/>
          </reference>
          <reference field="4" count="1" selected="0">
            <x v="3"/>
          </reference>
          <reference field="15" count="1">
            <x v="1"/>
          </reference>
        </references>
      </pivotArea>
    </format>
    <format dxfId="3116">
      <pivotArea dataOnly="0" labelOnly="1" outline="0" fieldPosition="0">
        <references count="6">
          <reference field="0" count="1" selected="0">
            <x v="107"/>
          </reference>
          <reference field="1" count="1" selected="0">
            <x v="308"/>
          </reference>
          <reference field="2" count="1" selected="0">
            <x v="1"/>
          </reference>
          <reference field="3" count="1" selected="0">
            <x v="84"/>
          </reference>
          <reference field="4" count="1" selected="0">
            <x v="3"/>
          </reference>
          <reference field="15" count="1">
            <x v="1"/>
          </reference>
        </references>
      </pivotArea>
    </format>
    <format dxfId="3115">
      <pivotArea dataOnly="0" labelOnly="1" outline="0" fieldPosition="0">
        <references count="6">
          <reference field="0" count="1" selected="0">
            <x v="121"/>
          </reference>
          <reference field="1" count="1" selected="0">
            <x v="324"/>
          </reference>
          <reference field="2" count="1" selected="0">
            <x v="3"/>
          </reference>
          <reference field="3" count="1" selected="0">
            <x v="275"/>
          </reference>
          <reference field="4" count="1" selected="0">
            <x v="3"/>
          </reference>
          <reference field="15" count="1">
            <x v="7"/>
          </reference>
        </references>
      </pivotArea>
    </format>
    <format dxfId="3114">
      <pivotArea dataOnly="0" labelOnly="1" outline="0" fieldPosition="0">
        <references count="6">
          <reference field="0" count="1" selected="0">
            <x v="125"/>
          </reference>
          <reference field="1" count="1" selected="0">
            <x v="330"/>
          </reference>
          <reference field="2" count="1" selected="0">
            <x v="3"/>
          </reference>
          <reference field="3" count="1" selected="0">
            <x v="178"/>
          </reference>
          <reference field="4" count="1" selected="0">
            <x v="3"/>
          </reference>
          <reference field="15" count="1">
            <x v="7"/>
          </reference>
        </references>
      </pivotArea>
    </format>
    <format dxfId="3113">
      <pivotArea dataOnly="0" labelOnly="1" outline="0" fieldPosition="0">
        <references count="6">
          <reference field="0" count="1" selected="0">
            <x v="144"/>
          </reference>
          <reference field="1" count="1" selected="0">
            <x v="351"/>
          </reference>
          <reference field="2" count="1" selected="0">
            <x v="2"/>
          </reference>
          <reference field="3" count="1" selected="0">
            <x v="228"/>
          </reference>
          <reference field="4" count="1" selected="0">
            <x v="3"/>
          </reference>
          <reference field="15" count="1">
            <x v="7"/>
          </reference>
        </references>
      </pivotArea>
    </format>
    <format dxfId="3112">
      <pivotArea dataOnly="0" labelOnly="1" outline="0" fieldPosition="0">
        <references count="6">
          <reference field="0" count="1" selected="0">
            <x v="146"/>
          </reference>
          <reference field="1" count="1" selected="0">
            <x v="353"/>
          </reference>
          <reference field="2" count="1" selected="0">
            <x v="0"/>
          </reference>
          <reference field="3" count="1" selected="0">
            <x v="13"/>
          </reference>
          <reference field="4" count="1" selected="0">
            <x v="3"/>
          </reference>
          <reference field="15" count="1">
            <x v="7"/>
          </reference>
        </references>
      </pivotArea>
    </format>
    <format dxfId="3111">
      <pivotArea dataOnly="0" labelOnly="1" outline="0" fieldPosition="0">
        <references count="6">
          <reference field="0" count="1" selected="0">
            <x v="148"/>
          </reference>
          <reference field="1" count="1" selected="0">
            <x v="367"/>
          </reference>
          <reference field="2" count="1" selected="0">
            <x v="2"/>
          </reference>
          <reference field="3" count="1" selected="0">
            <x v="333"/>
          </reference>
          <reference field="4" count="1" selected="0">
            <x v="3"/>
          </reference>
          <reference field="15" count="1">
            <x v="7"/>
          </reference>
        </references>
      </pivotArea>
    </format>
    <format dxfId="3110">
      <pivotArea dataOnly="0" labelOnly="1" outline="0" fieldPosition="0">
        <references count="6">
          <reference field="0" count="1" selected="0">
            <x v="150"/>
          </reference>
          <reference field="1" count="1" selected="0">
            <x v="382"/>
          </reference>
          <reference field="2" count="1" selected="0">
            <x v="0"/>
          </reference>
          <reference field="3" count="1" selected="0">
            <x v="400"/>
          </reference>
          <reference field="4" count="1" selected="0">
            <x v="3"/>
          </reference>
          <reference field="15" count="1">
            <x v="5"/>
          </reference>
        </references>
      </pivotArea>
    </format>
    <format dxfId="3109">
      <pivotArea dataOnly="0" labelOnly="1" outline="0" fieldPosition="0">
        <references count="6">
          <reference field="0" count="1" selected="0">
            <x v="152"/>
          </reference>
          <reference field="1" count="1" selected="0">
            <x v="409"/>
          </reference>
          <reference field="2" count="1" selected="0">
            <x v="2"/>
          </reference>
          <reference field="3" count="1" selected="0">
            <x v="44"/>
          </reference>
          <reference field="4" count="1" selected="0">
            <x v="3"/>
          </reference>
          <reference field="15" count="1">
            <x v="5"/>
          </reference>
        </references>
      </pivotArea>
    </format>
    <format dxfId="3108">
      <pivotArea dataOnly="0" labelOnly="1" outline="0" fieldPosition="0">
        <references count="6">
          <reference field="0" count="1" selected="0">
            <x v="167"/>
          </reference>
          <reference field="1" count="1" selected="0">
            <x v="212"/>
          </reference>
          <reference field="2" count="1" selected="0">
            <x v="1"/>
          </reference>
          <reference field="3" count="1" selected="0">
            <x v="259"/>
          </reference>
          <reference field="4" count="1" selected="0">
            <x v="3"/>
          </reference>
          <reference field="15" count="1">
            <x v="5"/>
          </reference>
        </references>
      </pivotArea>
    </format>
    <format dxfId="3107">
      <pivotArea dataOnly="0" labelOnly="1" outline="0" fieldPosition="0">
        <references count="6">
          <reference field="0" count="1" selected="0">
            <x v="169"/>
          </reference>
          <reference field="1" count="1" selected="0">
            <x v="228"/>
          </reference>
          <reference field="2" count="1" selected="0">
            <x v="3"/>
          </reference>
          <reference field="3" count="1" selected="0">
            <x v="318"/>
          </reference>
          <reference field="4" count="1" selected="0">
            <x v="3"/>
          </reference>
          <reference field="15" count="1">
            <x v="5"/>
          </reference>
        </references>
      </pivotArea>
    </format>
    <format dxfId="3106">
      <pivotArea dataOnly="0" labelOnly="1" outline="0" fieldPosition="0">
        <references count="6">
          <reference field="0" count="1" selected="0">
            <x v="170"/>
          </reference>
          <reference field="1" count="1" selected="0">
            <x v="256"/>
          </reference>
          <reference field="2" count="1" selected="0">
            <x v="0"/>
          </reference>
          <reference field="3" count="1" selected="0">
            <x v="85"/>
          </reference>
          <reference field="4" count="1" selected="0">
            <x v="3"/>
          </reference>
          <reference field="15" count="1">
            <x v="5"/>
          </reference>
        </references>
      </pivotArea>
    </format>
    <format dxfId="3105">
      <pivotArea dataOnly="0" labelOnly="1" outline="0" fieldPosition="0">
        <references count="6">
          <reference field="0" count="1" selected="0">
            <x v="183"/>
          </reference>
          <reference field="1" count="1" selected="0">
            <x v="14"/>
          </reference>
          <reference field="2" count="1" selected="0">
            <x v="1"/>
          </reference>
          <reference field="3" count="1" selected="0">
            <x v="392"/>
          </reference>
          <reference field="4" count="1" selected="0">
            <x v="3"/>
          </reference>
          <reference field="15" count="1">
            <x v="5"/>
          </reference>
        </references>
      </pivotArea>
    </format>
    <format dxfId="3104">
      <pivotArea dataOnly="0" labelOnly="1" outline="0" fieldPosition="0">
        <references count="6">
          <reference field="0" count="1" selected="0">
            <x v="187"/>
          </reference>
          <reference field="1" count="1" selected="0">
            <x v="20"/>
          </reference>
          <reference field="2" count="1" selected="0">
            <x v="1"/>
          </reference>
          <reference field="3" count="1" selected="0">
            <x v="382"/>
          </reference>
          <reference field="4" count="1" selected="0">
            <x v="3"/>
          </reference>
          <reference field="15" count="1">
            <x v="6"/>
          </reference>
        </references>
      </pivotArea>
    </format>
    <format dxfId="3103">
      <pivotArea dataOnly="0" labelOnly="1" outline="0" fieldPosition="0">
        <references count="6">
          <reference field="0" count="1" selected="0">
            <x v="203"/>
          </reference>
          <reference field="1" count="1" selected="0">
            <x v="97"/>
          </reference>
          <reference field="2" count="1" selected="0">
            <x v="1"/>
          </reference>
          <reference field="3" count="1" selected="0">
            <x v="188"/>
          </reference>
          <reference field="4" count="1" selected="0">
            <x v="3"/>
          </reference>
          <reference field="15" count="1">
            <x v="6"/>
          </reference>
        </references>
      </pivotArea>
    </format>
    <format dxfId="3102">
      <pivotArea dataOnly="0" labelOnly="1" outline="0" fieldPosition="0">
        <references count="6">
          <reference field="0" count="1" selected="0">
            <x v="214"/>
          </reference>
          <reference field="1" count="1" selected="0">
            <x v="116"/>
          </reference>
          <reference field="2" count="1" selected="0">
            <x v="0"/>
          </reference>
          <reference field="3" count="1" selected="0">
            <x v="64"/>
          </reference>
          <reference field="4" count="1" selected="0">
            <x v="3"/>
          </reference>
          <reference field="15" count="1">
            <x v="6"/>
          </reference>
        </references>
      </pivotArea>
    </format>
    <format dxfId="3101">
      <pivotArea dataOnly="0" labelOnly="1" outline="0" fieldPosition="0">
        <references count="6">
          <reference field="0" count="1" selected="0">
            <x v="222"/>
          </reference>
          <reference field="1" count="1" selected="0">
            <x v="130"/>
          </reference>
          <reference field="2" count="1" selected="0">
            <x v="0"/>
          </reference>
          <reference field="3" count="1" selected="0">
            <x v="11"/>
          </reference>
          <reference field="4" count="1" selected="0">
            <x v="3"/>
          </reference>
          <reference field="15" count="1">
            <x v="6"/>
          </reference>
        </references>
      </pivotArea>
    </format>
    <format dxfId="3100">
      <pivotArea dataOnly="0" labelOnly="1" outline="0" fieldPosition="0">
        <references count="6">
          <reference field="0" count="1" selected="0">
            <x v="239"/>
          </reference>
          <reference field="1" count="1" selected="0">
            <x v="90"/>
          </reference>
          <reference field="2" count="1" selected="0">
            <x v="1"/>
          </reference>
          <reference field="3" count="1" selected="0">
            <x v="136"/>
          </reference>
          <reference field="4" count="1" selected="0">
            <x v="3"/>
          </reference>
          <reference field="15" count="1">
            <x v="6"/>
          </reference>
        </references>
      </pivotArea>
    </format>
    <format dxfId="3099">
      <pivotArea dataOnly="0" labelOnly="1" outline="0" fieldPosition="0">
        <references count="6">
          <reference field="0" count="1" selected="0">
            <x v="240"/>
          </reference>
          <reference field="1" count="1" selected="0">
            <x v="183"/>
          </reference>
          <reference field="2" count="1" selected="0">
            <x v="2"/>
          </reference>
          <reference field="3" count="1" selected="0">
            <x v="216"/>
          </reference>
          <reference field="4" count="1" selected="0">
            <x v="3"/>
          </reference>
          <reference field="15" count="1">
            <x v="6"/>
          </reference>
        </references>
      </pivotArea>
    </format>
    <format dxfId="3098">
      <pivotArea dataOnly="0" labelOnly="1" outline="0" fieldPosition="0">
        <references count="6">
          <reference field="0" count="1" selected="0">
            <x v="244"/>
          </reference>
          <reference field="1" count="1" selected="0">
            <x v="235"/>
          </reference>
          <reference field="2" count="1" selected="0">
            <x v="2"/>
          </reference>
          <reference field="3" count="1" selected="0">
            <x v="274"/>
          </reference>
          <reference field="4" count="1" selected="0">
            <x v="3"/>
          </reference>
          <reference field="15" count="1">
            <x v="6"/>
          </reference>
        </references>
      </pivotArea>
    </format>
    <format dxfId="3097">
      <pivotArea dataOnly="0" labelOnly="1" outline="0" fieldPosition="0">
        <references count="6">
          <reference field="0" count="1" selected="0">
            <x v="252"/>
          </reference>
          <reference field="1" count="1" selected="0">
            <x v="236"/>
          </reference>
          <reference field="2" count="1" selected="0">
            <x v="2"/>
          </reference>
          <reference field="3" count="1" selected="0">
            <x v="166"/>
          </reference>
          <reference field="4" count="1" selected="0">
            <x v="3"/>
          </reference>
          <reference field="15" count="1">
            <x v="6"/>
          </reference>
        </references>
      </pivotArea>
    </format>
    <format dxfId="3096">
      <pivotArea dataOnly="0" labelOnly="1" outline="0" fieldPosition="0">
        <references count="6">
          <reference field="0" count="1" selected="0">
            <x v="266"/>
          </reference>
          <reference field="1" count="1" selected="0">
            <x v="158"/>
          </reference>
          <reference field="2" count="1" selected="0">
            <x v="0"/>
          </reference>
          <reference field="3" count="1" selected="0">
            <x v="97"/>
          </reference>
          <reference field="4" count="1" selected="0">
            <x v="3"/>
          </reference>
          <reference field="15" count="1">
            <x v="6"/>
          </reference>
        </references>
      </pivotArea>
    </format>
    <format dxfId="3095">
      <pivotArea dataOnly="0" labelOnly="1" outline="0" fieldPosition="0">
        <references count="6">
          <reference field="0" count="1" selected="0">
            <x v="268"/>
          </reference>
          <reference field="1" count="1" selected="0">
            <x v="167"/>
          </reference>
          <reference field="2" count="1" selected="0">
            <x v="2"/>
          </reference>
          <reference field="3" count="1" selected="0">
            <x v="418"/>
          </reference>
          <reference field="4" count="1" selected="0">
            <x v="3"/>
          </reference>
          <reference field="15" count="1">
            <x v="6"/>
          </reference>
        </references>
      </pivotArea>
    </format>
    <format dxfId="3094">
      <pivotArea dataOnly="0" labelOnly="1" outline="0" fieldPosition="0">
        <references count="6">
          <reference field="0" count="1" selected="0">
            <x v="270"/>
          </reference>
          <reference field="1" count="1" selected="0">
            <x v="181"/>
          </reference>
          <reference field="2" count="1" selected="0">
            <x v="0"/>
          </reference>
          <reference field="3" count="1" selected="0">
            <x v="7"/>
          </reference>
          <reference field="4" count="1" selected="0">
            <x v="3"/>
          </reference>
          <reference field="15" count="1">
            <x v="6"/>
          </reference>
        </references>
      </pivotArea>
    </format>
    <format dxfId="3093">
      <pivotArea dataOnly="0" labelOnly="1" outline="0" fieldPosition="0">
        <references count="6">
          <reference field="0" count="1" selected="0">
            <x v="271"/>
          </reference>
          <reference field="1" count="1" selected="0">
            <x v="190"/>
          </reference>
          <reference field="2" count="1" selected="0">
            <x v="1"/>
          </reference>
          <reference field="3" count="1" selected="0">
            <x v="242"/>
          </reference>
          <reference field="4" count="1" selected="0">
            <x v="3"/>
          </reference>
          <reference field="15" count="1">
            <x v="6"/>
          </reference>
        </references>
      </pivotArea>
    </format>
    <format dxfId="3092">
      <pivotArea dataOnly="0" labelOnly="1" outline="0" fieldPosition="0">
        <references count="6">
          <reference field="0" count="1" selected="0">
            <x v="284"/>
          </reference>
          <reference field="1" count="1" selected="0">
            <x v="377"/>
          </reference>
          <reference field="2" count="1" selected="0">
            <x v="2"/>
          </reference>
          <reference field="3" count="1" selected="0">
            <x v="48"/>
          </reference>
          <reference field="4" count="1" selected="0">
            <x v="3"/>
          </reference>
          <reference field="15" count="1">
            <x v="6"/>
          </reference>
        </references>
      </pivotArea>
    </format>
    <format dxfId="3091">
      <pivotArea dataOnly="0" labelOnly="1" outline="0" fieldPosition="0">
        <references count="6">
          <reference field="0" count="1" selected="0">
            <x v="292"/>
          </reference>
          <reference field="1" count="1" selected="0">
            <x v="23"/>
          </reference>
          <reference field="2" count="1" selected="0">
            <x v="2"/>
          </reference>
          <reference field="3" count="1" selected="0">
            <x v="232"/>
          </reference>
          <reference field="4" count="1" selected="0">
            <x v="3"/>
          </reference>
          <reference field="15" count="1">
            <x v="6"/>
          </reference>
        </references>
      </pivotArea>
    </format>
    <format dxfId="3090">
      <pivotArea dataOnly="0" labelOnly="1" outline="0" fieldPosition="0">
        <references count="6">
          <reference field="0" count="1" selected="0">
            <x v="299"/>
          </reference>
          <reference field="1" count="1" selected="0">
            <x v="143"/>
          </reference>
          <reference field="2" count="1" selected="0">
            <x v="1"/>
          </reference>
          <reference field="3" count="1" selected="0">
            <x v="62"/>
          </reference>
          <reference field="4" count="1" selected="0">
            <x v="3"/>
          </reference>
          <reference field="15" count="1">
            <x v="6"/>
          </reference>
        </references>
      </pivotArea>
    </format>
    <format dxfId="3089">
      <pivotArea dataOnly="0" labelOnly="1" outline="0" fieldPosition="0">
        <references count="6">
          <reference field="0" count="1" selected="0">
            <x v="319"/>
          </reference>
          <reference field="1" count="1" selected="0">
            <x v="399"/>
          </reference>
          <reference field="2" count="1" selected="0">
            <x v="1"/>
          </reference>
          <reference field="3" count="1" selected="0">
            <x v="263"/>
          </reference>
          <reference field="4" count="1" selected="0">
            <x v="3"/>
          </reference>
          <reference field="15" count="1">
            <x v="6"/>
          </reference>
        </references>
      </pivotArea>
    </format>
    <format dxfId="3088">
      <pivotArea dataOnly="0" labelOnly="1" outline="0" fieldPosition="0">
        <references count="6">
          <reference field="0" count="1" selected="0">
            <x v="322"/>
          </reference>
          <reference field="1" count="1" selected="0">
            <x v="406"/>
          </reference>
          <reference field="2" count="1" selected="0">
            <x v="0"/>
          </reference>
          <reference field="3" count="1" selected="0">
            <x v="117"/>
          </reference>
          <reference field="4" count="1" selected="0">
            <x v="3"/>
          </reference>
          <reference field="15" count="1">
            <x v="6"/>
          </reference>
        </references>
      </pivotArea>
    </format>
    <format dxfId="3087">
      <pivotArea dataOnly="0" labelOnly="1" outline="0" fieldPosition="0">
        <references count="6">
          <reference field="0" count="1" selected="0">
            <x v="323"/>
          </reference>
          <reference field="1" count="1" selected="0">
            <x v="410"/>
          </reference>
          <reference field="2" count="1" selected="0">
            <x v="1"/>
          </reference>
          <reference field="3" count="1" selected="0">
            <x v="235"/>
          </reference>
          <reference field="4" count="1" selected="0">
            <x v="3"/>
          </reference>
          <reference field="15" count="1">
            <x v="6"/>
          </reference>
        </references>
      </pivotArea>
    </format>
    <format dxfId="3086">
      <pivotArea dataOnly="0" labelOnly="1" outline="0" fieldPosition="0">
        <references count="6">
          <reference field="0" count="1" selected="0">
            <x v="334"/>
          </reference>
          <reference field="1" count="1" selected="0">
            <x v="31"/>
          </reference>
          <reference field="2" count="1" selected="0">
            <x v="0"/>
          </reference>
          <reference field="3" count="1" selected="0">
            <x v="300"/>
          </reference>
          <reference field="4" count="1" selected="0">
            <x v="3"/>
          </reference>
          <reference field="15" count="1">
            <x v="6"/>
          </reference>
        </references>
      </pivotArea>
    </format>
    <format dxfId="3085">
      <pivotArea dataOnly="0" labelOnly="1" outline="0" fieldPosition="0">
        <references count="6">
          <reference field="0" count="1" selected="0">
            <x v="343"/>
          </reference>
          <reference field="1" count="1" selected="0">
            <x v="61"/>
          </reference>
          <reference field="2" count="1" selected="0">
            <x v="1"/>
          </reference>
          <reference field="3" count="1" selected="0">
            <x v="278"/>
          </reference>
          <reference field="4" count="1" selected="0">
            <x v="3"/>
          </reference>
          <reference field="15" count="1">
            <x v="6"/>
          </reference>
        </references>
      </pivotArea>
    </format>
    <format dxfId="3084">
      <pivotArea dataOnly="0" labelOnly="1" outline="0" fieldPosition="0">
        <references count="6">
          <reference field="0" count="1" selected="0">
            <x v="344"/>
          </reference>
          <reference field="1" count="1" selected="0">
            <x v="65"/>
          </reference>
          <reference field="2" count="1" selected="0">
            <x v="2"/>
          </reference>
          <reference field="3" count="1" selected="0">
            <x v="76"/>
          </reference>
          <reference field="4" count="1" selected="0">
            <x v="3"/>
          </reference>
          <reference field="15" count="1">
            <x v="6"/>
          </reference>
        </references>
      </pivotArea>
    </format>
    <format dxfId="3083">
      <pivotArea dataOnly="0" labelOnly="1" outline="0" fieldPosition="0">
        <references count="6">
          <reference field="0" count="1" selected="0">
            <x v="346"/>
          </reference>
          <reference field="1" count="1" selected="0">
            <x v="70"/>
          </reference>
          <reference field="2" count="1" selected="0">
            <x v="0"/>
          </reference>
          <reference field="3" count="1" selected="0">
            <x v="156"/>
          </reference>
          <reference field="4" count="1" selected="0">
            <x v="3"/>
          </reference>
          <reference field="15" count="1">
            <x v="6"/>
          </reference>
        </references>
      </pivotArea>
    </format>
    <format dxfId="3082">
      <pivotArea dataOnly="0" labelOnly="1" outline="0" fieldPosition="0">
        <references count="6">
          <reference field="0" count="1" selected="0">
            <x v="348"/>
          </reference>
          <reference field="1" count="1" selected="0">
            <x v="76"/>
          </reference>
          <reference field="2" count="1" selected="0">
            <x v="2"/>
          </reference>
          <reference field="3" count="1" selected="0">
            <x v="193"/>
          </reference>
          <reference field="4" count="1" selected="0">
            <x v="3"/>
          </reference>
          <reference field="15" count="1">
            <x v="6"/>
          </reference>
        </references>
      </pivotArea>
    </format>
    <format dxfId="3081">
      <pivotArea dataOnly="0" labelOnly="1" outline="0" fieldPosition="0">
        <references count="6">
          <reference field="0" count="1" selected="0">
            <x v="354"/>
          </reference>
          <reference field="1" count="1" selected="0">
            <x v="87"/>
          </reference>
          <reference field="2" count="1" selected="0">
            <x v="0"/>
          </reference>
          <reference field="3" count="1" selected="0">
            <x v="25"/>
          </reference>
          <reference field="4" count="1" selected="0">
            <x v="3"/>
          </reference>
          <reference field="15" count="1">
            <x v="6"/>
          </reference>
        </references>
      </pivotArea>
    </format>
    <format dxfId="3080">
      <pivotArea dataOnly="0" labelOnly="1" outline="0" fieldPosition="0">
        <references count="6">
          <reference field="0" count="1" selected="0">
            <x v="357"/>
          </reference>
          <reference field="1" count="1" selected="0">
            <x v="91"/>
          </reference>
          <reference field="2" count="1" selected="0">
            <x v="3"/>
          </reference>
          <reference field="3" count="1" selected="0">
            <x v="256"/>
          </reference>
          <reference field="4" count="1" selected="0">
            <x v="3"/>
          </reference>
          <reference field="15" count="1">
            <x v="6"/>
          </reference>
        </references>
      </pivotArea>
    </format>
    <format dxfId="3079">
      <pivotArea dataOnly="0" labelOnly="1" outline="0" fieldPosition="0">
        <references count="6">
          <reference field="0" count="1" selected="0">
            <x v="376"/>
          </reference>
          <reference field="1" count="1" selected="0">
            <x v="174"/>
          </reference>
          <reference field="2" count="1" selected="0">
            <x v="2"/>
          </reference>
          <reference field="3" count="1" selected="0">
            <x v="160"/>
          </reference>
          <reference field="4" count="1" selected="0">
            <x v="3"/>
          </reference>
          <reference field="15" count="1">
            <x v="6"/>
          </reference>
        </references>
      </pivotArea>
    </format>
    <format dxfId="3078">
      <pivotArea field="0" type="button" dataOnly="0" labelOnly="1" outline="0" axis="axisRow" fieldPosition="0"/>
    </format>
    <format dxfId="3077">
      <pivotArea field="1" type="button" dataOnly="0" labelOnly="1" outline="0" axis="axisRow" fieldPosition="1"/>
    </format>
    <format dxfId="3076">
      <pivotArea field="2" type="button" dataOnly="0" labelOnly="1" outline="0" axis="axisRow" fieldPosition="2"/>
    </format>
    <format dxfId="3075">
      <pivotArea field="3" type="button" dataOnly="0" labelOnly="1" outline="0" axis="axisRow" fieldPosition="3"/>
    </format>
    <format dxfId="3074">
      <pivotArea field="4" type="button" dataOnly="0" labelOnly="1" outline="0" axis="axisRow" fieldPosition="4"/>
    </format>
    <format dxfId="3073">
      <pivotArea field="15" type="button" dataOnly="0" labelOnly="1" outline="0" axis="axisRow" fieldPosition="5"/>
    </format>
    <format dxfId="3072">
      <pivotArea dataOnly="0" labelOnly="1" outline="0" fieldPosition="0">
        <references count="1">
          <reference field="0" count="50">
            <x v="30"/>
            <x v="32"/>
            <x v="35"/>
            <x v="46"/>
            <x v="49"/>
            <x v="50"/>
            <x v="51"/>
            <x v="60"/>
            <x v="75"/>
            <x v="84"/>
            <x v="91"/>
            <x v="95"/>
            <x v="104"/>
            <x v="106"/>
            <x v="107"/>
            <x v="121"/>
            <x v="125"/>
            <x v="144"/>
            <x v="146"/>
            <x v="148"/>
            <x v="150"/>
            <x v="152"/>
            <x v="167"/>
            <x v="169"/>
            <x v="170"/>
            <x v="183"/>
            <x v="187"/>
            <x v="203"/>
            <x v="214"/>
            <x v="222"/>
            <x v="239"/>
            <x v="240"/>
            <x v="244"/>
            <x v="252"/>
            <x v="266"/>
            <x v="268"/>
            <x v="270"/>
            <x v="271"/>
            <x v="284"/>
            <x v="292"/>
            <x v="299"/>
            <x v="319"/>
            <x v="322"/>
            <x v="323"/>
            <x v="334"/>
            <x v="343"/>
            <x v="344"/>
            <x v="346"/>
            <x v="348"/>
            <x v="354"/>
          </reference>
        </references>
      </pivotArea>
    </format>
    <format dxfId="3071">
      <pivotArea dataOnly="0" labelOnly="1" outline="0" fieldPosition="0">
        <references count="1">
          <reference field="0" count="2">
            <x v="357"/>
            <x v="376"/>
          </reference>
        </references>
      </pivotArea>
    </format>
    <format dxfId="3070">
      <pivotArea dataOnly="0" labelOnly="1" outline="0" fieldPosition="0">
        <references count="2">
          <reference field="0" count="1" selected="0">
            <x v="30"/>
          </reference>
          <reference field="1" count="1">
            <x v="156"/>
          </reference>
        </references>
      </pivotArea>
    </format>
    <format dxfId="3069">
      <pivotArea dataOnly="0" labelOnly="1" outline="0" fieldPosition="0">
        <references count="2">
          <reference field="0" count="1" selected="0">
            <x v="32"/>
          </reference>
          <reference field="1" count="1">
            <x v="164"/>
          </reference>
        </references>
      </pivotArea>
    </format>
    <format dxfId="3068">
      <pivotArea dataOnly="0" labelOnly="1" outline="0" fieldPosition="0">
        <references count="2">
          <reference field="0" count="1" selected="0">
            <x v="35"/>
          </reference>
          <reference field="1" count="1">
            <x v="173"/>
          </reference>
        </references>
      </pivotArea>
    </format>
    <format dxfId="3067">
      <pivotArea dataOnly="0" labelOnly="1" outline="0" fieldPosition="0">
        <references count="2">
          <reference field="0" count="1" selected="0">
            <x v="46"/>
          </reference>
          <reference field="1" count="1">
            <x v="224"/>
          </reference>
        </references>
      </pivotArea>
    </format>
    <format dxfId="3066">
      <pivotArea dataOnly="0" labelOnly="1" outline="0" fieldPosition="0">
        <references count="2">
          <reference field="0" count="1" selected="0">
            <x v="49"/>
          </reference>
          <reference field="1" count="1">
            <x v="229"/>
          </reference>
        </references>
      </pivotArea>
    </format>
    <format dxfId="3065">
      <pivotArea dataOnly="0" labelOnly="1" outline="0" fieldPosition="0">
        <references count="2">
          <reference field="0" count="1" selected="0">
            <x v="50"/>
          </reference>
          <reference field="1" count="1">
            <x v="232"/>
          </reference>
        </references>
      </pivotArea>
    </format>
    <format dxfId="3064">
      <pivotArea dataOnly="0" labelOnly="1" outline="0" fieldPosition="0">
        <references count="2">
          <reference field="0" count="1" selected="0">
            <x v="51"/>
          </reference>
          <reference field="1" count="1">
            <x v="233"/>
          </reference>
        </references>
      </pivotArea>
    </format>
    <format dxfId="3063">
      <pivotArea dataOnly="0" labelOnly="1" outline="0" fieldPosition="0">
        <references count="2">
          <reference field="0" count="1" selected="0">
            <x v="60"/>
          </reference>
          <reference field="1" count="1">
            <x v="244"/>
          </reference>
        </references>
      </pivotArea>
    </format>
    <format dxfId="3062">
      <pivotArea dataOnly="0" labelOnly="1" outline="0" fieldPosition="0">
        <references count="2">
          <reference field="0" count="1" selected="0">
            <x v="75"/>
          </reference>
          <reference field="1" count="1">
            <x v="266"/>
          </reference>
        </references>
      </pivotArea>
    </format>
    <format dxfId="3061">
      <pivotArea dataOnly="0" labelOnly="1" outline="0" fieldPosition="0">
        <references count="2">
          <reference field="0" count="1" selected="0">
            <x v="84"/>
          </reference>
          <reference field="1" count="1">
            <x v="277"/>
          </reference>
        </references>
      </pivotArea>
    </format>
    <format dxfId="3060">
      <pivotArea dataOnly="0" labelOnly="1" outline="0" fieldPosition="0">
        <references count="2">
          <reference field="0" count="1" selected="0">
            <x v="91"/>
          </reference>
          <reference field="1" count="1">
            <x v="287"/>
          </reference>
        </references>
      </pivotArea>
    </format>
    <format dxfId="3059">
      <pivotArea dataOnly="0" labelOnly="1" outline="0" fieldPosition="0">
        <references count="2">
          <reference field="0" count="1" selected="0">
            <x v="95"/>
          </reference>
          <reference field="1" count="1">
            <x v="292"/>
          </reference>
        </references>
      </pivotArea>
    </format>
    <format dxfId="3058">
      <pivotArea dataOnly="0" labelOnly="1" outline="0" fieldPosition="0">
        <references count="2">
          <reference field="0" count="1" selected="0">
            <x v="104"/>
          </reference>
          <reference field="1" count="1">
            <x v="304"/>
          </reference>
        </references>
      </pivotArea>
    </format>
    <format dxfId="3057">
      <pivotArea dataOnly="0" labelOnly="1" outline="0" fieldPosition="0">
        <references count="2">
          <reference field="0" count="1" selected="0">
            <x v="106"/>
          </reference>
          <reference field="1" count="1">
            <x v="307"/>
          </reference>
        </references>
      </pivotArea>
    </format>
    <format dxfId="3056">
      <pivotArea dataOnly="0" labelOnly="1" outline="0" fieldPosition="0">
        <references count="2">
          <reference field="0" count="1" selected="0">
            <x v="107"/>
          </reference>
          <reference field="1" count="1">
            <x v="308"/>
          </reference>
        </references>
      </pivotArea>
    </format>
    <format dxfId="3055">
      <pivotArea dataOnly="0" labelOnly="1" outline="0" fieldPosition="0">
        <references count="2">
          <reference field="0" count="1" selected="0">
            <x v="121"/>
          </reference>
          <reference field="1" count="1">
            <x v="324"/>
          </reference>
        </references>
      </pivotArea>
    </format>
    <format dxfId="3054">
      <pivotArea dataOnly="0" labelOnly="1" outline="0" fieldPosition="0">
        <references count="2">
          <reference field="0" count="1" selected="0">
            <x v="125"/>
          </reference>
          <reference field="1" count="1">
            <x v="330"/>
          </reference>
        </references>
      </pivotArea>
    </format>
    <format dxfId="3053">
      <pivotArea dataOnly="0" labelOnly="1" outline="0" fieldPosition="0">
        <references count="2">
          <reference field="0" count="1" selected="0">
            <x v="144"/>
          </reference>
          <reference field="1" count="1">
            <x v="351"/>
          </reference>
        </references>
      </pivotArea>
    </format>
    <format dxfId="3052">
      <pivotArea dataOnly="0" labelOnly="1" outline="0" fieldPosition="0">
        <references count="2">
          <reference field="0" count="1" selected="0">
            <x v="146"/>
          </reference>
          <reference field="1" count="1">
            <x v="353"/>
          </reference>
        </references>
      </pivotArea>
    </format>
    <format dxfId="3051">
      <pivotArea dataOnly="0" labelOnly="1" outline="0" fieldPosition="0">
        <references count="2">
          <reference field="0" count="1" selected="0">
            <x v="148"/>
          </reference>
          <reference field="1" count="1">
            <x v="367"/>
          </reference>
        </references>
      </pivotArea>
    </format>
    <format dxfId="3050">
      <pivotArea dataOnly="0" labelOnly="1" outline="0" fieldPosition="0">
        <references count="2">
          <reference field="0" count="1" selected="0">
            <x v="150"/>
          </reference>
          <reference field="1" count="1">
            <x v="382"/>
          </reference>
        </references>
      </pivotArea>
    </format>
    <format dxfId="3049">
      <pivotArea dataOnly="0" labelOnly="1" outline="0" fieldPosition="0">
        <references count="2">
          <reference field="0" count="1" selected="0">
            <x v="152"/>
          </reference>
          <reference field="1" count="1">
            <x v="409"/>
          </reference>
        </references>
      </pivotArea>
    </format>
    <format dxfId="3048">
      <pivotArea dataOnly="0" labelOnly="1" outline="0" fieldPosition="0">
        <references count="2">
          <reference field="0" count="1" selected="0">
            <x v="167"/>
          </reference>
          <reference field="1" count="1">
            <x v="212"/>
          </reference>
        </references>
      </pivotArea>
    </format>
    <format dxfId="3047">
      <pivotArea dataOnly="0" labelOnly="1" outline="0" fieldPosition="0">
        <references count="2">
          <reference field="0" count="1" selected="0">
            <x v="169"/>
          </reference>
          <reference field="1" count="1">
            <x v="228"/>
          </reference>
        </references>
      </pivotArea>
    </format>
    <format dxfId="3046">
      <pivotArea dataOnly="0" labelOnly="1" outline="0" fieldPosition="0">
        <references count="2">
          <reference field="0" count="1" selected="0">
            <x v="170"/>
          </reference>
          <reference field="1" count="1">
            <x v="256"/>
          </reference>
        </references>
      </pivotArea>
    </format>
    <format dxfId="3045">
      <pivotArea dataOnly="0" labelOnly="1" outline="0" fieldPosition="0">
        <references count="2">
          <reference field="0" count="1" selected="0">
            <x v="183"/>
          </reference>
          <reference field="1" count="1">
            <x v="14"/>
          </reference>
        </references>
      </pivotArea>
    </format>
    <format dxfId="3044">
      <pivotArea dataOnly="0" labelOnly="1" outline="0" fieldPosition="0">
        <references count="2">
          <reference field="0" count="1" selected="0">
            <x v="187"/>
          </reference>
          <reference field="1" count="1">
            <x v="20"/>
          </reference>
        </references>
      </pivotArea>
    </format>
    <format dxfId="3043">
      <pivotArea dataOnly="0" labelOnly="1" outline="0" fieldPosition="0">
        <references count="2">
          <reference field="0" count="1" selected="0">
            <x v="203"/>
          </reference>
          <reference field="1" count="1">
            <x v="97"/>
          </reference>
        </references>
      </pivotArea>
    </format>
    <format dxfId="3042">
      <pivotArea dataOnly="0" labelOnly="1" outline="0" fieldPosition="0">
        <references count="2">
          <reference field="0" count="1" selected="0">
            <x v="214"/>
          </reference>
          <reference field="1" count="1">
            <x v="116"/>
          </reference>
        </references>
      </pivotArea>
    </format>
    <format dxfId="3041">
      <pivotArea dataOnly="0" labelOnly="1" outline="0" fieldPosition="0">
        <references count="2">
          <reference field="0" count="1" selected="0">
            <x v="222"/>
          </reference>
          <reference field="1" count="1">
            <x v="130"/>
          </reference>
        </references>
      </pivotArea>
    </format>
    <format dxfId="3040">
      <pivotArea dataOnly="0" labelOnly="1" outline="0" fieldPosition="0">
        <references count="2">
          <reference field="0" count="1" selected="0">
            <x v="239"/>
          </reference>
          <reference field="1" count="1">
            <x v="90"/>
          </reference>
        </references>
      </pivotArea>
    </format>
    <format dxfId="3039">
      <pivotArea dataOnly="0" labelOnly="1" outline="0" fieldPosition="0">
        <references count="2">
          <reference field="0" count="1" selected="0">
            <x v="240"/>
          </reference>
          <reference field="1" count="1">
            <x v="183"/>
          </reference>
        </references>
      </pivotArea>
    </format>
    <format dxfId="3038">
      <pivotArea dataOnly="0" labelOnly="1" outline="0" fieldPosition="0">
        <references count="2">
          <reference field="0" count="1" selected="0">
            <x v="244"/>
          </reference>
          <reference field="1" count="1">
            <x v="235"/>
          </reference>
        </references>
      </pivotArea>
    </format>
    <format dxfId="3037">
      <pivotArea dataOnly="0" labelOnly="1" outline="0" fieldPosition="0">
        <references count="2">
          <reference field="0" count="1" selected="0">
            <x v="252"/>
          </reference>
          <reference field="1" count="1">
            <x v="236"/>
          </reference>
        </references>
      </pivotArea>
    </format>
    <format dxfId="3036">
      <pivotArea dataOnly="0" labelOnly="1" outline="0" fieldPosition="0">
        <references count="2">
          <reference field="0" count="1" selected="0">
            <x v="266"/>
          </reference>
          <reference field="1" count="1">
            <x v="158"/>
          </reference>
        </references>
      </pivotArea>
    </format>
    <format dxfId="3035">
      <pivotArea dataOnly="0" labelOnly="1" outline="0" fieldPosition="0">
        <references count="2">
          <reference field="0" count="1" selected="0">
            <x v="268"/>
          </reference>
          <reference field="1" count="1">
            <x v="167"/>
          </reference>
        </references>
      </pivotArea>
    </format>
    <format dxfId="3034">
      <pivotArea dataOnly="0" labelOnly="1" outline="0" fieldPosition="0">
        <references count="2">
          <reference field="0" count="1" selected="0">
            <x v="270"/>
          </reference>
          <reference field="1" count="1">
            <x v="181"/>
          </reference>
        </references>
      </pivotArea>
    </format>
    <format dxfId="3033">
      <pivotArea dataOnly="0" labelOnly="1" outline="0" fieldPosition="0">
        <references count="2">
          <reference field="0" count="1" selected="0">
            <x v="271"/>
          </reference>
          <reference field="1" count="1">
            <x v="190"/>
          </reference>
        </references>
      </pivotArea>
    </format>
    <format dxfId="3032">
      <pivotArea dataOnly="0" labelOnly="1" outline="0" fieldPosition="0">
        <references count="2">
          <reference field="0" count="1" selected="0">
            <x v="284"/>
          </reference>
          <reference field="1" count="1">
            <x v="377"/>
          </reference>
        </references>
      </pivotArea>
    </format>
    <format dxfId="3031">
      <pivotArea dataOnly="0" labelOnly="1" outline="0" fieldPosition="0">
        <references count="2">
          <reference field="0" count="1" selected="0">
            <x v="292"/>
          </reference>
          <reference field="1" count="1">
            <x v="23"/>
          </reference>
        </references>
      </pivotArea>
    </format>
    <format dxfId="3030">
      <pivotArea dataOnly="0" labelOnly="1" outline="0" fieldPosition="0">
        <references count="2">
          <reference field="0" count="1" selected="0">
            <x v="299"/>
          </reference>
          <reference field="1" count="1">
            <x v="143"/>
          </reference>
        </references>
      </pivotArea>
    </format>
    <format dxfId="3029">
      <pivotArea dataOnly="0" labelOnly="1" outline="0" fieldPosition="0">
        <references count="2">
          <reference field="0" count="1" selected="0">
            <x v="319"/>
          </reference>
          <reference field="1" count="1">
            <x v="399"/>
          </reference>
        </references>
      </pivotArea>
    </format>
    <format dxfId="3028">
      <pivotArea dataOnly="0" labelOnly="1" outline="0" fieldPosition="0">
        <references count="2">
          <reference field="0" count="1" selected="0">
            <x v="322"/>
          </reference>
          <reference field="1" count="1">
            <x v="406"/>
          </reference>
        </references>
      </pivotArea>
    </format>
    <format dxfId="3027">
      <pivotArea dataOnly="0" labelOnly="1" outline="0" fieldPosition="0">
        <references count="2">
          <reference field="0" count="1" selected="0">
            <x v="323"/>
          </reference>
          <reference field="1" count="1">
            <x v="410"/>
          </reference>
        </references>
      </pivotArea>
    </format>
    <format dxfId="3026">
      <pivotArea dataOnly="0" labelOnly="1" outline="0" fieldPosition="0">
        <references count="2">
          <reference field="0" count="1" selected="0">
            <x v="334"/>
          </reference>
          <reference field="1" count="1">
            <x v="31"/>
          </reference>
        </references>
      </pivotArea>
    </format>
    <format dxfId="3025">
      <pivotArea dataOnly="0" labelOnly="1" outline="0" fieldPosition="0">
        <references count="2">
          <reference field="0" count="1" selected="0">
            <x v="343"/>
          </reference>
          <reference field="1" count="1">
            <x v="61"/>
          </reference>
        </references>
      </pivotArea>
    </format>
    <format dxfId="3024">
      <pivotArea dataOnly="0" labelOnly="1" outline="0" fieldPosition="0">
        <references count="2">
          <reference field="0" count="1" selected="0">
            <x v="344"/>
          </reference>
          <reference field="1" count="1">
            <x v="65"/>
          </reference>
        </references>
      </pivotArea>
    </format>
    <format dxfId="3023">
      <pivotArea dataOnly="0" labelOnly="1" outline="0" fieldPosition="0">
        <references count="2">
          <reference field="0" count="1" selected="0">
            <x v="346"/>
          </reference>
          <reference field="1" count="1">
            <x v="70"/>
          </reference>
        </references>
      </pivotArea>
    </format>
    <format dxfId="3022">
      <pivotArea dataOnly="0" labelOnly="1" outline="0" fieldPosition="0">
        <references count="2">
          <reference field="0" count="1" selected="0">
            <x v="348"/>
          </reference>
          <reference field="1" count="1">
            <x v="76"/>
          </reference>
        </references>
      </pivotArea>
    </format>
    <format dxfId="3021">
      <pivotArea dataOnly="0" labelOnly="1" outline="0" fieldPosition="0">
        <references count="2">
          <reference field="0" count="1" selected="0">
            <x v="354"/>
          </reference>
          <reference field="1" count="1">
            <x v="87"/>
          </reference>
        </references>
      </pivotArea>
    </format>
    <format dxfId="3020">
      <pivotArea dataOnly="0" labelOnly="1" outline="0" fieldPosition="0">
        <references count="2">
          <reference field="0" count="1" selected="0">
            <x v="357"/>
          </reference>
          <reference field="1" count="1">
            <x v="91"/>
          </reference>
        </references>
      </pivotArea>
    </format>
    <format dxfId="3019">
      <pivotArea dataOnly="0" labelOnly="1" outline="0" fieldPosition="0">
        <references count="2">
          <reference field="0" count="1" selected="0">
            <x v="376"/>
          </reference>
          <reference field="1" count="1">
            <x v="174"/>
          </reference>
        </references>
      </pivotArea>
    </format>
    <format dxfId="3018">
      <pivotArea dataOnly="0" labelOnly="1" outline="0" fieldPosition="0">
        <references count="3">
          <reference field="0" count="1" selected="0">
            <x v="30"/>
          </reference>
          <reference field="1" count="1" selected="0">
            <x v="156"/>
          </reference>
          <reference field="2" count="1">
            <x v="0"/>
          </reference>
        </references>
      </pivotArea>
    </format>
    <format dxfId="3017">
      <pivotArea dataOnly="0" labelOnly="1" outline="0" fieldPosition="0">
        <references count="3">
          <reference field="0" count="1" selected="0">
            <x v="32"/>
          </reference>
          <reference field="1" count="1" selected="0">
            <x v="164"/>
          </reference>
          <reference field="2" count="1">
            <x v="2"/>
          </reference>
        </references>
      </pivotArea>
    </format>
    <format dxfId="3016">
      <pivotArea dataOnly="0" labelOnly="1" outline="0" fieldPosition="0">
        <references count="3">
          <reference field="0" count="1" selected="0">
            <x v="35"/>
          </reference>
          <reference field="1" count="1" selected="0">
            <x v="173"/>
          </reference>
          <reference field="2" count="1">
            <x v="1"/>
          </reference>
        </references>
      </pivotArea>
    </format>
    <format dxfId="3015">
      <pivotArea dataOnly="0" labelOnly="1" outline="0" fieldPosition="0">
        <references count="3">
          <reference field="0" count="1" selected="0">
            <x v="46"/>
          </reference>
          <reference field="1" count="1" selected="0">
            <x v="224"/>
          </reference>
          <reference field="2" count="1">
            <x v="0"/>
          </reference>
        </references>
      </pivotArea>
    </format>
    <format dxfId="3014">
      <pivotArea dataOnly="0" labelOnly="1" outline="0" fieldPosition="0">
        <references count="3">
          <reference field="0" count="1" selected="0">
            <x v="49"/>
          </reference>
          <reference field="1" count="1" selected="0">
            <x v="229"/>
          </reference>
          <reference field="2" count="1">
            <x v="3"/>
          </reference>
        </references>
      </pivotArea>
    </format>
    <format dxfId="3013">
      <pivotArea dataOnly="0" labelOnly="1" outline="0" fieldPosition="0">
        <references count="3">
          <reference field="0" count="1" selected="0">
            <x v="50"/>
          </reference>
          <reference field="1" count="1" selected="0">
            <x v="232"/>
          </reference>
          <reference field="2" count="1">
            <x v="0"/>
          </reference>
        </references>
      </pivotArea>
    </format>
    <format dxfId="3012">
      <pivotArea dataOnly="0" labelOnly="1" outline="0" fieldPosition="0">
        <references count="3">
          <reference field="0" count="1" selected="0">
            <x v="51"/>
          </reference>
          <reference field="1" count="1" selected="0">
            <x v="233"/>
          </reference>
          <reference field="2" count="1">
            <x v="4"/>
          </reference>
        </references>
      </pivotArea>
    </format>
    <format dxfId="3011">
      <pivotArea dataOnly="0" labelOnly="1" outline="0" fieldPosition="0">
        <references count="3">
          <reference field="0" count="1" selected="0">
            <x v="60"/>
          </reference>
          <reference field="1" count="1" selected="0">
            <x v="244"/>
          </reference>
          <reference field="2" count="1">
            <x v="2"/>
          </reference>
        </references>
      </pivotArea>
    </format>
    <format dxfId="3010">
      <pivotArea dataOnly="0" labelOnly="1" outline="0" fieldPosition="0">
        <references count="3">
          <reference field="0" count="1" selected="0">
            <x v="75"/>
          </reference>
          <reference field="1" count="1" selected="0">
            <x v="266"/>
          </reference>
          <reference field="2" count="1">
            <x v="1"/>
          </reference>
        </references>
      </pivotArea>
    </format>
    <format dxfId="3009">
      <pivotArea dataOnly="0" labelOnly="1" outline="0" fieldPosition="0">
        <references count="3">
          <reference field="0" count="1" selected="0">
            <x v="84"/>
          </reference>
          <reference field="1" count="1" selected="0">
            <x v="277"/>
          </reference>
          <reference field="2" count="1">
            <x v="2"/>
          </reference>
        </references>
      </pivotArea>
    </format>
    <format dxfId="3008">
      <pivotArea dataOnly="0" labelOnly="1" outline="0" fieldPosition="0">
        <references count="3">
          <reference field="0" count="1" selected="0">
            <x v="91"/>
          </reference>
          <reference field="1" count="1" selected="0">
            <x v="287"/>
          </reference>
          <reference field="2" count="1">
            <x v="1"/>
          </reference>
        </references>
      </pivotArea>
    </format>
    <format dxfId="3007">
      <pivotArea dataOnly="0" labelOnly="1" outline="0" fieldPosition="0">
        <references count="3">
          <reference field="0" count="1" selected="0">
            <x v="104"/>
          </reference>
          <reference field="1" count="1" selected="0">
            <x v="304"/>
          </reference>
          <reference field="2" count="1">
            <x v="2"/>
          </reference>
        </references>
      </pivotArea>
    </format>
    <format dxfId="3006">
      <pivotArea dataOnly="0" labelOnly="1" outline="0" fieldPosition="0">
        <references count="3">
          <reference field="0" count="1" selected="0">
            <x v="106"/>
          </reference>
          <reference field="1" count="1" selected="0">
            <x v="307"/>
          </reference>
          <reference field="2" count="1">
            <x v="0"/>
          </reference>
        </references>
      </pivotArea>
    </format>
    <format dxfId="3005">
      <pivotArea dataOnly="0" labelOnly="1" outline="0" fieldPosition="0">
        <references count="3">
          <reference field="0" count="1" selected="0">
            <x v="107"/>
          </reference>
          <reference field="1" count="1" selected="0">
            <x v="308"/>
          </reference>
          <reference field="2" count="1">
            <x v="1"/>
          </reference>
        </references>
      </pivotArea>
    </format>
    <format dxfId="3004">
      <pivotArea dataOnly="0" labelOnly="1" outline="0" fieldPosition="0">
        <references count="3">
          <reference field="0" count="1" selected="0">
            <x v="121"/>
          </reference>
          <reference field="1" count="1" selected="0">
            <x v="324"/>
          </reference>
          <reference field="2" count="1">
            <x v="3"/>
          </reference>
        </references>
      </pivotArea>
    </format>
    <format dxfId="3003">
      <pivotArea dataOnly="0" labelOnly="1" outline="0" fieldPosition="0">
        <references count="3">
          <reference field="0" count="1" selected="0">
            <x v="144"/>
          </reference>
          <reference field="1" count="1" selected="0">
            <x v="351"/>
          </reference>
          <reference field="2" count="1">
            <x v="2"/>
          </reference>
        </references>
      </pivotArea>
    </format>
    <format dxfId="3002">
      <pivotArea dataOnly="0" labelOnly="1" outline="0" fieldPosition="0">
        <references count="3">
          <reference field="0" count="1" selected="0">
            <x v="146"/>
          </reference>
          <reference field="1" count="1" selected="0">
            <x v="353"/>
          </reference>
          <reference field="2" count="1">
            <x v="0"/>
          </reference>
        </references>
      </pivotArea>
    </format>
    <format dxfId="3001">
      <pivotArea dataOnly="0" labelOnly="1" outline="0" fieldPosition="0">
        <references count="3">
          <reference field="0" count="1" selected="0">
            <x v="148"/>
          </reference>
          <reference field="1" count="1" selected="0">
            <x v="367"/>
          </reference>
          <reference field="2" count="1">
            <x v="2"/>
          </reference>
        </references>
      </pivotArea>
    </format>
    <format dxfId="3000">
      <pivotArea dataOnly="0" labelOnly="1" outline="0" fieldPosition="0">
        <references count="3">
          <reference field="0" count="1" selected="0">
            <x v="150"/>
          </reference>
          <reference field="1" count="1" selected="0">
            <x v="382"/>
          </reference>
          <reference field="2" count="1">
            <x v="0"/>
          </reference>
        </references>
      </pivotArea>
    </format>
    <format dxfId="2999">
      <pivotArea dataOnly="0" labelOnly="1" outline="0" fieldPosition="0">
        <references count="3">
          <reference field="0" count="1" selected="0">
            <x v="152"/>
          </reference>
          <reference field="1" count="1" selected="0">
            <x v="409"/>
          </reference>
          <reference field="2" count="1">
            <x v="2"/>
          </reference>
        </references>
      </pivotArea>
    </format>
    <format dxfId="2998">
      <pivotArea dataOnly="0" labelOnly="1" outline="0" fieldPosition="0">
        <references count="3">
          <reference field="0" count="1" selected="0">
            <x v="167"/>
          </reference>
          <reference field="1" count="1" selected="0">
            <x v="212"/>
          </reference>
          <reference field="2" count="1">
            <x v="1"/>
          </reference>
        </references>
      </pivotArea>
    </format>
    <format dxfId="2997">
      <pivotArea dataOnly="0" labelOnly="1" outline="0" fieldPosition="0">
        <references count="3">
          <reference field="0" count="1" selected="0">
            <x v="169"/>
          </reference>
          <reference field="1" count="1" selected="0">
            <x v="228"/>
          </reference>
          <reference field="2" count="1">
            <x v="3"/>
          </reference>
        </references>
      </pivotArea>
    </format>
    <format dxfId="2996">
      <pivotArea dataOnly="0" labelOnly="1" outline="0" fieldPosition="0">
        <references count="3">
          <reference field="0" count="1" selected="0">
            <x v="170"/>
          </reference>
          <reference field="1" count="1" selected="0">
            <x v="256"/>
          </reference>
          <reference field="2" count="1">
            <x v="0"/>
          </reference>
        </references>
      </pivotArea>
    </format>
    <format dxfId="2995">
      <pivotArea dataOnly="0" labelOnly="1" outline="0" fieldPosition="0">
        <references count="3">
          <reference field="0" count="1" selected="0">
            <x v="183"/>
          </reference>
          <reference field="1" count="1" selected="0">
            <x v="14"/>
          </reference>
          <reference field="2" count="1">
            <x v="1"/>
          </reference>
        </references>
      </pivotArea>
    </format>
    <format dxfId="2994">
      <pivotArea dataOnly="0" labelOnly="1" outline="0" fieldPosition="0">
        <references count="3">
          <reference field="0" count="1" selected="0">
            <x v="214"/>
          </reference>
          <reference field="1" count="1" selected="0">
            <x v="116"/>
          </reference>
          <reference field="2" count="1">
            <x v="0"/>
          </reference>
        </references>
      </pivotArea>
    </format>
    <format dxfId="2993">
      <pivotArea dataOnly="0" labelOnly="1" outline="0" fieldPosition="0">
        <references count="3">
          <reference field="0" count="1" selected="0">
            <x v="239"/>
          </reference>
          <reference field="1" count="1" selected="0">
            <x v="90"/>
          </reference>
          <reference field="2" count="1">
            <x v="1"/>
          </reference>
        </references>
      </pivotArea>
    </format>
    <format dxfId="2992">
      <pivotArea dataOnly="0" labelOnly="1" outline="0" fieldPosition="0">
        <references count="3">
          <reference field="0" count="1" selected="0">
            <x v="240"/>
          </reference>
          <reference field="1" count="1" selected="0">
            <x v="183"/>
          </reference>
          <reference field="2" count="1">
            <x v="2"/>
          </reference>
        </references>
      </pivotArea>
    </format>
    <format dxfId="2991">
      <pivotArea dataOnly="0" labelOnly="1" outline="0" fieldPosition="0">
        <references count="3">
          <reference field="0" count="1" selected="0">
            <x v="266"/>
          </reference>
          <reference field="1" count="1" selected="0">
            <x v="158"/>
          </reference>
          <reference field="2" count="1">
            <x v="0"/>
          </reference>
        </references>
      </pivotArea>
    </format>
    <format dxfId="2990">
      <pivotArea dataOnly="0" labelOnly="1" outline="0" fieldPosition="0">
        <references count="3">
          <reference field="0" count="1" selected="0">
            <x v="268"/>
          </reference>
          <reference field="1" count="1" selected="0">
            <x v="167"/>
          </reference>
          <reference field="2" count="1">
            <x v="2"/>
          </reference>
        </references>
      </pivotArea>
    </format>
    <format dxfId="2989">
      <pivotArea dataOnly="0" labelOnly="1" outline="0" fieldPosition="0">
        <references count="3">
          <reference field="0" count="1" selected="0">
            <x v="270"/>
          </reference>
          <reference field="1" count="1" selected="0">
            <x v="181"/>
          </reference>
          <reference field="2" count="1">
            <x v="0"/>
          </reference>
        </references>
      </pivotArea>
    </format>
    <format dxfId="2988">
      <pivotArea dataOnly="0" labelOnly="1" outline="0" fieldPosition="0">
        <references count="3">
          <reference field="0" count="1" selected="0">
            <x v="271"/>
          </reference>
          <reference field="1" count="1" selected="0">
            <x v="190"/>
          </reference>
          <reference field="2" count="1">
            <x v="1"/>
          </reference>
        </references>
      </pivotArea>
    </format>
    <format dxfId="2987">
      <pivotArea dataOnly="0" labelOnly="1" outline="0" fieldPosition="0">
        <references count="3">
          <reference field="0" count="1" selected="0">
            <x v="284"/>
          </reference>
          <reference field="1" count="1" selected="0">
            <x v="377"/>
          </reference>
          <reference field="2" count="1">
            <x v="2"/>
          </reference>
        </references>
      </pivotArea>
    </format>
    <format dxfId="2986">
      <pivotArea dataOnly="0" labelOnly="1" outline="0" fieldPosition="0">
        <references count="3">
          <reference field="0" count="1" selected="0">
            <x v="299"/>
          </reference>
          <reference field="1" count="1" selected="0">
            <x v="143"/>
          </reference>
          <reference field="2" count="1">
            <x v="1"/>
          </reference>
        </references>
      </pivotArea>
    </format>
    <format dxfId="2985">
      <pivotArea dataOnly="0" labelOnly="1" outline="0" fieldPosition="0">
        <references count="3">
          <reference field="0" count="1" selected="0">
            <x v="322"/>
          </reference>
          <reference field="1" count="1" selected="0">
            <x v="406"/>
          </reference>
          <reference field="2" count="1">
            <x v="0"/>
          </reference>
        </references>
      </pivotArea>
    </format>
    <format dxfId="2984">
      <pivotArea dataOnly="0" labelOnly="1" outline="0" fieldPosition="0">
        <references count="3">
          <reference field="0" count="1" selected="0">
            <x v="323"/>
          </reference>
          <reference field="1" count="1" selected="0">
            <x v="410"/>
          </reference>
          <reference field="2" count="1">
            <x v="1"/>
          </reference>
        </references>
      </pivotArea>
    </format>
    <format dxfId="2983">
      <pivotArea dataOnly="0" labelOnly="1" outline="0" fieldPosition="0">
        <references count="3">
          <reference field="0" count="1" selected="0">
            <x v="334"/>
          </reference>
          <reference field="1" count="1" selected="0">
            <x v="31"/>
          </reference>
          <reference field="2" count="1">
            <x v="0"/>
          </reference>
        </references>
      </pivotArea>
    </format>
    <format dxfId="2982">
      <pivotArea dataOnly="0" labelOnly="1" outline="0" fieldPosition="0">
        <references count="3">
          <reference field="0" count="1" selected="0">
            <x v="343"/>
          </reference>
          <reference field="1" count="1" selected="0">
            <x v="61"/>
          </reference>
          <reference field="2" count="1">
            <x v="1"/>
          </reference>
        </references>
      </pivotArea>
    </format>
    <format dxfId="2981">
      <pivotArea dataOnly="0" labelOnly="1" outline="0" fieldPosition="0">
        <references count="3">
          <reference field="0" count="1" selected="0">
            <x v="344"/>
          </reference>
          <reference field="1" count="1" selected="0">
            <x v="65"/>
          </reference>
          <reference field="2" count="1">
            <x v="2"/>
          </reference>
        </references>
      </pivotArea>
    </format>
    <format dxfId="2980">
      <pivotArea dataOnly="0" labelOnly="1" outline="0" fieldPosition="0">
        <references count="3">
          <reference field="0" count="1" selected="0">
            <x v="346"/>
          </reference>
          <reference field="1" count="1" selected="0">
            <x v="70"/>
          </reference>
          <reference field="2" count="1">
            <x v="0"/>
          </reference>
        </references>
      </pivotArea>
    </format>
    <format dxfId="2979">
      <pivotArea dataOnly="0" labelOnly="1" outline="0" fieldPosition="0">
        <references count="3">
          <reference field="0" count="1" selected="0">
            <x v="348"/>
          </reference>
          <reference field="1" count="1" selected="0">
            <x v="76"/>
          </reference>
          <reference field="2" count="1">
            <x v="2"/>
          </reference>
        </references>
      </pivotArea>
    </format>
    <format dxfId="2978">
      <pivotArea dataOnly="0" labelOnly="1" outline="0" fieldPosition="0">
        <references count="3">
          <reference field="0" count="1" selected="0">
            <x v="354"/>
          </reference>
          <reference field="1" count="1" selected="0">
            <x v="87"/>
          </reference>
          <reference field="2" count="1">
            <x v="0"/>
          </reference>
        </references>
      </pivotArea>
    </format>
    <format dxfId="2977">
      <pivotArea dataOnly="0" labelOnly="1" outline="0" fieldPosition="0">
        <references count="3">
          <reference field="0" count="1" selected="0">
            <x v="357"/>
          </reference>
          <reference field="1" count="1" selected="0">
            <x v="91"/>
          </reference>
          <reference field="2" count="1">
            <x v="3"/>
          </reference>
        </references>
      </pivotArea>
    </format>
    <format dxfId="2976">
      <pivotArea dataOnly="0" labelOnly="1" outline="0" fieldPosition="0">
        <references count="3">
          <reference field="0" count="1" selected="0">
            <x v="376"/>
          </reference>
          <reference field="1" count="1" selected="0">
            <x v="174"/>
          </reference>
          <reference field="2" count="1">
            <x v="2"/>
          </reference>
        </references>
      </pivotArea>
    </format>
    <format dxfId="2975">
      <pivotArea dataOnly="0" labelOnly="1" outline="0" fieldPosition="0">
        <references count="4">
          <reference field="0" count="1" selected="0">
            <x v="30"/>
          </reference>
          <reference field="1" count="1" selected="0">
            <x v="156"/>
          </reference>
          <reference field="2" count="1" selected="0">
            <x v="0"/>
          </reference>
          <reference field="3" count="1">
            <x v="309"/>
          </reference>
        </references>
      </pivotArea>
    </format>
    <format dxfId="2974">
      <pivotArea dataOnly="0" labelOnly="1" outline="0" fieldPosition="0">
        <references count="4">
          <reference field="0" count="1" selected="0">
            <x v="32"/>
          </reference>
          <reference field="1" count="1" selected="0">
            <x v="164"/>
          </reference>
          <reference field="2" count="1" selected="0">
            <x v="2"/>
          </reference>
          <reference field="3" count="1">
            <x v="229"/>
          </reference>
        </references>
      </pivotArea>
    </format>
    <format dxfId="2973">
      <pivotArea dataOnly="0" labelOnly="1" outline="0" fieldPosition="0">
        <references count="4">
          <reference field="0" count="1" selected="0">
            <x v="35"/>
          </reference>
          <reference field="1" count="1" selected="0">
            <x v="173"/>
          </reference>
          <reference field="2" count="1" selected="0">
            <x v="1"/>
          </reference>
          <reference field="3" count="1">
            <x v="350"/>
          </reference>
        </references>
      </pivotArea>
    </format>
    <format dxfId="2972">
      <pivotArea dataOnly="0" labelOnly="1" outline="0" fieldPosition="0">
        <references count="4">
          <reference field="0" count="1" selected="0">
            <x v="46"/>
          </reference>
          <reference field="1" count="1" selected="0">
            <x v="224"/>
          </reference>
          <reference field="2" count="1" selected="0">
            <x v="0"/>
          </reference>
          <reference field="3" count="1">
            <x v="92"/>
          </reference>
        </references>
      </pivotArea>
    </format>
    <format dxfId="2971">
      <pivotArea dataOnly="0" labelOnly="1" outline="0" fieldPosition="0">
        <references count="4">
          <reference field="0" count="1" selected="0">
            <x v="49"/>
          </reference>
          <reference field="1" count="1" selected="0">
            <x v="229"/>
          </reference>
          <reference field="2" count="1" selected="0">
            <x v="3"/>
          </reference>
          <reference field="3" count="1">
            <x v="185"/>
          </reference>
        </references>
      </pivotArea>
    </format>
    <format dxfId="2970">
      <pivotArea dataOnly="0" labelOnly="1" outline="0" fieldPosition="0">
        <references count="4">
          <reference field="0" count="1" selected="0">
            <x v="50"/>
          </reference>
          <reference field="1" count="1" selected="0">
            <x v="232"/>
          </reference>
          <reference field="2" count="1" selected="0">
            <x v="0"/>
          </reference>
          <reference field="3" count="1">
            <x v="360"/>
          </reference>
        </references>
      </pivotArea>
    </format>
    <format dxfId="2969">
      <pivotArea dataOnly="0" labelOnly="1" outline="0" fieldPosition="0">
        <references count="4">
          <reference field="0" count="1" selected="0">
            <x v="51"/>
          </reference>
          <reference field="1" count="1" selected="0">
            <x v="233"/>
          </reference>
          <reference field="2" count="1" selected="0">
            <x v="4"/>
          </reference>
          <reference field="3" count="1">
            <x v="90"/>
          </reference>
        </references>
      </pivotArea>
    </format>
    <format dxfId="2968">
      <pivotArea dataOnly="0" labelOnly="1" outline="0" fieldPosition="0">
        <references count="4">
          <reference field="0" count="1" selected="0">
            <x v="60"/>
          </reference>
          <reference field="1" count="1" selected="0">
            <x v="244"/>
          </reference>
          <reference field="2" count="1" selected="0">
            <x v="2"/>
          </reference>
          <reference field="3" count="1">
            <x v="295"/>
          </reference>
        </references>
      </pivotArea>
    </format>
    <format dxfId="2967">
      <pivotArea dataOnly="0" labelOnly="1" outline="0" fieldPosition="0">
        <references count="4">
          <reference field="0" count="1" selected="0">
            <x v="75"/>
          </reference>
          <reference field="1" count="1" selected="0">
            <x v="266"/>
          </reference>
          <reference field="2" count="1" selected="0">
            <x v="1"/>
          </reference>
          <reference field="3" count="1">
            <x v="254"/>
          </reference>
        </references>
      </pivotArea>
    </format>
    <format dxfId="2966">
      <pivotArea dataOnly="0" labelOnly="1" outline="0" fieldPosition="0">
        <references count="4">
          <reference field="0" count="1" selected="0">
            <x v="84"/>
          </reference>
          <reference field="1" count="1" selected="0">
            <x v="277"/>
          </reference>
          <reference field="2" count="1" selected="0">
            <x v="2"/>
          </reference>
          <reference field="3" count="1">
            <x v="265"/>
          </reference>
        </references>
      </pivotArea>
    </format>
    <format dxfId="2965">
      <pivotArea dataOnly="0" labelOnly="1" outline="0" fieldPosition="0">
        <references count="4">
          <reference field="0" count="1" selected="0">
            <x v="91"/>
          </reference>
          <reference field="1" count="1" selected="0">
            <x v="287"/>
          </reference>
          <reference field="2" count="1" selected="0">
            <x v="1"/>
          </reference>
          <reference field="3" count="1">
            <x v="163"/>
          </reference>
        </references>
      </pivotArea>
    </format>
    <format dxfId="2964">
      <pivotArea dataOnly="0" labelOnly="1" outline="0" fieldPosition="0">
        <references count="4">
          <reference field="0" count="1" selected="0">
            <x v="95"/>
          </reference>
          <reference field="1" count="1" selected="0">
            <x v="292"/>
          </reference>
          <reference field="2" count="1" selected="0">
            <x v="1"/>
          </reference>
          <reference field="3" count="1">
            <x v="289"/>
          </reference>
        </references>
      </pivotArea>
    </format>
    <format dxfId="2963">
      <pivotArea dataOnly="0" labelOnly="1" outline="0" fieldPosition="0">
        <references count="4">
          <reference field="0" count="1" selected="0">
            <x v="104"/>
          </reference>
          <reference field="1" count="1" selected="0">
            <x v="304"/>
          </reference>
          <reference field="2" count="1" selected="0">
            <x v="2"/>
          </reference>
          <reference field="3" count="1">
            <x v="75"/>
          </reference>
        </references>
      </pivotArea>
    </format>
    <format dxfId="2962">
      <pivotArea dataOnly="0" labelOnly="1" outline="0" fieldPosition="0">
        <references count="4">
          <reference field="0" count="1" selected="0">
            <x v="106"/>
          </reference>
          <reference field="1" count="1" selected="0">
            <x v="307"/>
          </reference>
          <reference field="2" count="1" selected="0">
            <x v="0"/>
          </reference>
          <reference field="3" count="1">
            <x v="277"/>
          </reference>
        </references>
      </pivotArea>
    </format>
    <format dxfId="2961">
      <pivotArea dataOnly="0" labelOnly="1" outline="0" fieldPosition="0">
        <references count="4">
          <reference field="0" count="1" selected="0">
            <x v="107"/>
          </reference>
          <reference field="1" count="1" selected="0">
            <x v="308"/>
          </reference>
          <reference field="2" count="1" selected="0">
            <x v="1"/>
          </reference>
          <reference field="3" count="1">
            <x v="84"/>
          </reference>
        </references>
      </pivotArea>
    </format>
    <format dxfId="2960">
      <pivotArea dataOnly="0" labelOnly="1" outline="0" fieldPosition="0">
        <references count="4">
          <reference field="0" count="1" selected="0">
            <x v="121"/>
          </reference>
          <reference field="1" count="1" selected="0">
            <x v="324"/>
          </reference>
          <reference field="2" count="1" selected="0">
            <x v="3"/>
          </reference>
          <reference field="3" count="1">
            <x v="275"/>
          </reference>
        </references>
      </pivotArea>
    </format>
    <format dxfId="2959">
      <pivotArea dataOnly="0" labelOnly="1" outline="0" fieldPosition="0">
        <references count="4">
          <reference field="0" count="1" selected="0">
            <x v="125"/>
          </reference>
          <reference field="1" count="1" selected="0">
            <x v="330"/>
          </reference>
          <reference field="2" count="1" selected="0">
            <x v="3"/>
          </reference>
          <reference field="3" count="1">
            <x v="178"/>
          </reference>
        </references>
      </pivotArea>
    </format>
    <format dxfId="2958">
      <pivotArea dataOnly="0" labelOnly="1" outline="0" fieldPosition="0">
        <references count="4">
          <reference field="0" count="1" selected="0">
            <x v="144"/>
          </reference>
          <reference field="1" count="1" selected="0">
            <x v="351"/>
          </reference>
          <reference field="2" count="1" selected="0">
            <x v="2"/>
          </reference>
          <reference field="3" count="1">
            <x v="228"/>
          </reference>
        </references>
      </pivotArea>
    </format>
    <format dxfId="2957">
      <pivotArea dataOnly="0" labelOnly="1" outline="0" fieldPosition="0">
        <references count="4">
          <reference field="0" count="1" selected="0">
            <x v="146"/>
          </reference>
          <reference field="1" count="1" selected="0">
            <x v="353"/>
          </reference>
          <reference field="2" count="1" selected="0">
            <x v="0"/>
          </reference>
          <reference field="3" count="1">
            <x v="13"/>
          </reference>
        </references>
      </pivotArea>
    </format>
    <format dxfId="2956">
      <pivotArea dataOnly="0" labelOnly="1" outline="0" fieldPosition="0">
        <references count="4">
          <reference field="0" count="1" selected="0">
            <x v="148"/>
          </reference>
          <reference field="1" count="1" selected="0">
            <x v="367"/>
          </reference>
          <reference field="2" count="1" selected="0">
            <x v="2"/>
          </reference>
          <reference field="3" count="1">
            <x v="333"/>
          </reference>
        </references>
      </pivotArea>
    </format>
    <format dxfId="2955">
      <pivotArea dataOnly="0" labelOnly="1" outline="0" fieldPosition="0">
        <references count="4">
          <reference field="0" count="1" selected="0">
            <x v="150"/>
          </reference>
          <reference field="1" count="1" selected="0">
            <x v="382"/>
          </reference>
          <reference field="2" count="1" selected="0">
            <x v="0"/>
          </reference>
          <reference field="3" count="1">
            <x v="400"/>
          </reference>
        </references>
      </pivotArea>
    </format>
    <format dxfId="2954">
      <pivotArea dataOnly="0" labelOnly="1" outline="0" fieldPosition="0">
        <references count="4">
          <reference field="0" count="1" selected="0">
            <x v="152"/>
          </reference>
          <reference field="1" count="1" selected="0">
            <x v="409"/>
          </reference>
          <reference field="2" count="1" selected="0">
            <x v="2"/>
          </reference>
          <reference field="3" count="1">
            <x v="44"/>
          </reference>
        </references>
      </pivotArea>
    </format>
    <format dxfId="2953">
      <pivotArea dataOnly="0" labelOnly="1" outline="0" fieldPosition="0">
        <references count="4">
          <reference field="0" count="1" selected="0">
            <x v="167"/>
          </reference>
          <reference field="1" count="1" selected="0">
            <x v="212"/>
          </reference>
          <reference field="2" count="1" selected="0">
            <x v="1"/>
          </reference>
          <reference field="3" count="1">
            <x v="259"/>
          </reference>
        </references>
      </pivotArea>
    </format>
    <format dxfId="2952">
      <pivotArea dataOnly="0" labelOnly="1" outline="0" fieldPosition="0">
        <references count="4">
          <reference field="0" count="1" selected="0">
            <x v="169"/>
          </reference>
          <reference field="1" count="1" selected="0">
            <x v="228"/>
          </reference>
          <reference field="2" count="1" selected="0">
            <x v="3"/>
          </reference>
          <reference field="3" count="1">
            <x v="318"/>
          </reference>
        </references>
      </pivotArea>
    </format>
    <format dxfId="2951">
      <pivotArea dataOnly="0" labelOnly="1" outline="0" fieldPosition="0">
        <references count="4">
          <reference field="0" count="1" selected="0">
            <x v="170"/>
          </reference>
          <reference field="1" count="1" selected="0">
            <x v="256"/>
          </reference>
          <reference field="2" count="1" selected="0">
            <x v="0"/>
          </reference>
          <reference field="3" count="1">
            <x v="85"/>
          </reference>
        </references>
      </pivotArea>
    </format>
    <format dxfId="2950">
      <pivotArea dataOnly="0" labelOnly="1" outline="0" fieldPosition="0">
        <references count="4">
          <reference field="0" count="1" selected="0">
            <x v="183"/>
          </reference>
          <reference field="1" count="1" selected="0">
            <x v="14"/>
          </reference>
          <reference field="2" count="1" selected="0">
            <x v="1"/>
          </reference>
          <reference field="3" count="1">
            <x v="392"/>
          </reference>
        </references>
      </pivotArea>
    </format>
    <format dxfId="2949">
      <pivotArea dataOnly="0" labelOnly="1" outline="0" fieldPosition="0">
        <references count="4">
          <reference field="0" count="1" selected="0">
            <x v="187"/>
          </reference>
          <reference field="1" count="1" selected="0">
            <x v="20"/>
          </reference>
          <reference field="2" count="1" selected="0">
            <x v="1"/>
          </reference>
          <reference field="3" count="1">
            <x v="382"/>
          </reference>
        </references>
      </pivotArea>
    </format>
    <format dxfId="2948">
      <pivotArea dataOnly="0" labelOnly="1" outline="0" fieldPosition="0">
        <references count="4">
          <reference field="0" count="1" selected="0">
            <x v="203"/>
          </reference>
          <reference field="1" count="1" selected="0">
            <x v="97"/>
          </reference>
          <reference field="2" count="1" selected="0">
            <x v="1"/>
          </reference>
          <reference field="3" count="1">
            <x v="188"/>
          </reference>
        </references>
      </pivotArea>
    </format>
    <format dxfId="2947">
      <pivotArea dataOnly="0" labelOnly="1" outline="0" fieldPosition="0">
        <references count="4">
          <reference field="0" count="1" selected="0">
            <x v="214"/>
          </reference>
          <reference field="1" count="1" selected="0">
            <x v="116"/>
          </reference>
          <reference field="2" count="1" selected="0">
            <x v="0"/>
          </reference>
          <reference field="3" count="1">
            <x v="64"/>
          </reference>
        </references>
      </pivotArea>
    </format>
    <format dxfId="2946">
      <pivotArea dataOnly="0" labelOnly="1" outline="0" fieldPosition="0">
        <references count="4">
          <reference field="0" count="1" selected="0">
            <x v="222"/>
          </reference>
          <reference field="1" count="1" selected="0">
            <x v="130"/>
          </reference>
          <reference field="2" count="1" selected="0">
            <x v="0"/>
          </reference>
          <reference field="3" count="1">
            <x v="11"/>
          </reference>
        </references>
      </pivotArea>
    </format>
    <format dxfId="2945">
      <pivotArea dataOnly="0" labelOnly="1" outline="0" fieldPosition="0">
        <references count="4">
          <reference field="0" count="1" selected="0">
            <x v="239"/>
          </reference>
          <reference field="1" count="1" selected="0">
            <x v="90"/>
          </reference>
          <reference field="2" count="1" selected="0">
            <x v="1"/>
          </reference>
          <reference field="3" count="1">
            <x v="136"/>
          </reference>
        </references>
      </pivotArea>
    </format>
    <format dxfId="2944">
      <pivotArea dataOnly="0" labelOnly="1" outline="0" fieldPosition="0">
        <references count="4">
          <reference field="0" count="1" selected="0">
            <x v="240"/>
          </reference>
          <reference field="1" count="1" selected="0">
            <x v="183"/>
          </reference>
          <reference field="2" count="1" selected="0">
            <x v="2"/>
          </reference>
          <reference field="3" count="1">
            <x v="216"/>
          </reference>
        </references>
      </pivotArea>
    </format>
    <format dxfId="2943">
      <pivotArea dataOnly="0" labelOnly="1" outline="0" fieldPosition="0">
        <references count="4">
          <reference field="0" count="1" selected="0">
            <x v="244"/>
          </reference>
          <reference field="1" count="1" selected="0">
            <x v="235"/>
          </reference>
          <reference field="2" count="1" selected="0">
            <x v="2"/>
          </reference>
          <reference field="3" count="1">
            <x v="274"/>
          </reference>
        </references>
      </pivotArea>
    </format>
    <format dxfId="2942">
      <pivotArea dataOnly="0" labelOnly="1" outline="0" fieldPosition="0">
        <references count="4">
          <reference field="0" count="1" selected="0">
            <x v="252"/>
          </reference>
          <reference field="1" count="1" selected="0">
            <x v="236"/>
          </reference>
          <reference field="2" count="1" selected="0">
            <x v="2"/>
          </reference>
          <reference field="3" count="1">
            <x v="166"/>
          </reference>
        </references>
      </pivotArea>
    </format>
    <format dxfId="2941">
      <pivotArea dataOnly="0" labelOnly="1" outline="0" fieldPosition="0">
        <references count="4">
          <reference field="0" count="1" selected="0">
            <x v="266"/>
          </reference>
          <reference field="1" count="1" selected="0">
            <x v="158"/>
          </reference>
          <reference field="2" count="1" selected="0">
            <x v="0"/>
          </reference>
          <reference field="3" count="1">
            <x v="97"/>
          </reference>
        </references>
      </pivotArea>
    </format>
    <format dxfId="2940">
      <pivotArea dataOnly="0" labelOnly="1" outline="0" fieldPosition="0">
        <references count="4">
          <reference field="0" count="1" selected="0">
            <x v="268"/>
          </reference>
          <reference field="1" count="1" selected="0">
            <x v="167"/>
          </reference>
          <reference field="2" count="1" selected="0">
            <x v="2"/>
          </reference>
          <reference field="3" count="1">
            <x v="418"/>
          </reference>
        </references>
      </pivotArea>
    </format>
    <format dxfId="2939">
      <pivotArea dataOnly="0" labelOnly="1" outline="0" fieldPosition="0">
        <references count="4">
          <reference field="0" count="1" selected="0">
            <x v="270"/>
          </reference>
          <reference field="1" count="1" selected="0">
            <x v="181"/>
          </reference>
          <reference field="2" count="1" selected="0">
            <x v="0"/>
          </reference>
          <reference field="3" count="1">
            <x v="7"/>
          </reference>
        </references>
      </pivotArea>
    </format>
    <format dxfId="2938">
      <pivotArea dataOnly="0" labelOnly="1" outline="0" fieldPosition="0">
        <references count="4">
          <reference field="0" count="1" selected="0">
            <x v="271"/>
          </reference>
          <reference field="1" count="1" selected="0">
            <x v="190"/>
          </reference>
          <reference field="2" count="1" selected="0">
            <x v="1"/>
          </reference>
          <reference field="3" count="1">
            <x v="242"/>
          </reference>
        </references>
      </pivotArea>
    </format>
    <format dxfId="2937">
      <pivotArea dataOnly="0" labelOnly="1" outline="0" fieldPosition="0">
        <references count="4">
          <reference field="0" count="1" selected="0">
            <x v="284"/>
          </reference>
          <reference field="1" count="1" selected="0">
            <x v="377"/>
          </reference>
          <reference field="2" count="1" selected="0">
            <x v="2"/>
          </reference>
          <reference field="3" count="1">
            <x v="48"/>
          </reference>
        </references>
      </pivotArea>
    </format>
    <format dxfId="2936">
      <pivotArea dataOnly="0" labelOnly="1" outline="0" fieldPosition="0">
        <references count="4">
          <reference field="0" count="1" selected="0">
            <x v="292"/>
          </reference>
          <reference field="1" count="1" selected="0">
            <x v="23"/>
          </reference>
          <reference field="2" count="1" selected="0">
            <x v="2"/>
          </reference>
          <reference field="3" count="1">
            <x v="232"/>
          </reference>
        </references>
      </pivotArea>
    </format>
    <format dxfId="2935">
      <pivotArea dataOnly="0" labelOnly="1" outline="0" fieldPosition="0">
        <references count="4">
          <reference field="0" count="1" selected="0">
            <x v="299"/>
          </reference>
          <reference field="1" count="1" selected="0">
            <x v="143"/>
          </reference>
          <reference field="2" count="1" selected="0">
            <x v="1"/>
          </reference>
          <reference field="3" count="1">
            <x v="62"/>
          </reference>
        </references>
      </pivotArea>
    </format>
    <format dxfId="2934">
      <pivotArea dataOnly="0" labelOnly="1" outline="0" fieldPosition="0">
        <references count="4">
          <reference field="0" count="1" selected="0">
            <x v="319"/>
          </reference>
          <reference field="1" count="1" selected="0">
            <x v="399"/>
          </reference>
          <reference field="2" count="1" selected="0">
            <x v="1"/>
          </reference>
          <reference field="3" count="1">
            <x v="263"/>
          </reference>
        </references>
      </pivotArea>
    </format>
    <format dxfId="2933">
      <pivotArea dataOnly="0" labelOnly="1" outline="0" fieldPosition="0">
        <references count="4">
          <reference field="0" count="1" selected="0">
            <x v="322"/>
          </reference>
          <reference field="1" count="1" selected="0">
            <x v="406"/>
          </reference>
          <reference field="2" count="1" selected="0">
            <x v="0"/>
          </reference>
          <reference field="3" count="1">
            <x v="117"/>
          </reference>
        </references>
      </pivotArea>
    </format>
    <format dxfId="2932">
      <pivotArea dataOnly="0" labelOnly="1" outline="0" fieldPosition="0">
        <references count="4">
          <reference field="0" count="1" selected="0">
            <x v="323"/>
          </reference>
          <reference field="1" count="1" selected="0">
            <x v="410"/>
          </reference>
          <reference field="2" count="1" selected="0">
            <x v="1"/>
          </reference>
          <reference field="3" count="1">
            <x v="235"/>
          </reference>
        </references>
      </pivotArea>
    </format>
    <format dxfId="2931">
      <pivotArea dataOnly="0" labelOnly="1" outline="0" fieldPosition="0">
        <references count="4">
          <reference field="0" count="1" selected="0">
            <x v="334"/>
          </reference>
          <reference field="1" count="1" selected="0">
            <x v="31"/>
          </reference>
          <reference field="2" count="1" selected="0">
            <x v="0"/>
          </reference>
          <reference field="3" count="1">
            <x v="300"/>
          </reference>
        </references>
      </pivotArea>
    </format>
    <format dxfId="2930">
      <pivotArea dataOnly="0" labelOnly="1" outline="0" fieldPosition="0">
        <references count="4">
          <reference field="0" count="1" selected="0">
            <x v="343"/>
          </reference>
          <reference field="1" count="1" selected="0">
            <x v="61"/>
          </reference>
          <reference field="2" count="1" selected="0">
            <x v="1"/>
          </reference>
          <reference field="3" count="1">
            <x v="278"/>
          </reference>
        </references>
      </pivotArea>
    </format>
    <format dxfId="2929">
      <pivotArea dataOnly="0" labelOnly="1" outline="0" fieldPosition="0">
        <references count="4">
          <reference field="0" count="1" selected="0">
            <x v="344"/>
          </reference>
          <reference field="1" count="1" selected="0">
            <x v="65"/>
          </reference>
          <reference field="2" count="1" selected="0">
            <x v="2"/>
          </reference>
          <reference field="3" count="1">
            <x v="76"/>
          </reference>
        </references>
      </pivotArea>
    </format>
    <format dxfId="2928">
      <pivotArea dataOnly="0" labelOnly="1" outline="0" fieldPosition="0">
        <references count="4">
          <reference field="0" count="1" selected="0">
            <x v="346"/>
          </reference>
          <reference field="1" count="1" selected="0">
            <x v="70"/>
          </reference>
          <reference field="2" count="1" selected="0">
            <x v="0"/>
          </reference>
          <reference field="3" count="1">
            <x v="156"/>
          </reference>
        </references>
      </pivotArea>
    </format>
    <format dxfId="2927">
      <pivotArea dataOnly="0" labelOnly="1" outline="0" fieldPosition="0">
        <references count="4">
          <reference field="0" count="1" selected="0">
            <x v="348"/>
          </reference>
          <reference field="1" count="1" selected="0">
            <x v="76"/>
          </reference>
          <reference field="2" count="1" selected="0">
            <x v="2"/>
          </reference>
          <reference field="3" count="1">
            <x v="193"/>
          </reference>
        </references>
      </pivotArea>
    </format>
    <format dxfId="2926">
      <pivotArea dataOnly="0" labelOnly="1" outline="0" fieldPosition="0">
        <references count="4">
          <reference field="0" count="1" selected="0">
            <x v="354"/>
          </reference>
          <reference field="1" count="1" selected="0">
            <x v="87"/>
          </reference>
          <reference field="2" count="1" selected="0">
            <x v="0"/>
          </reference>
          <reference field="3" count="1">
            <x v="25"/>
          </reference>
        </references>
      </pivotArea>
    </format>
    <format dxfId="2925">
      <pivotArea dataOnly="0" labelOnly="1" outline="0" fieldPosition="0">
        <references count="4">
          <reference field="0" count="1" selected="0">
            <x v="357"/>
          </reference>
          <reference field="1" count="1" selected="0">
            <x v="91"/>
          </reference>
          <reference field="2" count="1" selected="0">
            <x v="3"/>
          </reference>
          <reference field="3" count="1">
            <x v="256"/>
          </reference>
        </references>
      </pivotArea>
    </format>
    <format dxfId="2924">
      <pivotArea dataOnly="0" labelOnly="1" outline="0" fieldPosition="0">
        <references count="4">
          <reference field="0" count="1" selected="0">
            <x v="376"/>
          </reference>
          <reference field="1" count="1" selected="0">
            <x v="174"/>
          </reference>
          <reference field="2" count="1" selected="0">
            <x v="2"/>
          </reference>
          <reference field="3" count="1">
            <x v="160"/>
          </reference>
        </references>
      </pivotArea>
    </format>
    <format dxfId="2923">
      <pivotArea dataOnly="0" labelOnly="1" outline="0" fieldPosition="0">
        <references count="5">
          <reference field="0" count="1" selected="0">
            <x v="30"/>
          </reference>
          <reference field="1" count="1" selected="0">
            <x v="156"/>
          </reference>
          <reference field="2" count="1" selected="0">
            <x v="0"/>
          </reference>
          <reference field="3" count="1" selected="0">
            <x v="309"/>
          </reference>
          <reference field="4" count="1">
            <x v="3"/>
          </reference>
        </references>
      </pivotArea>
    </format>
    <format dxfId="2922">
      <pivotArea dataOnly="0" labelOnly="1" outline="0" fieldPosition="0">
        <references count="6">
          <reference field="0" count="1" selected="0">
            <x v="30"/>
          </reference>
          <reference field="1" count="1" selected="0">
            <x v="156"/>
          </reference>
          <reference field="2" count="1" selected="0">
            <x v="0"/>
          </reference>
          <reference field="3" count="1" selected="0">
            <x v="309"/>
          </reference>
          <reference field="4" count="1" selected="0">
            <x v="3"/>
          </reference>
          <reference field="15" count="1">
            <x v="0"/>
          </reference>
        </references>
      </pivotArea>
    </format>
    <format dxfId="2921">
      <pivotArea dataOnly="0" labelOnly="1" outline="0" fieldPosition="0">
        <references count="6">
          <reference field="0" count="1" selected="0">
            <x v="32"/>
          </reference>
          <reference field="1" count="1" selected="0">
            <x v="164"/>
          </reference>
          <reference field="2" count="1" selected="0">
            <x v="2"/>
          </reference>
          <reference field="3" count="1" selected="0">
            <x v="229"/>
          </reference>
          <reference field="4" count="1" selected="0">
            <x v="3"/>
          </reference>
          <reference field="15" count="1">
            <x v="0"/>
          </reference>
        </references>
      </pivotArea>
    </format>
    <format dxfId="2920">
      <pivotArea dataOnly="0" labelOnly="1" outline="0" fieldPosition="0">
        <references count="6">
          <reference field="0" count="1" selected="0">
            <x v="35"/>
          </reference>
          <reference field="1" count="1" selected="0">
            <x v="173"/>
          </reference>
          <reference field="2" count="1" selected="0">
            <x v="1"/>
          </reference>
          <reference field="3" count="1" selected="0">
            <x v="350"/>
          </reference>
          <reference field="4" count="1" selected="0">
            <x v="3"/>
          </reference>
          <reference field="15" count="1">
            <x v="9"/>
          </reference>
        </references>
      </pivotArea>
    </format>
    <format dxfId="2919">
      <pivotArea dataOnly="0" labelOnly="1" outline="0" fieldPosition="0">
        <references count="6">
          <reference field="0" count="1" selected="0">
            <x v="46"/>
          </reference>
          <reference field="1" count="1" selected="0">
            <x v="224"/>
          </reference>
          <reference field="2" count="1" selected="0">
            <x v="0"/>
          </reference>
          <reference field="3" count="1" selected="0">
            <x v="92"/>
          </reference>
          <reference field="4" count="1" selected="0">
            <x v="3"/>
          </reference>
          <reference field="15" count="1">
            <x v="9"/>
          </reference>
        </references>
      </pivotArea>
    </format>
    <format dxfId="2918">
      <pivotArea dataOnly="0" labelOnly="1" outline="0" fieldPosition="0">
        <references count="6">
          <reference field="0" count="1" selected="0">
            <x v="49"/>
          </reference>
          <reference field="1" count="1" selected="0">
            <x v="229"/>
          </reference>
          <reference field="2" count="1" selected="0">
            <x v="3"/>
          </reference>
          <reference field="3" count="1" selected="0">
            <x v="185"/>
          </reference>
          <reference field="4" count="1" selected="0">
            <x v="3"/>
          </reference>
          <reference field="15" count="1">
            <x v="9"/>
          </reference>
        </references>
      </pivotArea>
    </format>
    <format dxfId="2917">
      <pivotArea dataOnly="0" labelOnly="1" outline="0" fieldPosition="0">
        <references count="6">
          <reference field="0" count="1" selected="0">
            <x v="50"/>
          </reference>
          <reference field="1" count="1" selected="0">
            <x v="232"/>
          </reference>
          <reference field="2" count="1" selected="0">
            <x v="0"/>
          </reference>
          <reference field="3" count="1" selected="0">
            <x v="360"/>
          </reference>
          <reference field="4" count="1" selected="0">
            <x v="3"/>
          </reference>
          <reference field="15" count="1">
            <x v="9"/>
          </reference>
        </references>
      </pivotArea>
    </format>
    <format dxfId="2916">
      <pivotArea dataOnly="0" labelOnly="1" outline="0" fieldPosition="0">
        <references count="6">
          <reference field="0" count="1" selected="0">
            <x v="51"/>
          </reference>
          <reference field="1" count="1" selected="0">
            <x v="233"/>
          </reference>
          <reference field="2" count="1" selected="0">
            <x v="4"/>
          </reference>
          <reference field="3" count="1" selected="0">
            <x v="90"/>
          </reference>
          <reference field="4" count="1" selected="0">
            <x v="3"/>
          </reference>
          <reference field="15" count="1">
            <x v="3"/>
          </reference>
        </references>
      </pivotArea>
    </format>
    <format dxfId="2915">
      <pivotArea dataOnly="0" labelOnly="1" outline="0" fieldPosition="0">
        <references count="6">
          <reference field="0" count="1" selected="0">
            <x v="60"/>
          </reference>
          <reference field="1" count="1" selected="0">
            <x v="244"/>
          </reference>
          <reference field="2" count="1" selected="0">
            <x v="2"/>
          </reference>
          <reference field="3" count="1" selected="0">
            <x v="295"/>
          </reference>
          <reference field="4" count="1" selected="0">
            <x v="3"/>
          </reference>
          <reference field="15" count="1">
            <x v="0"/>
          </reference>
        </references>
      </pivotArea>
    </format>
    <format dxfId="2914">
      <pivotArea dataOnly="0" labelOnly="1" outline="0" fieldPosition="0">
        <references count="6">
          <reference field="0" count="1" selected="0">
            <x v="75"/>
          </reference>
          <reference field="1" count="1" selected="0">
            <x v="266"/>
          </reference>
          <reference field="2" count="1" selected="0">
            <x v="1"/>
          </reference>
          <reference field="3" count="1" selected="0">
            <x v="254"/>
          </reference>
          <reference field="4" count="1" selected="0">
            <x v="3"/>
          </reference>
          <reference field="15" count="1">
            <x v="0"/>
          </reference>
        </references>
      </pivotArea>
    </format>
    <format dxfId="2913">
      <pivotArea dataOnly="0" labelOnly="1" outline="0" fieldPosition="0">
        <references count="6">
          <reference field="0" count="1" selected="0">
            <x v="84"/>
          </reference>
          <reference field="1" count="1" selected="0">
            <x v="277"/>
          </reference>
          <reference field="2" count="1" selected="0">
            <x v="2"/>
          </reference>
          <reference field="3" count="1" selected="0">
            <x v="265"/>
          </reference>
          <reference field="4" count="1" selected="0">
            <x v="3"/>
          </reference>
          <reference field="15" count="1">
            <x v="0"/>
          </reference>
        </references>
      </pivotArea>
    </format>
    <format dxfId="2912">
      <pivotArea dataOnly="0" labelOnly="1" outline="0" fieldPosition="0">
        <references count="6">
          <reference field="0" count="1" selected="0">
            <x v="91"/>
          </reference>
          <reference field="1" count="1" selected="0">
            <x v="287"/>
          </reference>
          <reference field="2" count="1" selected="0">
            <x v="1"/>
          </reference>
          <reference field="3" count="1" selected="0">
            <x v="163"/>
          </reference>
          <reference field="4" count="1" selected="0">
            <x v="3"/>
          </reference>
          <reference field="15" count="1">
            <x v="0"/>
          </reference>
        </references>
      </pivotArea>
    </format>
    <format dxfId="2911">
      <pivotArea dataOnly="0" labelOnly="1" outline="0" fieldPosition="0">
        <references count="6">
          <reference field="0" count="1" selected="0">
            <x v="95"/>
          </reference>
          <reference field="1" count="1" selected="0">
            <x v="292"/>
          </reference>
          <reference field="2" count="1" selected="0">
            <x v="1"/>
          </reference>
          <reference field="3" count="1" selected="0">
            <x v="289"/>
          </reference>
          <reference field="4" count="1" selected="0">
            <x v="3"/>
          </reference>
          <reference field="15" count="1">
            <x v="1"/>
          </reference>
        </references>
      </pivotArea>
    </format>
    <format dxfId="2910">
      <pivotArea dataOnly="0" labelOnly="1" outline="0" fieldPosition="0">
        <references count="6">
          <reference field="0" count="1" selected="0">
            <x v="104"/>
          </reference>
          <reference field="1" count="1" selected="0">
            <x v="304"/>
          </reference>
          <reference field="2" count="1" selected="0">
            <x v="2"/>
          </reference>
          <reference field="3" count="1" selected="0">
            <x v="75"/>
          </reference>
          <reference field="4" count="1" selected="0">
            <x v="3"/>
          </reference>
          <reference field="15" count="1">
            <x v="1"/>
          </reference>
        </references>
      </pivotArea>
    </format>
    <format dxfId="2909">
      <pivotArea dataOnly="0" labelOnly="1" outline="0" fieldPosition="0">
        <references count="6">
          <reference field="0" count="1" selected="0">
            <x v="106"/>
          </reference>
          <reference field="1" count="1" selected="0">
            <x v="307"/>
          </reference>
          <reference field="2" count="1" selected="0">
            <x v="0"/>
          </reference>
          <reference field="3" count="1" selected="0">
            <x v="277"/>
          </reference>
          <reference field="4" count="1" selected="0">
            <x v="3"/>
          </reference>
          <reference field="15" count="1">
            <x v="1"/>
          </reference>
        </references>
      </pivotArea>
    </format>
    <format dxfId="2908">
      <pivotArea dataOnly="0" labelOnly="1" outline="0" fieldPosition="0">
        <references count="6">
          <reference field="0" count="1" selected="0">
            <x v="107"/>
          </reference>
          <reference field="1" count="1" selected="0">
            <x v="308"/>
          </reference>
          <reference field="2" count="1" selected="0">
            <x v="1"/>
          </reference>
          <reference field="3" count="1" selected="0">
            <x v="84"/>
          </reference>
          <reference field="4" count="1" selected="0">
            <x v="3"/>
          </reference>
          <reference field="15" count="1">
            <x v="1"/>
          </reference>
        </references>
      </pivotArea>
    </format>
    <format dxfId="2907">
      <pivotArea dataOnly="0" labelOnly="1" outline="0" fieldPosition="0">
        <references count="6">
          <reference field="0" count="1" selected="0">
            <x v="121"/>
          </reference>
          <reference field="1" count="1" selected="0">
            <x v="324"/>
          </reference>
          <reference field="2" count="1" selected="0">
            <x v="3"/>
          </reference>
          <reference field="3" count="1" selected="0">
            <x v="275"/>
          </reference>
          <reference field="4" count="1" selected="0">
            <x v="3"/>
          </reference>
          <reference field="15" count="1">
            <x v="6"/>
          </reference>
        </references>
      </pivotArea>
    </format>
    <format dxfId="2906">
      <pivotArea dataOnly="0" labelOnly="1" outline="0" fieldPosition="0">
        <references count="6">
          <reference field="0" count="1" selected="0">
            <x v="125"/>
          </reference>
          <reference field="1" count="1" selected="0">
            <x v="330"/>
          </reference>
          <reference field="2" count="1" selected="0">
            <x v="3"/>
          </reference>
          <reference field="3" count="1" selected="0">
            <x v="178"/>
          </reference>
          <reference field="4" count="1" selected="0">
            <x v="3"/>
          </reference>
          <reference field="15" count="1">
            <x v="6"/>
          </reference>
        </references>
      </pivotArea>
    </format>
    <format dxfId="2905">
      <pivotArea dataOnly="0" labelOnly="1" outline="0" fieldPosition="0">
        <references count="6">
          <reference field="0" count="1" selected="0">
            <x v="144"/>
          </reference>
          <reference field="1" count="1" selected="0">
            <x v="351"/>
          </reference>
          <reference field="2" count="1" selected="0">
            <x v="2"/>
          </reference>
          <reference field="3" count="1" selected="0">
            <x v="228"/>
          </reference>
          <reference field="4" count="1" selected="0">
            <x v="3"/>
          </reference>
          <reference field="15" count="1">
            <x v="6"/>
          </reference>
        </references>
      </pivotArea>
    </format>
    <format dxfId="2904">
      <pivotArea dataOnly="0" labelOnly="1" outline="0" fieldPosition="0">
        <references count="6">
          <reference field="0" count="1" selected="0">
            <x v="146"/>
          </reference>
          <reference field="1" count="1" selected="0">
            <x v="353"/>
          </reference>
          <reference field="2" count="1" selected="0">
            <x v="0"/>
          </reference>
          <reference field="3" count="1" selected="0">
            <x v="13"/>
          </reference>
          <reference field="4" count="1" selected="0">
            <x v="3"/>
          </reference>
          <reference field="15" count="1">
            <x v="6"/>
          </reference>
        </references>
      </pivotArea>
    </format>
    <format dxfId="2903">
      <pivotArea dataOnly="0" labelOnly="1" outline="0" fieldPosition="0">
        <references count="6">
          <reference field="0" count="1" selected="0">
            <x v="148"/>
          </reference>
          <reference field="1" count="1" selected="0">
            <x v="367"/>
          </reference>
          <reference field="2" count="1" selected="0">
            <x v="2"/>
          </reference>
          <reference field="3" count="1" selected="0">
            <x v="333"/>
          </reference>
          <reference field="4" count="1" selected="0">
            <x v="3"/>
          </reference>
          <reference field="15" count="1">
            <x v="6"/>
          </reference>
        </references>
      </pivotArea>
    </format>
    <format dxfId="2902">
      <pivotArea dataOnly="0" labelOnly="1" outline="0" fieldPosition="0">
        <references count="6">
          <reference field="0" count="1" selected="0">
            <x v="150"/>
          </reference>
          <reference field="1" count="1" selected="0">
            <x v="382"/>
          </reference>
          <reference field="2" count="1" selected="0">
            <x v="0"/>
          </reference>
          <reference field="3" count="1" selected="0">
            <x v="400"/>
          </reference>
          <reference field="4" count="1" selected="0">
            <x v="3"/>
          </reference>
          <reference field="15" count="1">
            <x v="6"/>
          </reference>
        </references>
      </pivotArea>
    </format>
    <format dxfId="2901">
      <pivotArea dataOnly="0" labelOnly="1" outline="0" fieldPosition="0">
        <references count="6">
          <reference field="0" count="1" selected="0">
            <x v="152"/>
          </reference>
          <reference field="1" count="1" selected="0">
            <x v="409"/>
          </reference>
          <reference field="2" count="1" selected="0">
            <x v="2"/>
          </reference>
          <reference field="3" count="1" selected="0">
            <x v="44"/>
          </reference>
          <reference field="4" count="1" selected="0">
            <x v="3"/>
          </reference>
          <reference field="15" count="1">
            <x v="6"/>
          </reference>
        </references>
      </pivotArea>
    </format>
    <format dxfId="2900">
      <pivotArea dataOnly="0" labelOnly="1" outline="0" fieldPosition="0">
        <references count="6">
          <reference field="0" count="1" selected="0">
            <x v="167"/>
          </reference>
          <reference field="1" count="1" selected="0">
            <x v="212"/>
          </reference>
          <reference field="2" count="1" selected="0">
            <x v="1"/>
          </reference>
          <reference field="3" count="1" selected="0">
            <x v="259"/>
          </reference>
          <reference field="4" count="1" selected="0">
            <x v="3"/>
          </reference>
          <reference field="15" count="1">
            <x v="6"/>
          </reference>
        </references>
      </pivotArea>
    </format>
    <format dxfId="2899">
      <pivotArea dataOnly="0" labelOnly="1" outline="0" fieldPosition="0">
        <references count="6">
          <reference field="0" count="1" selected="0">
            <x v="169"/>
          </reference>
          <reference field="1" count="1" selected="0">
            <x v="228"/>
          </reference>
          <reference field="2" count="1" selected="0">
            <x v="3"/>
          </reference>
          <reference field="3" count="1" selected="0">
            <x v="318"/>
          </reference>
          <reference field="4" count="1" selected="0">
            <x v="3"/>
          </reference>
          <reference field="15" count="1">
            <x v="5"/>
          </reference>
        </references>
      </pivotArea>
    </format>
    <format dxfId="2898">
      <pivotArea dataOnly="0" labelOnly="1" outline="0" fieldPosition="0">
        <references count="6">
          <reference field="0" count="1" selected="0">
            <x v="170"/>
          </reference>
          <reference field="1" count="1" selected="0">
            <x v="256"/>
          </reference>
          <reference field="2" count="1" selected="0">
            <x v="0"/>
          </reference>
          <reference field="3" count="1" selected="0">
            <x v="85"/>
          </reference>
          <reference field="4" count="1" selected="0">
            <x v="3"/>
          </reference>
          <reference field="15" count="1">
            <x v="5"/>
          </reference>
        </references>
      </pivotArea>
    </format>
    <format dxfId="2897">
      <pivotArea dataOnly="0" labelOnly="1" outline="0" fieldPosition="0">
        <references count="6">
          <reference field="0" count="1" selected="0">
            <x v="183"/>
          </reference>
          <reference field="1" count="1" selected="0">
            <x v="14"/>
          </reference>
          <reference field="2" count="1" selected="0">
            <x v="1"/>
          </reference>
          <reference field="3" count="1" selected="0">
            <x v="392"/>
          </reference>
          <reference field="4" count="1" selected="0">
            <x v="3"/>
          </reference>
          <reference field="15" count="1">
            <x v="5"/>
          </reference>
        </references>
      </pivotArea>
    </format>
    <format dxfId="2896">
      <pivotArea dataOnly="0" labelOnly="1" outline="0" fieldPosition="0">
        <references count="6">
          <reference field="0" count="1" selected="0">
            <x v="187"/>
          </reference>
          <reference field="1" count="1" selected="0">
            <x v="20"/>
          </reference>
          <reference field="2" count="1" selected="0">
            <x v="1"/>
          </reference>
          <reference field="3" count="1" selected="0">
            <x v="382"/>
          </reference>
          <reference field="4" count="1" selected="0">
            <x v="3"/>
          </reference>
          <reference field="15" count="1">
            <x v="6"/>
          </reference>
        </references>
      </pivotArea>
    </format>
    <format dxfId="2895">
      <pivotArea dataOnly="0" labelOnly="1" outline="0" fieldPosition="0">
        <references count="6">
          <reference field="0" count="1" selected="0">
            <x v="203"/>
          </reference>
          <reference field="1" count="1" selected="0">
            <x v="97"/>
          </reference>
          <reference field="2" count="1" selected="0">
            <x v="1"/>
          </reference>
          <reference field="3" count="1" selected="0">
            <x v="188"/>
          </reference>
          <reference field="4" count="1" selected="0">
            <x v="3"/>
          </reference>
          <reference field="15" count="1">
            <x v="6"/>
          </reference>
        </references>
      </pivotArea>
    </format>
    <format dxfId="2894">
      <pivotArea dataOnly="0" labelOnly="1" outline="0" fieldPosition="0">
        <references count="6">
          <reference field="0" count="1" selected="0">
            <x v="214"/>
          </reference>
          <reference field="1" count="1" selected="0">
            <x v="116"/>
          </reference>
          <reference field="2" count="1" selected="0">
            <x v="0"/>
          </reference>
          <reference field="3" count="1" selected="0">
            <x v="64"/>
          </reference>
          <reference field="4" count="1" selected="0">
            <x v="3"/>
          </reference>
          <reference field="15" count="1">
            <x v="6"/>
          </reference>
        </references>
      </pivotArea>
    </format>
    <format dxfId="2893">
      <pivotArea dataOnly="0" labelOnly="1" outline="0" fieldPosition="0">
        <references count="6">
          <reference field="0" count="1" selected="0">
            <x v="222"/>
          </reference>
          <reference field="1" count="1" selected="0">
            <x v="130"/>
          </reference>
          <reference field="2" count="1" selected="0">
            <x v="0"/>
          </reference>
          <reference field="3" count="1" selected="0">
            <x v="11"/>
          </reference>
          <reference field="4" count="1" selected="0">
            <x v="3"/>
          </reference>
          <reference field="15" count="1">
            <x v="6"/>
          </reference>
        </references>
      </pivotArea>
    </format>
    <format dxfId="2892">
      <pivotArea dataOnly="0" labelOnly="1" outline="0" fieldPosition="0">
        <references count="6">
          <reference field="0" count="1" selected="0">
            <x v="239"/>
          </reference>
          <reference field="1" count="1" selected="0">
            <x v="90"/>
          </reference>
          <reference field="2" count="1" selected="0">
            <x v="1"/>
          </reference>
          <reference field="3" count="1" selected="0">
            <x v="136"/>
          </reference>
          <reference field="4" count="1" selected="0">
            <x v="3"/>
          </reference>
          <reference field="15" count="1">
            <x v="6"/>
          </reference>
        </references>
      </pivotArea>
    </format>
    <format dxfId="2891">
      <pivotArea dataOnly="0" labelOnly="1" outline="0" fieldPosition="0">
        <references count="6">
          <reference field="0" count="1" selected="0">
            <x v="240"/>
          </reference>
          <reference field="1" count="1" selected="0">
            <x v="183"/>
          </reference>
          <reference field="2" count="1" selected="0">
            <x v="2"/>
          </reference>
          <reference field="3" count="1" selected="0">
            <x v="216"/>
          </reference>
          <reference field="4" count="1" selected="0">
            <x v="3"/>
          </reference>
          <reference field="15" count="1">
            <x v="6"/>
          </reference>
        </references>
      </pivotArea>
    </format>
    <format dxfId="2890">
      <pivotArea dataOnly="0" labelOnly="1" outline="0" fieldPosition="0">
        <references count="6">
          <reference field="0" count="1" selected="0">
            <x v="244"/>
          </reference>
          <reference field="1" count="1" selected="0">
            <x v="235"/>
          </reference>
          <reference field="2" count="1" selected="0">
            <x v="2"/>
          </reference>
          <reference field="3" count="1" selected="0">
            <x v="274"/>
          </reference>
          <reference field="4" count="1" selected="0">
            <x v="3"/>
          </reference>
          <reference field="15" count="1">
            <x v="6"/>
          </reference>
        </references>
      </pivotArea>
    </format>
    <format dxfId="2889">
      <pivotArea dataOnly="0" labelOnly="1" outline="0" fieldPosition="0">
        <references count="6">
          <reference field="0" count="1" selected="0">
            <x v="252"/>
          </reference>
          <reference field="1" count="1" selected="0">
            <x v="236"/>
          </reference>
          <reference field="2" count="1" selected="0">
            <x v="2"/>
          </reference>
          <reference field="3" count="1" selected="0">
            <x v="166"/>
          </reference>
          <reference field="4" count="1" selected="0">
            <x v="3"/>
          </reference>
          <reference field="15" count="1">
            <x v="6"/>
          </reference>
        </references>
      </pivotArea>
    </format>
    <format dxfId="2888">
      <pivotArea dataOnly="0" labelOnly="1" outline="0" fieldPosition="0">
        <references count="6">
          <reference field="0" count="1" selected="0">
            <x v="266"/>
          </reference>
          <reference field="1" count="1" selected="0">
            <x v="158"/>
          </reference>
          <reference field="2" count="1" selected="0">
            <x v="0"/>
          </reference>
          <reference field="3" count="1" selected="0">
            <x v="97"/>
          </reference>
          <reference field="4" count="1" selected="0">
            <x v="3"/>
          </reference>
          <reference field="15" count="1">
            <x v="6"/>
          </reference>
        </references>
      </pivotArea>
    </format>
    <format dxfId="2887">
      <pivotArea dataOnly="0" labelOnly="1" outline="0" fieldPosition="0">
        <references count="6">
          <reference field="0" count="1" selected="0">
            <x v="268"/>
          </reference>
          <reference field="1" count="1" selected="0">
            <x v="167"/>
          </reference>
          <reference field="2" count="1" selected="0">
            <x v="2"/>
          </reference>
          <reference field="3" count="1" selected="0">
            <x v="418"/>
          </reference>
          <reference field="4" count="1" selected="0">
            <x v="3"/>
          </reference>
          <reference field="15" count="1">
            <x v="6"/>
          </reference>
        </references>
      </pivotArea>
    </format>
    <format dxfId="2886">
      <pivotArea dataOnly="0" labelOnly="1" outline="0" fieldPosition="0">
        <references count="6">
          <reference field="0" count="1" selected="0">
            <x v="270"/>
          </reference>
          <reference field="1" count="1" selected="0">
            <x v="181"/>
          </reference>
          <reference field="2" count="1" selected="0">
            <x v="0"/>
          </reference>
          <reference field="3" count="1" selected="0">
            <x v="7"/>
          </reference>
          <reference field="4" count="1" selected="0">
            <x v="3"/>
          </reference>
          <reference field="15" count="1">
            <x v="6"/>
          </reference>
        </references>
      </pivotArea>
    </format>
    <format dxfId="2885">
      <pivotArea dataOnly="0" labelOnly="1" outline="0" fieldPosition="0">
        <references count="6">
          <reference field="0" count="1" selected="0">
            <x v="271"/>
          </reference>
          <reference field="1" count="1" selected="0">
            <x v="190"/>
          </reference>
          <reference field="2" count="1" selected="0">
            <x v="1"/>
          </reference>
          <reference field="3" count="1" selected="0">
            <x v="242"/>
          </reference>
          <reference field="4" count="1" selected="0">
            <x v="3"/>
          </reference>
          <reference field="15" count="1">
            <x v="6"/>
          </reference>
        </references>
      </pivotArea>
    </format>
    <format dxfId="2884">
      <pivotArea dataOnly="0" labelOnly="1" outline="0" fieldPosition="0">
        <references count="6">
          <reference field="0" count="1" selected="0">
            <x v="284"/>
          </reference>
          <reference field="1" count="1" selected="0">
            <x v="377"/>
          </reference>
          <reference field="2" count="1" selected="0">
            <x v="2"/>
          </reference>
          <reference field="3" count="1" selected="0">
            <x v="48"/>
          </reference>
          <reference field="4" count="1" selected="0">
            <x v="3"/>
          </reference>
          <reference field="15" count="1">
            <x v="6"/>
          </reference>
        </references>
      </pivotArea>
    </format>
    <format dxfId="2883">
      <pivotArea dataOnly="0" labelOnly="1" outline="0" fieldPosition="0">
        <references count="6">
          <reference field="0" count="1" selected="0">
            <x v="292"/>
          </reference>
          <reference field="1" count="1" selected="0">
            <x v="23"/>
          </reference>
          <reference field="2" count="1" selected="0">
            <x v="2"/>
          </reference>
          <reference field="3" count="1" selected="0">
            <x v="232"/>
          </reference>
          <reference field="4" count="1" selected="0">
            <x v="3"/>
          </reference>
          <reference field="15" count="1">
            <x v="6"/>
          </reference>
        </references>
      </pivotArea>
    </format>
    <format dxfId="2882">
      <pivotArea dataOnly="0" labelOnly="1" outline="0" fieldPosition="0">
        <references count="6">
          <reference field="0" count="1" selected="0">
            <x v="299"/>
          </reference>
          <reference field="1" count="1" selected="0">
            <x v="143"/>
          </reference>
          <reference field="2" count="1" selected="0">
            <x v="1"/>
          </reference>
          <reference field="3" count="1" selected="0">
            <x v="62"/>
          </reference>
          <reference field="4" count="1" selected="0">
            <x v="3"/>
          </reference>
          <reference field="15" count="1">
            <x v="6"/>
          </reference>
        </references>
      </pivotArea>
    </format>
    <format dxfId="2881">
      <pivotArea dataOnly="0" labelOnly="1" outline="0" fieldPosition="0">
        <references count="6">
          <reference field="0" count="1" selected="0">
            <x v="319"/>
          </reference>
          <reference field="1" count="1" selected="0">
            <x v="399"/>
          </reference>
          <reference field="2" count="1" selected="0">
            <x v="1"/>
          </reference>
          <reference field="3" count="1" selected="0">
            <x v="263"/>
          </reference>
          <reference field="4" count="1" selected="0">
            <x v="3"/>
          </reference>
          <reference field="15" count="1">
            <x v="6"/>
          </reference>
        </references>
      </pivotArea>
    </format>
    <format dxfId="2880">
      <pivotArea dataOnly="0" labelOnly="1" outline="0" fieldPosition="0">
        <references count="6">
          <reference field="0" count="1" selected="0">
            <x v="322"/>
          </reference>
          <reference field="1" count="1" selected="0">
            <x v="406"/>
          </reference>
          <reference field="2" count="1" selected="0">
            <x v="0"/>
          </reference>
          <reference field="3" count="1" selected="0">
            <x v="117"/>
          </reference>
          <reference field="4" count="1" selected="0">
            <x v="3"/>
          </reference>
          <reference field="15" count="1">
            <x v="6"/>
          </reference>
        </references>
      </pivotArea>
    </format>
    <format dxfId="2879">
      <pivotArea dataOnly="0" labelOnly="1" outline="0" fieldPosition="0">
        <references count="6">
          <reference field="0" count="1" selected="0">
            <x v="323"/>
          </reference>
          <reference field="1" count="1" selected="0">
            <x v="410"/>
          </reference>
          <reference field="2" count="1" selected="0">
            <x v="1"/>
          </reference>
          <reference field="3" count="1" selected="0">
            <x v="235"/>
          </reference>
          <reference field="4" count="1" selected="0">
            <x v="3"/>
          </reference>
          <reference field="15" count="1">
            <x v="6"/>
          </reference>
        </references>
      </pivotArea>
    </format>
    <format dxfId="2878">
      <pivotArea dataOnly="0" labelOnly="1" outline="0" fieldPosition="0">
        <references count="6">
          <reference field="0" count="1" selected="0">
            <x v="334"/>
          </reference>
          <reference field="1" count="1" selected="0">
            <x v="31"/>
          </reference>
          <reference field="2" count="1" selected="0">
            <x v="0"/>
          </reference>
          <reference field="3" count="1" selected="0">
            <x v="300"/>
          </reference>
          <reference field="4" count="1" selected="0">
            <x v="3"/>
          </reference>
          <reference field="15" count="1">
            <x v="6"/>
          </reference>
        </references>
      </pivotArea>
    </format>
    <format dxfId="2877">
      <pivotArea dataOnly="0" labelOnly="1" outline="0" fieldPosition="0">
        <references count="6">
          <reference field="0" count="1" selected="0">
            <x v="343"/>
          </reference>
          <reference field="1" count="1" selected="0">
            <x v="61"/>
          </reference>
          <reference field="2" count="1" selected="0">
            <x v="1"/>
          </reference>
          <reference field="3" count="1" selected="0">
            <x v="278"/>
          </reference>
          <reference field="4" count="1" selected="0">
            <x v="3"/>
          </reference>
          <reference field="15" count="1">
            <x v="6"/>
          </reference>
        </references>
      </pivotArea>
    </format>
    <format dxfId="2876">
      <pivotArea dataOnly="0" labelOnly="1" outline="0" fieldPosition="0">
        <references count="6">
          <reference field="0" count="1" selected="0">
            <x v="344"/>
          </reference>
          <reference field="1" count="1" selected="0">
            <x v="65"/>
          </reference>
          <reference field="2" count="1" selected="0">
            <x v="2"/>
          </reference>
          <reference field="3" count="1" selected="0">
            <x v="76"/>
          </reference>
          <reference field="4" count="1" selected="0">
            <x v="3"/>
          </reference>
          <reference field="15" count="1">
            <x v="6"/>
          </reference>
        </references>
      </pivotArea>
    </format>
    <format dxfId="2875">
      <pivotArea dataOnly="0" labelOnly="1" outline="0" fieldPosition="0">
        <references count="6">
          <reference field="0" count="1" selected="0">
            <x v="346"/>
          </reference>
          <reference field="1" count="1" selected="0">
            <x v="70"/>
          </reference>
          <reference field="2" count="1" selected="0">
            <x v="0"/>
          </reference>
          <reference field="3" count="1" selected="0">
            <x v="156"/>
          </reference>
          <reference field="4" count="1" selected="0">
            <x v="3"/>
          </reference>
          <reference field="15" count="1">
            <x v="6"/>
          </reference>
        </references>
      </pivotArea>
    </format>
    <format dxfId="2874">
      <pivotArea dataOnly="0" labelOnly="1" outline="0" fieldPosition="0">
        <references count="6">
          <reference field="0" count="1" selected="0">
            <x v="348"/>
          </reference>
          <reference field="1" count="1" selected="0">
            <x v="76"/>
          </reference>
          <reference field="2" count="1" selected="0">
            <x v="2"/>
          </reference>
          <reference field="3" count="1" selected="0">
            <x v="193"/>
          </reference>
          <reference field="4" count="1" selected="0">
            <x v="3"/>
          </reference>
          <reference field="15" count="1">
            <x v="6"/>
          </reference>
        </references>
      </pivotArea>
    </format>
    <format dxfId="2873">
      <pivotArea dataOnly="0" labelOnly="1" outline="0" fieldPosition="0">
        <references count="6">
          <reference field="0" count="1" selected="0">
            <x v="354"/>
          </reference>
          <reference field="1" count="1" selected="0">
            <x v="87"/>
          </reference>
          <reference field="2" count="1" selected="0">
            <x v="0"/>
          </reference>
          <reference field="3" count="1" selected="0">
            <x v="25"/>
          </reference>
          <reference field="4" count="1" selected="0">
            <x v="3"/>
          </reference>
          <reference field="15" count="1">
            <x v="6"/>
          </reference>
        </references>
      </pivotArea>
    </format>
    <format dxfId="2872">
      <pivotArea dataOnly="0" labelOnly="1" outline="0" fieldPosition="0">
        <references count="6">
          <reference field="0" count="1" selected="0">
            <x v="357"/>
          </reference>
          <reference field="1" count="1" selected="0">
            <x v="91"/>
          </reference>
          <reference field="2" count="1" selected="0">
            <x v="3"/>
          </reference>
          <reference field="3" count="1" selected="0">
            <x v="256"/>
          </reference>
          <reference field="4" count="1" selected="0">
            <x v="3"/>
          </reference>
          <reference field="15" count="1">
            <x v="6"/>
          </reference>
        </references>
      </pivotArea>
    </format>
    <format dxfId="2871">
      <pivotArea dataOnly="0" labelOnly="1" outline="0" fieldPosition="0">
        <references count="6">
          <reference field="0" count="1" selected="0">
            <x v="376"/>
          </reference>
          <reference field="1" count="1" selected="0">
            <x v="174"/>
          </reference>
          <reference field="2" count="1" selected="0">
            <x v="2"/>
          </reference>
          <reference field="3" count="1" selected="0">
            <x v="160"/>
          </reference>
          <reference field="4" count="1" selected="0">
            <x v="3"/>
          </reference>
          <reference field="15" count="1">
            <x v="6"/>
          </reference>
        </references>
      </pivotArea>
    </format>
  </formats>
  <pivotTableStyleInfo name="PivotStyleLight16" showRowHeaders="0" showColHeaders="0"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1800-000000000000}" name="PivotTable3" cacheId="0" applyNumberFormats="0" applyBorderFormats="0" applyFontFormats="0" applyPatternFormats="0" applyAlignmentFormats="0" applyWidthHeightFormats="1" dataCaption="Values" updatedVersion="8" minRefreshableVersion="3" showDrill="0" useAutoFormatting="1" rowGrandTotals="0" colGrandTotals="0" itemPrintTitles="1" createdVersion="8" indent="0" compact="0" compactData="0" gridDropZones="1" multipleFieldFilters="0">
  <location ref="E3:P93" firstHeaderRow="2" firstDataRow="2" firstDataCol="6" rowPageCount="1" colPageCount="1"/>
  <pivotFields count="34">
    <pivotField axis="axisRow" compact="0" outline="0" showAll="0" defaultSubtotal="0">
      <items count="42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m="1" x="422"/>
        <item m="1" x="421"/>
        <item m="1" x="420"/>
        <item m="1" x="423"/>
      </items>
    </pivotField>
    <pivotField axis="axisRow" compact="0" outline="0" showAll="0" defaultSubtotal="0">
      <items count="424">
        <item x="172"/>
        <item x="323"/>
        <item x="324"/>
        <item x="325"/>
        <item x="0"/>
        <item x="173"/>
        <item x="174"/>
        <item x="326"/>
        <item x="287"/>
        <item x="175"/>
        <item x="176"/>
        <item x="177"/>
        <item x="178"/>
        <item x="179"/>
        <item x="180"/>
        <item x="181"/>
        <item x="182"/>
        <item x="327"/>
        <item x="183"/>
        <item x="257"/>
        <item x="184"/>
        <item x="288"/>
        <item x="185"/>
        <item x="289"/>
        <item x="290"/>
        <item x="328"/>
        <item x="1"/>
        <item x="2"/>
        <item x="329"/>
        <item x="330"/>
        <item x="152"/>
        <item x="331"/>
        <item x="3"/>
        <item x="186"/>
        <item x="232"/>
        <item x="4"/>
        <item x="332"/>
        <item x="333"/>
        <item x="334"/>
        <item x="416"/>
        <item x="291"/>
        <item x="187"/>
        <item x="188"/>
        <item x="5"/>
        <item x="189"/>
        <item x="335"/>
        <item x="336"/>
        <item x="190"/>
        <item x="191"/>
        <item x="292"/>
        <item x="337"/>
        <item x="192"/>
        <item x="6"/>
        <item x="193"/>
        <item x="293"/>
        <item x="153"/>
        <item x="194"/>
        <item x="338"/>
        <item x="7"/>
        <item x="195"/>
        <item x="339"/>
        <item x="340"/>
        <item x="196"/>
        <item x="8"/>
        <item x="258"/>
        <item x="341"/>
        <item x="285"/>
        <item x="154"/>
        <item x="342"/>
        <item x="9"/>
        <item x="343"/>
        <item x="10"/>
        <item x="171"/>
        <item x="233"/>
        <item x="344"/>
        <item x="11"/>
        <item x="345"/>
        <item x="12"/>
        <item x="13"/>
        <item x="346"/>
        <item x="234"/>
        <item x="347"/>
        <item x="14"/>
        <item x="348"/>
        <item x="235"/>
        <item x="349"/>
        <item x="350"/>
        <item x="351"/>
        <item x="352"/>
        <item x="353"/>
        <item x="236"/>
        <item x="354"/>
        <item x="15"/>
        <item x="294"/>
        <item x="197"/>
        <item x="198"/>
        <item x="199"/>
        <item x="200"/>
        <item x="201"/>
        <item x="202"/>
        <item x="203"/>
        <item x="204"/>
        <item x="259"/>
        <item x="260"/>
        <item x="205"/>
        <item x="206"/>
        <item x="16"/>
        <item x="207"/>
        <item x="208"/>
        <item x="247"/>
        <item x="17"/>
        <item x="209"/>
        <item x="355"/>
        <item x="18"/>
        <item x="356"/>
        <item x="210"/>
        <item x="211"/>
        <item x="19"/>
        <item x="212"/>
        <item x="213"/>
        <item x="357"/>
        <item x="261"/>
        <item x="214"/>
        <item x="215"/>
        <item x="358"/>
        <item x="216"/>
        <item x="217"/>
        <item x="218"/>
        <item x="20"/>
        <item x="359"/>
        <item x="219"/>
        <item x="220"/>
        <item x="221"/>
        <item x="222"/>
        <item x="360"/>
        <item x="223"/>
        <item x="224"/>
        <item x="361"/>
        <item x="362"/>
        <item x="225"/>
        <item x="226"/>
        <item x="262"/>
        <item x="295"/>
        <item x="296"/>
        <item x="155"/>
        <item x="156"/>
        <item x="21"/>
        <item x="363"/>
        <item x="22"/>
        <item x="23"/>
        <item x="24"/>
        <item x="364"/>
        <item x="365"/>
        <item x="25"/>
        <item x="366"/>
        <item x="26"/>
        <item x="27"/>
        <item x="227"/>
        <item x="263"/>
        <item x="367"/>
        <item x="368"/>
        <item x="264"/>
        <item x="28"/>
        <item x="369"/>
        <item x="29"/>
        <item x="157"/>
        <item x="158"/>
        <item x="265"/>
        <item x="370"/>
        <item x="30"/>
        <item x="31"/>
        <item x="371"/>
        <item x="372"/>
        <item x="32"/>
        <item x="373"/>
        <item x="33"/>
        <item x="159"/>
        <item x="34"/>
        <item x="266"/>
        <item x="374"/>
        <item x="375"/>
        <item x="267"/>
        <item x="160"/>
        <item x="237"/>
        <item x="376"/>
        <item x="377"/>
        <item x="378"/>
        <item x="379"/>
        <item x="297"/>
        <item x="35"/>
        <item x="268"/>
        <item x="380"/>
        <item x="381"/>
        <item x="382"/>
        <item x="383"/>
        <item x="269"/>
        <item x="384"/>
        <item x="36"/>
        <item x="37"/>
        <item x="38"/>
        <item x="298"/>
        <item x="39"/>
        <item x="299"/>
        <item x="385"/>
        <item x="161"/>
        <item x="162"/>
        <item x="386"/>
        <item x="300"/>
        <item x="387"/>
        <item x="163"/>
        <item x="40"/>
        <item x="388"/>
        <item x="164"/>
        <item x="270"/>
        <item x="389"/>
        <item x="301"/>
        <item x="302"/>
        <item x="271"/>
        <item x="238"/>
        <item x="239"/>
        <item x="390"/>
        <item x="41"/>
        <item x="391"/>
        <item x="42"/>
        <item x="43"/>
        <item x="44"/>
        <item x="45"/>
        <item x="165"/>
        <item x="166"/>
        <item x="46"/>
        <item x="248"/>
        <item x="240"/>
        <item x="47"/>
        <item x="48"/>
        <item x="49"/>
        <item x="241"/>
        <item x="249"/>
        <item x="50"/>
        <item x="51"/>
        <item x="52"/>
        <item x="53"/>
        <item x="54"/>
        <item x="55"/>
        <item x="56"/>
        <item x="57"/>
        <item x="58"/>
        <item x="59"/>
        <item x="60"/>
        <item x="61"/>
        <item x="62"/>
        <item x="242"/>
        <item x="63"/>
        <item x="64"/>
        <item x="65"/>
        <item x="66"/>
        <item x="67"/>
        <item x="167"/>
        <item x="68"/>
        <item x="168"/>
        <item x="69"/>
        <item x="70"/>
        <item x="250"/>
        <item x="272"/>
        <item x="71"/>
        <item x="303"/>
        <item x="273"/>
        <item x="72"/>
        <item x="73"/>
        <item x="304"/>
        <item x="74"/>
        <item x="243"/>
        <item x="75"/>
        <item x="76"/>
        <item x="77"/>
        <item x="78"/>
        <item x="79"/>
        <item x="80"/>
        <item x="81"/>
        <item x="251"/>
        <item x="82"/>
        <item x="83"/>
        <item x="84"/>
        <item x="85"/>
        <item x="86"/>
        <item x="87"/>
        <item x="274"/>
        <item x="275"/>
        <item x="88"/>
        <item x="89"/>
        <item x="90"/>
        <item x="91"/>
        <item x="276"/>
        <item x="92"/>
        <item x="93"/>
        <item x="94"/>
        <item x="95"/>
        <item x="252"/>
        <item x="96"/>
        <item x="97"/>
        <item x="253"/>
        <item x="169"/>
        <item x="98"/>
        <item x="99"/>
        <item x="100"/>
        <item x="101"/>
        <item x="254"/>
        <item x="102"/>
        <item x="103"/>
        <item x="104"/>
        <item x="105"/>
        <item x="106"/>
        <item x="277"/>
        <item x="107"/>
        <item x="108"/>
        <item x="278"/>
        <item x="109"/>
        <item x="110"/>
        <item x="111"/>
        <item x="112"/>
        <item x="113"/>
        <item x="114"/>
        <item x="115"/>
        <item x="116"/>
        <item x="117"/>
        <item x="118"/>
        <item x="119"/>
        <item x="120"/>
        <item x="121"/>
        <item x="279"/>
        <item x="280"/>
        <item x="122"/>
        <item x="123"/>
        <item x="124"/>
        <item x="255"/>
        <item x="256"/>
        <item x="125"/>
        <item x="126"/>
        <item x="127"/>
        <item x="128"/>
        <item x="129"/>
        <item x="130"/>
        <item x="131"/>
        <item x="132"/>
        <item x="133"/>
        <item x="134"/>
        <item x="135"/>
        <item x="136"/>
        <item x="137"/>
        <item x="138"/>
        <item x="139"/>
        <item x="140"/>
        <item x="141"/>
        <item x="142"/>
        <item x="143"/>
        <item x="305"/>
        <item x="306"/>
        <item x="307"/>
        <item x="308"/>
        <item x="392"/>
        <item x="393"/>
        <item x="309"/>
        <item x="310"/>
        <item x="394"/>
        <item x="395"/>
        <item x="144"/>
        <item x="396"/>
        <item x="397"/>
        <item x="145"/>
        <item x="398"/>
        <item x="399"/>
        <item x="146"/>
        <item x="228"/>
        <item x="229"/>
        <item x="230"/>
        <item x="417"/>
        <item x="311"/>
        <item x="231"/>
        <item x="281"/>
        <item x="400"/>
        <item x="401"/>
        <item x="402"/>
        <item x="418"/>
        <item x="147"/>
        <item x="148"/>
        <item x="403"/>
        <item x="404"/>
        <item x="312"/>
        <item x="286"/>
        <item x="170"/>
        <item x="405"/>
        <item x="313"/>
        <item x="244"/>
        <item x="282"/>
        <item x="314"/>
        <item x="406"/>
        <item x="283"/>
        <item x="407"/>
        <item x="408"/>
        <item x="315"/>
        <item x="316"/>
        <item x="409"/>
        <item x="317"/>
        <item x="410"/>
        <item x="411"/>
        <item x="318"/>
        <item x="412"/>
        <item x="319"/>
        <item x="284"/>
        <item x="413"/>
        <item x="149"/>
        <item x="320"/>
        <item x="245"/>
        <item x="150"/>
        <item x="151"/>
        <item x="321"/>
        <item x="322"/>
        <item x="414"/>
        <item x="415"/>
        <item x="246"/>
        <item x="419"/>
        <item m="1" x="421"/>
        <item m="1" x="422"/>
        <item m="1" x="423"/>
        <item x="420"/>
      </items>
    </pivotField>
    <pivotField axis="axisRow" compact="0" outline="0" showAll="0" defaultSubtotal="0">
      <items count="15">
        <item x="3"/>
        <item x="0"/>
        <item x="1"/>
        <item x="2"/>
        <item x="4"/>
        <item m="1" x="14"/>
        <item m="1" x="13"/>
        <item m="1" x="8"/>
        <item x="5"/>
        <item m="1" x="11"/>
        <item x="6"/>
        <item m="1" x="10"/>
        <item m="1" x="12"/>
        <item m="1" x="9"/>
        <item x="7"/>
      </items>
    </pivotField>
    <pivotField axis="axisRow" compact="0" outline="0" showAll="0" defaultSubtotal="0">
      <items count="426">
        <item x="64"/>
        <item m="1" x="416"/>
        <item x="391"/>
        <item x="110"/>
        <item x="1"/>
        <item x="70"/>
        <item x="307"/>
        <item x="264"/>
        <item x="245"/>
        <item x="332"/>
        <item x="163"/>
        <item x="216"/>
        <item x="309"/>
        <item x="143"/>
        <item x="146"/>
        <item x="328"/>
        <item x="150"/>
        <item x="350"/>
        <item x="100"/>
        <item x="239"/>
        <item x="116"/>
        <item x="407"/>
        <item x="308"/>
        <item x="377"/>
        <item x="202"/>
        <item x="346"/>
        <item x="334"/>
        <item x="406"/>
        <item x="157"/>
        <item x="329"/>
        <item x="158"/>
        <item x="226"/>
        <item x="356"/>
        <item x="161"/>
        <item x="252"/>
        <item x="130"/>
        <item x="208"/>
        <item x="263"/>
        <item x="185"/>
        <item x="111"/>
        <item x="128"/>
        <item x="139"/>
        <item x="294"/>
        <item x="355"/>
        <item x="149"/>
        <item x="105"/>
        <item x="383"/>
        <item x="401"/>
        <item x="278"/>
        <item x="206"/>
        <item x="197"/>
        <item x="78"/>
        <item x="52"/>
        <item x="26"/>
        <item x="160"/>
        <item x="61"/>
        <item x="94"/>
        <item x="217"/>
        <item x="229"/>
        <item x="156"/>
        <item x="272"/>
        <item x="35"/>
        <item x="293"/>
        <item x="361"/>
        <item x="209"/>
        <item x="138"/>
        <item x="388"/>
        <item x="367"/>
        <item x="249"/>
        <item x="395"/>
        <item x="380"/>
        <item x="343"/>
        <item x="312"/>
        <item x="282"/>
        <item x="218"/>
        <item x="101"/>
        <item x="336"/>
        <item x="364"/>
        <item x="341"/>
        <item x="330"/>
        <item x="152"/>
        <item x="393"/>
        <item x="205"/>
        <item x="313"/>
        <item x="104"/>
        <item x="167"/>
        <item x="66"/>
        <item x="182"/>
        <item x="194"/>
        <item x="240"/>
        <item x="48"/>
        <item x="251"/>
        <item x="43"/>
        <item x="384"/>
        <item x="379"/>
        <item x="178"/>
        <item x="168"/>
        <item x="260"/>
        <item x="41"/>
        <item x="298"/>
        <item x="402"/>
        <item x="91"/>
        <item x="186"/>
        <item x="45"/>
        <item x="269"/>
        <item x="175"/>
        <item x="411"/>
        <item x="44"/>
        <item x="354"/>
        <item x="283"/>
        <item x="204"/>
        <item x="127"/>
        <item x="345"/>
        <item x="112"/>
        <item x="207"/>
        <item x="98"/>
        <item x="398"/>
        <item x="315"/>
        <item x="120"/>
        <item x="58"/>
        <item x="303"/>
        <item x="162"/>
        <item x="326"/>
        <item x="191"/>
        <item x="403"/>
        <item x="6"/>
        <item x="67"/>
        <item x="344"/>
        <item x="256"/>
        <item x="190"/>
        <item x="30"/>
        <item x="74"/>
        <item x="390"/>
        <item x="34"/>
        <item x="372"/>
        <item x="131"/>
        <item x="233"/>
        <item x="132"/>
        <item x="60"/>
        <item x="223"/>
        <item x="366"/>
        <item x="109"/>
        <item x="129"/>
        <item x="358"/>
        <item x="386"/>
        <item x="221"/>
        <item x="228"/>
        <item x="370"/>
        <item x="375"/>
        <item x="126"/>
        <item x="18"/>
        <item x="54"/>
        <item x="300"/>
        <item x="387"/>
        <item x="174"/>
        <item x="195"/>
        <item x="338"/>
        <item x="183"/>
        <item x="271"/>
        <item x="189"/>
        <item x="368"/>
        <item x="280"/>
        <item x="333"/>
        <item x="88"/>
        <item x="87"/>
        <item x="51"/>
        <item x="246"/>
        <item x="13"/>
        <item x="22"/>
        <item x="378"/>
        <item x="37"/>
        <item x="409"/>
        <item x="287"/>
        <item x="299"/>
        <item x="16"/>
        <item x="243"/>
        <item x="335"/>
        <item x="211"/>
        <item x="122"/>
        <item x="212"/>
        <item x="148"/>
        <item x="17"/>
        <item x="232"/>
        <item x="0"/>
        <item x="267"/>
        <item x="46"/>
        <item x="159"/>
        <item x="311"/>
        <item x="200"/>
        <item x="371"/>
        <item x="279"/>
        <item x="77"/>
        <item x="99"/>
        <item x="340"/>
        <item x="288"/>
        <item x="40"/>
        <item x="137"/>
        <item x="319"/>
        <item x="187"/>
        <item x="133"/>
        <item x="155"/>
        <item x="261"/>
        <item x="254"/>
        <item x="241"/>
        <item x="68"/>
        <item x="266"/>
        <item x="85"/>
        <item x="385"/>
        <item x="337"/>
        <item x="292"/>
        <item x="9"/>
        <item m="1" x="423"/>
        <item x="363"/>
        <item x="289"/>
        <item x="193"/>
        <item x="410"/>
        <item x="234"/>
        <item x="397"/>
        <item x="369"/>
        <item x="21"/>
        <item x="42"/>
        <item x="82"/>
        <item x="93"/>
        <item x="220"/>
        <item x="19"/>
        <item x="353"/>
        <item x="75"/>
        <item x="56"/>
        <item x="141"/>
        <item x="29"/>
        <item x="121"/>
        <item x="214"/>
        <item x="286"/>
        <item x="38"/>
        <item x="250"/>
        <item x="316"/>
        <item m="1" x="418"/>
        <item x="90"/>
        <item x="12"/>
        <item x="268"/>
        <item x="284"/>
        <item x="79"/>
        <item x="265"/>
        <item x="224"/>
        <item x="331"/>
        <item x="124"/>
        <item x="23"/>
        <item x="376"/>
        <item x="172"/>
        <item x="305"/>
        <item x="247"/>
        <item x="210"/>
        <item x="399"/>
        <item x="306"/>
        <item x="72"/>
        <item x="219"/>
        <item x="349"/>
        <item x="179"/>
        <item x="3"/>
        <item x="164"/>
        <item x="201"/>
        <item x="230"/>
        <item x="71"/>
        <item x="237"/>
        <item x="176"/>
        <item x="81"/>
        <item x="231"/>
        <item x="192"/>
        <item x="114"/>
        <item x="276"/>
        <item x="107"/>
        <item x="113"/>
        <item x="15"/>
        <item x="382"/>
        <item x="238"/>
        <item x="118"/>
        <item x="177"/>
        <item x="103"/>
        <item x="257"/>
        <item x="365"/>
        <item x="106"/>
        <item x="31"/>
        <item x="351"/>
        <item x="36"/>
        <item x="290"/>
        <item x="95"/>
        <item x="153"/>
        <item x="408"/>
        <item x="97"/>
        <item x="92"/>
        <item x="123"/>
        <item x="135"/>
        <item x="59"/>
        <item x="213"/>
        <item x="222"/>
        <item x="57"/>
        <item x="381"/>
        <item x="108"/>
        <item x="53"/>
        <item x="297"/>
        <item x="327"/>
        <item x="322"/>
        <item x="227"/>
        <item x="317"/>
        <item x="318"/>
        <item m="1" x="417"/>
        <item x="50"/>
        <item x="196"/>
        <item x="314"/>
        <item x="27"/>
        <item x="80"/>
        <item x="140"/>
        <item x="136"/>
        <item x="33"/>
        <item x="119"/>
        <item x="412"/>
        <item x="325"/>
        <item x="10"/>
        <item x="166"/>
        <item x="389"/>
        <item x="11"/>
        <item x="235"/>
        <item x="5"/>
        <item x="244"/>
        <item x="142"/>
        <item x="248"/>
        <item x="373"/>
        <item x="49"/>
        <item x="125"/>
        <item x="86"/>
        <item x="188"/>
        <item x="357"/>
        <item x="225"/>
        <item x="145"/>
        <item x="352"/>
        <item x="404"/>
        <item x="14"/>
        <item x="236"/>
        <item x="69"/>
        <item x="173"/>
        <item x="347"/>
        <item x="324"/>
        <item x="102"/>
        <item x="203"/>
        <item x="117"/>
        <item x="374"/>
        <item x="215"/>
        <item x="281"/>
        <item x="4"/>
        <item x="405"/>
        <item x="32"/>
        <item x="270"/>
        <item x="253"/>
        <item x="339"/>
        <item x="342"/>
        <item x="258"/>
        <item x="144"/>
        <item x="296"/>
        <item x="73"/>
        <item x="198"/>
        <item x="47"/>
        <item x="181"/>
        <item x="199"/>
        <item x="8"/>
        <item x="291"/>
        <item x="295"/>
        <item x="301"/>
        <item x="302"/>
        <item x="65"/>
        <item x="273"/>
        <item x="323"/>
        <item x="55"/>
        <item x="151"/>
        <item x="392"/>
        <item x="28"/>
        <item x="24"/>
        <item x="171"/>
        <item x="274"/>
        <item x="96"/>
        <item x="63"/>
        <item x="169"/>
        <item x="396"/>
        <item x="184"/>
        <item x="310"/>
        <item x="320"/>
        <item x="362"/>
        <item x="7"/>
        <item x="134"/>
        <item x="89"/>
        <item x="76"/>
        <item x="321"/>
        <item x="394"/>
        <item x="180"/>
        <item x="275"/>
        <item x="154"/>
        <item x="359"/>
        <item x="115"/>
        <item x="259"/>
        <item x="348"/>
        <item x="62"/>
        <item x="147"/>
        <item x="242"/>
        <item x="304"/>
        <item x="20"/>
        <item x="400"/>
        <item x="25"/>
        <item m="1" x="420"/>
        <item x="413"/>
        <item x="255"/>
        <item x="83"/>
        <item x="2"/>
        <item x="360"/>
        <item x="285"/>
        <item x="39"/>
        <item x="165"/>
        <item x="170"/>
        <item x="277"/>
        <item x="84"/>
        <item x="262"/>
        <item x="414"/>
        <item m="1" x="422"/>
        <item m="1" x="425"/>
        <item m="1" x="424"/>
        <item m="1" x="421"/>
        <item m="1" x="419"/>
        <item x="415"/>
      </items>
    </pivotField>
    <pivotField axis="axisRow" compact="0" outline="0" showAll="0" defaultSubtotal="0">
      <items count="8">
        <item x="0"/>
        <item x="1"/>
        <item x="4"/>
        <item x="5"/>
        <item x="3"/>
        <item x="2"/>
        <item x="6"/>
        <item m="1" x="7"/>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21">
        <item x="0"/>
        <item x="5"/>
        <item x="6"/>
        <item x="3"/>
        <item x="9"/>
        <item x="11"/>
        <item x="12"/>
        <item x="8"/>
        <item x="13"/>
        <item x="7"/>
        <item x="4"/>
        <item x="1"/>
        <item x="15"/>
        <item m="1" x="16"/>
        <item m="1" x="17"/>
        <item x="2"/>
        <item m="1" x="18"/>
        <item m="1" x="20"/>
        <item m="1" x="19"/>
        <item x="14"/>
        <item x="10"/>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Page" compact="0" outline="0" showAll="0" defaultSubtotal="0">
      <items count="8">
        <item x="0"/>
        <item x="1"/>
        <item x="4"/>
        <item x="5"/>
        <item x="3"/>
        <item x="2"/>
        <item x="6"/>
        <item m="1" x="7"/>
      </items>
    </pivotField>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howAll="0" defaultSubtotal="0"/>
    <pivotField compact="0" outline="0" subtotalTop="0" showAll="0" defaultSubtotal="0"/>
    <pivotField compact="0" outline="0" subtotalTop="0" showAll="0" defaultSubtotal="0"/>
    <pivotField compact="0" outline="0" showAll="0" defaultSubtotal="0"/>
  </pivotFields>
  <rowFields count="6">
    <field x="0"/>
    <field x="1"/>
    <field x="2"/>
    <field x="3"/>
    <field x="4"/>
    <field x="15"/>
  </rowFields>
  <rowItems count="89">
    <i>
      <x v="7"/>
      <x v="58"/>
      <x/>
      <x v="386"/>
      <x v="5"/>
      <x v="10"/>
    </i>
    <i>
      <x v="8"/>
      <x v="63"/>
      <x v="1"/>
      <x v="363"/>
      <x v="5"/>
      <x v="1"/>
    </i>
    <i>
      <x v="9"/>
      <x v="69"/>
      <x v="2"/>
      <x v="210"/>
      <x v="5"/>
      <x v="2"/>
    </i>
    <i>
      <x v="10"/>
      <x v="71"/>
      <x v="3"/>
      <x v="317"/>
      <x v="5"/>
      <x v="3"/>
    </i>
    <i>
      <x v="11"/>
      <x v="75"/>
      <x/>
      <x v="320"/>
      <x v="5"/>
      <x v="3"/>
    </i>
    <i>
      <x v="12"/>
      <x v="77"/>
      <x v="1"/>
      <x v="238"/>
      <x v="5"/>
      <x v="3"/>
    </i>
    <i>
      <x v="15"/>
      <x v="92"/>
      <x/>
      <x v="272"/>
      <x v="5"/>
      <x v="1"/>
    </i>
    <i>
      <x v="28"/>
      <x v="162"/>
      <x v="1"/>
      <x v="374"/>
      <x v="5"/>
      <x v="1"/>
    </i>
    <i>
      <x v="30"/>
      <x v="169"/>
      <x v="3"/>
      <x v="130"/>
      <x v="5"/>
      <x v="10"/>
    </i>
    <i>
      <x v="37"/>
      <x v="198"/>
      <x v="2"/>
      <x v="170"/>
      <x v="5"/>
      <x v="9"/>
    </i>
    <i>
      <x v="38"/>
      <x v="199"/>
      <x v="3"/>
      <x v="233"/>
      <x v="5"/>
      <x v="9"/>
    </i>
    <i>
      <x v="39"/>
      <x v="201"/>
      <x/>
      <x v="413"/>
      <x v="5"/>
      <x v="7"/>
    </i>
    <i>
      <x v="40"/>
      <x v="210"/>
      <x v="1"/>
      <x v="195"/>
      <x v="5"/>
      <x v="9"/>
    </i>
    <i>
      <x v="41"/>
      <x v="221"/>
      <x v="2"/>
      <x v="98"/>
      <x v="5"/>
      <x v="9"/>
    </i>
    <i>
      <x v="42"/>
      <x v="223"/>
      <x v="3"/>
      <x v="220"/>
      <x v="5"/>
      <x v="4"/>
    </i>
    <i>
      <x v="43"/>
      <x v="224"/>
      <x/>
      <x v="92"/>
      <x v="5"/>
      <x v="9"/>
    </i>
    <i>
      <x v="44"/>
      <x v="225"/>
      <x v="1"/>
      <x v="107"/>
      <x v="5"/>
      <x v="1"/>
    </i>
    <i>
      <x v="45"/>
      <x v="226"/>
      <x v="2"/>
      <x v="103"/>
      <x v="5"/>
      <x v="9"/>
    </i>
    <i>
      <x v="46"/>
      <x v="229"/>
      <x v="3"/>
      <x v="185"/>
      <x v="5"/>
      <x v="9"/>
    </i>
    <i>
      <x v="47"/>
      <x v="232"/>
      <x/>
      <x v="360"/>
      <x v="5"/>
      <x v="9"/>
    </i>
    <i>
      <x v="48"/>
      <x v="233"/>
      <x v="4"/>
      <x v="90"/>
      <x v="5"/>
      <x v="3"/>
    </i>
    <i>
      <x v="49"/>
      <x v="234"/>
      <x v="4"/>
      <x v="327"/>
      <x v="5"/>
      <x v="11"/>
    </i>
    <i>
      <x v="50"/>
      <x v="237"/>
      <x v="4"/>
      <x v="306"/>
      <x v="5"/>
      <x/>
    </i>
    <i>
      <x v="90"/>
      <x v="289"/>
      <x v="3"/>
      <x v="237"/>
      <x v="5"/>
      <x/>
    </i>
    <i>
      <x v="93"/>
      <x v="293"/>
      <x v="2"/>
      <x v="222"/>
      <x v="5"/>
      <x v="5"/>
    </i>
    <i>
      <x v="96"/>
      <x v="297"/>
      <x v="1"/>
      <x v="378"/>
      <x v="5"/>
      <x v="2"/>
    </i>
    <i>
      <x v="100"/>
      <x v="303"/>
      <x v="1"/>
      <x v="18"/>
      <x v="5"/>
      <x v="5"/>
    </i>
    <i>
      <x v="115"/>
      <x v="321"/>
      <x/>
      <x v="396"/>
      <x v="5"/>
      <x v="6"/>
    </i>
    <i>
      <x v="119"/>
      <x v="325"/>
      <x/>
      <x v="314"/>
      <x v="5"/>
      <x v="6"/>
    </i>
    <i>
      <x v="126"/>
      <x v="336"/>
      <x v="3"/>
      <x v="149"/>
      <x v="5"/>
      <x v="6"/>
    </i>
    <i>
      <x v="131"/>
      <x v="341"/>
      <x/>
      <x v="135"/>
      <x v="5"/>
      <x v="6"/>
    </i>
    <i>
      <x v="135"/>
      <x v="345"/>
      <x/>
      <x v="291"/>
      <x v="5"/>
      <x v="6"/>
    </i>
    <i>
      <x v="146"/>
      <x v="370"/>
      <x v="3"/>
      <x v="14"/>
      <x v="5"/>
      <x v="6"/>
    </i>
    <i>
      <x v="148"/>
      <x v="383"/>
      <x v="1"/>
      <x v="180"/>
      <x v="5"/>
      <x v="6"/>
    </i>
    <i>
      <x v="151"/>
      <x v="413"/>
      <x/>
      <x v="372"/>
      <x v="5"/>
      <x v="6"/>
    </i>
    <i>
      <x v="169"/>
      <x v="300"/>
      <x v="2"/>
      <x v="380"/>
      <x v="5"/>
      <x v="6"/>
    </i>
    <i>
      <x v="170"/>
      <x v="388"/>
      <x v="3"/>
      <x v="415"/>
      <x v="5"/>
      <x v="6"/>
    </i>
    <i>
      <x v="201"/>
      <x v="98"/>
      <x v="2"/>
      <x v="260"/>
      <x v="5"/>
      <x v="6"/>
    </i>
    <i>
      <x v="205"/>
      <x v="104"/>
      <x v="2"/>
      <x v="110"/>
      <x v="5"/>
      <x v="6"/>
    </i>
    <i>
      <x v="206"/>
      <x v="105"/>
      <x v="3"/>
      <x v="82"/>
      <x v="5"/>
      <x v="6"/>
    </i>
    <i>
      <x v="210"/>
      <x v="115"/>
      <x v="3"/>
      <x v="226"/>
      <x v="5"/>
      <x v="6"/>
    </i>
    <i>
      <x v="214"/>
      <x v="122"/>
      <x v="3"/>
      <x v="276"/>
      <x v="5"/>
      <x v="6"/>
    </i>
    <i>
      <x v="216"/>
      <x v="125"/>
      <x v="1"/>
      <x v="293"/>
      <x v="5"/>
      <x v="6"/>
    </i>
    <i>
      <x v="218"/>
      <x v="127"/>
      <x v="3"/>
      <x v="346"/>
      <x v="5"/>
      <x v="6"/>
    </i>
    <i>
      <x v="227"/>
      <x v="157"/>
      <x/>
      <x v="243"/>
      <x v="5"/>
      <x v="6"/>
    </i>
    <i>
      <x v="233"/>
      <x v="73"/>
      <x v="2"/>
      <x v="261"/>
      <x v="5"/>
      <x v="6"/>
    </i>
    <i>
      <x v="243"/>
      <x v="270"/>
      <x/>
      <x v="89"/>
      <x v="5"/>
      <x v="6"/>
    </i>
    <i>
      <x v="245"/>
      <x v="411"/>
      <x v="2"/>
      <x v="401"/>
      <x v="5"/>
      <x v="6"/>
    </i>
    <i>
      <x v="246"/>
      <x v="418"/>
      <x v="3"/>
      <x v="175"/>
      <x v="5"/>
      <x v="6"/>
    </i>
    <i>
      <x v="251"/>
      <x v="278"/>
      <x/>
      <x v="325"/>
      <x v="5"/>
      <x v="6"/>
    </i>
    <i>
      <x v="252"/>
      <x v="296"/>
      <x v="1"/>
      <x v="68"/>
      <x v="5"/>
      <x v="6"/>
    </i>
    <i>
      <x v="254"/>
      <x v="305"/>
      <x v="3"/>
      <x v="91"/>
      <x v="5"/>
      <x v="6"/>
    </i>
    <i>
      <x v="270"/>
      <x v="213"/>
      <x v="3"/>
      <x v="184"/>
      <x v="5"/>
      <x v="6"/>
    </i>
    <i>
      <x v="275"/>
      <x v="286"/>
      <x/>
      <x v="60"/>
      <x v="5"/>
      <x v="6"/>
    </i>
    <i>
      <x v="283"/>
      <x v="395"/>
      <x v="10"/>
      <x v="161"/>
      <x v="5"/>
      <x v="6"/>
    </i>
    <i>
      <x v="284"/>
      <x v="407"/>
      <x v="10"/>
      <x v="347"/>
      <x v="5"/>
      <x v="15"/>
    </i>
    <i>
      <x v="286"/>
      <x v="387"/>
      <x v="10"/>
      <x v="109"/>
      <x v="5"/>
      <x v="6"/>
    </i>
    <i>
      <x v="293"/>
      <x v="54"/>
      <x v="2"/>
      <x v="284"/>
      <x v="5"/>
      <x v="6"/>
    </i>
    <i>
      <x v="295"/>
      <x v="142"/>
      <x/>
      <x v="209"/>
      <x v="5"/>
      <x v="6"/>
    </i>
    <i>
      <x v="309"/>
      <x v="360"/>
      <x v="2"/>
      <x v="253"/>
      <x v="5"/>
      <x v="6"/>
    </i>
    <i>
      <x v="317"/>
      <x v="401"/>
      <x v="2"/>
      <x v="83"/>
      <x v="5"/>
      <x v="6"/>
    </i>
    <i>
      <x v="328"/>
      <x v="25"/>
      <x v="1"/>
      <x v="341"/>
      <x v="5"/>
      <x v="6"/>
    </i>
    <i>
      <x v="332"/>
      <x v="36"/>
      <x v="1"/>
      <x v="15"/>
      <x v="5"/>
      <x v="6"/>
    </i>
    <i>
      <x v="336"/>
      <x v="46"/>
      <x v="1"/>
      <x v="9"/>
      <x v="5"/>
      <x v="6"/>
    </i>
    <i>
      <x v="339"/>
      <x v="60"/>
      <x/>
      <x v="176"/>
      <x v="5"/>
      <x v="6"/>
    </i>
    <i>
      <x v="346"/>
      <x v="79"/>
      <x v="3"/>
      <x v="78"/>
      <x v="5"/>
      <x v="6"/>
    </i>
    <i>
      <x v="347"/>
      <x v="81"/>
      <x/>
      <x v="354"/>
      <x v="5"/>
      <x v="6"/>
    </i>
    <i>
      <x v="348"/>
      <x v="83"/>
      <x v="1"/>
      <x v="71"/>
      <x v="5"/>
      <x v="6"/>
    </i>
    <i>
      <x v="350"/>
      <x v="86"/>
      <x v="3"/>
      <x v="112"/>
      <x v="5"/>
      <x v="6"/>
    </i>
    <i>
      <x v="357"/>
      <x v="120"/>
      <x v="2"/>
      <x v="334"/>
      <x v="5"/>
      <x v="6"/>
    </i>
    <i>
      <x v="358"/>
      <x v="124"/>
      <x v="3"/>
      <x v="225"/>
      <x v="5"/>
      <x v="6"/>
    </i>
    <i>
      <x v="365"/>
      <x v="152"/>
      <x v="2"/>
      <x v="411"/>
      <x v="5"/>
      <x v="6"/>
    </i>
    <i>
      <x v="377"/>
      <x v="185"/>
      <x v="2"/>
      <x v="134"/>
      <x v="5"/>
      <x v="6"/>
    </i>
    <i>
      <x v="382"/>
      <x v="193"/>
      <x v="3"/>
      <x v="23"/>
      <x v="5"/>
      <x v="8"/>
    </i>
    <i>
      <x v="385"/>
      <x v="203"/>
      <x v="2"/>
      <x v="70"/>
      <x v="5"/>
      <x v="8"/>
    </i>
    <i>
      <x v="386"/>
      <x v="206"/>
      <x v="3"/>
      <x v="296"/>
      <x v="5"/>
      <x v="8"/>
    </i>
    <i>
      <x v="387"/>
      <x v="208"/>
      <x/>
      <x v="273"/>
      <x v="5"/>
      <x v="8"/>
    </i>
    <i>
      <x v="388"/>
      <x v="211"/>
      <x v="1"/>
      <x v="46"/>
      <x v="5"/>
      <x v="8"/>
    </i>
    <i>
      <x v="389"/>
      <x v="214"/>
      <x v="2"/>
      <x v="93"/>
      <x v="5"/>
      <x v="8"/>
    </i>
    <i>
      <x v="390"/>
      <x v="220"/>
      <x v="3"/>
      <x v="207"/>
      <x v="5"/>
      <x v="8"/>
    </i>
    <i>
      <x v="395"/>
      <x v="363"/>
      <x/>
      <x v="132"/>
      <x v="5"/>
      <x v="8"/>
    </i>
    <i>
      <x v="396"/>
      <x v="365"/>
      <x v="1"/>
      <x v="2"/>
      <x v="5"/>
      <x v="8"/>
    </i>
    <i>
      <x v="401"/>
      <x v="379"/>
      <x v="2"/>
      <x v="381"/>
      <x v="5"/>
      <x v="6"/>
    </i>
    <i>
      <x v="402"/>
      <x v="380"/>
      <x v="3"/>
      <x v="217"/>
      <x v="5"/>
      <x v="6"/>
    </i>
    <i>
      <x v="405"/>
      <x v="389"/>
      <x v="2"/>
      <x v="404"/>
      <x v="5"/>
      <x v="19"/>
    </i>
    <i>
      <x v="407"/>
      <x v="396"/>
      <x/>
      <x v="100"/>
      <x v="5"/>
      <x v="6"/>
    </i>
    <i>
      <x v="409"/>
      <x v="400"/>
      <x v="2"/>
      <x v="335"/>
      <x v="5"/>
      <x v="6"/>
    </i>
    <i>
      <x v="413"/>
      <x v="408"/>
      <x v="2"/>
      <x v="287"/>
      <x v="5"/>
      <x v="6"/>
    </i>
    <i>
      <x v="417"/>
      <x v="374"/>
      <x v="2"/>
      <x v="315"/>
      <x v="5"/>
      <x v="6"/>
    </i>
  </rowItems>
  <colItems count="1">
    <i/>
  </colItems>
  <pageFields count="1">
    <pageField fld="24" item="5" hier="-1"/>
  </pageFields>
  <formats count="652">
    <format dxfId="2870">
      <pivotArea dataOnly="0" labelOnly="1" outline="0" fieldPosition="0">
        <references count="1">
          <reference field="24" count="1">
            <x v="5"/>
          </reference>
        </references>
      </pivotArea>
    </format>
    <format dxfId="2869">
      <pivotArea field="0" type="button" dataOnly="0" labelOnly="1" outline="0" axis="axisRow" fieldPosition="0"/>
    </format>
    <format dxfId="2868">
      <pivotArea field="1" type="button" dataOnly="0" labelOnly="1" outline="0" axis="axisRow" fieldPosition="1"/>
    </format>
    <format dxfId="2867">
      <pivotArea field="2" type="button" dataOnly="0" labelOnly="1" outline="0" axis="axisRow" fieldPosition="2"/>
    </format>
    <format dxfId="2866">
      <pivotArea field="3" type="button" dataOnly="0" labelOnly="1" outline="0" axis="axisRow" fieldPosition="3"/>
    </format>
    <format dxfId="2865">
      <pivotArea field="4" type="button" dataOnly="0" labelOnly="1" outline="0" axis="axisRow" fieldPosition="4"/>
    </format>
    <format dxfId="2864">
      <pivotArea field="15" type="button" dataOnly="0" labelOnly="1" outline="0" axis="axisRow" fieldPosition="5"/>
    </format>
    <format dxfId="2863">
      <pivotArea field="0" type="button" dataOnly="0" labelOnly="1" outline="0" axis="axisRow" fieldPosition="0"/>
    </format>
    <format dxfId="2862">
      <pivotArea field="1" type="button" dataOnly="0" labelOnly="1" outline="0" axis="axisRow" fieldPosition="1"/>
    </format>
    <format dxfId="2861">
      <pivotArea field="2" type="button" dataOnly="0" labelOnly="1" outline="0" axis="axisRow" fieldPosition="2"/>
    </format>
    <format dxfId="2860">
      <pivotArea field="3" type="button" dataOnly="0" labelOnly="1" outline="0" axis="axisRow" fieldPosition="3"/>
    </format>
    <format dxfId="2859">
      <pivotArea field="4" type="button" dataOnly="0" labelOnly="1" outline="0" axis="axisRow" fieldPosition="4"/>
    </format>
    <format dxfId="2858">
      <pivotArea field="15" type="button" dataOnly="0" labelOnly="1" outline="0" axis="axisRow" fieldPosition="5"/>
    </format>
    <format dxfId="2857">
      <pivotArea dataOnly="0" labelOnly="1" outline="0" fieldPosition="0">
        <references count="1">
          <reference field="0" count="50">
            <x v="5"/>
            <x v="6"/>
            <x v="10"/>
            <x v="11"/>
            <x v="12"/>
            <x v="18"/>
            <x v="28"/>
            <x v="31"/>
            <x v="40"/>
            <x v="48"/>
            <x v="57"/>
            <x v="66"/>
            <x v="69"/>
            <x v="74"/>
            <x v="80"/>
            <x v="87"/>
            <x v="90"/>
            <x v="92"/>
            <x v="93"/>
            <x v="96"/>
            <x v="99"/>
            <x v="103"/>
            <x v="118"/>
            <x v="122"/>
            <x v="129"/>
            <x v="134"/>
            <x v="138"/>
            <x v="149"/>
            <x v="151"/>
            <x v="154"/>
            <x v="172"/>
            <x v="173"/>
            <x v="204"/>
            <x v="208"/>
            <x v="209"/>
            <x v="213"/>
            <x v="217"/>
            <x v="219"/>
            <x v="221"/>
            <x v="230"/>
            <x v="236"/>
            <x v="246"/>
            <x v="248"/>
            <x v="249"/>
            <x v="254"/>
            <x v="255"/>
            <x v="257"/>
            <x v="273"/>
            <x v="278"/>
            <x v="286"/>
          </reference>
        </references>
      </pivotArea>
    </format>
    <format dxfId="2856">
      <pivotArea dataOnly="0" labelOnly="1" outline="0" fieldPosition="0">
        <references count="1">
          <reference field="0" count="34">
            <x v="287"/>
            <x v="289"/>
            <x v="296"/>
            <x v="298"/>
            <x v="312"/>
            <x v="320"/>
            <x v="331"/>
            <x v="335"/>
            <x v="339"/>
            <x v="342"/>
            <x v="349"/>
            <x v="350"/>
            <x v="351"/>
            <x v="353"/>
            <x v="360"/>
            <x v="361"/>
            <x v="368"/>
            <x v="380"/>
            <x v="385"/>
            <x v="388"/>
            <x v="389"/>
            <x v="390"/>
            <x v="391"/>
            <x v="392"/>
            <x v="393"/>
            <x v="398"/>
            <x v="399"/>
            <x v="404"/>
            <x v="405"/>
            <x v="408"/>
            <x v="410"/>
            <x v="412"/>
            <x v="416"/>
            <x v="420"/>
          </reference>
        </references>
      </pivotArea>
    </format>
    <format dxfId="2855">
      <pivotArea dataOnly="0" labelOnly="1" outline="0" fieldPosition="0">
        <references count="2">
          <reference field="0" count="1" selected="0">
            <x v="5"/>
          </reference>
          <reference field="1" count="1">
            <x v="27"/>
          </reference>
        </references>
      </pivotArea>
    </format>
    <format dxfId="2854">
      <pivotArea dataOnly="0" labelOnly="1" outline="0" fieldPosition="0">
        <references count="2">
          <reference field="0" count="1" selected="0">
            <x v="6"/>
          </reference>
          <reference field="1" count="1">
            <x v="32"/>
          </reference>
        </references>
      </pivotArea>
    </format>
    <format dxfId="2853">
      <pivotArea dataOnly="0" labelOnly="1" outline="0" fieldPosition="0">
        <references count="2">
          <reference field="0" count="1" selected="0">
            <x v="10"/>
          </reference>
          <reference field="1" count="1">
            <x v="58"/>
          </reference>
        </references>
      </pivotArea>
    </format>
    <format dxfId="2852">
      <pivotArea dataOnly="0" labelOnly="1" outline="0" fieldPosition="0">
        <references count="2">
          <reference field="0" count="1" selected="0">
            <x v="11"/>
          </reference>
          <reference field="1" count="1">
            <x v="63"/>
          </reference>
        </references>
      </pivotArea>
    </format>
    <format dxfId="2851">
      <pivotArea dataOnly="0" labelOnly="1" outline="0" fieldPosition="0">
        <references count="2">
          <reference field="0" count="1" selected="0">
            <x v="12"/>
          </reference>
          <reference field="1" count="1">
            <x v="69"/>
          </reference>
        </references>
      </pivotArea>
    </format>
    <format dxfId="2850">
      <pivotArea dataOnly="0" labelOnly="1" outline="0" fieldPosition="0">
        <references count="2">
          <reference field="0" count="1" selected="0">
            <x v="18"/>
          </reference>
          <reference field="1" count="1">
            <x v="92"/>
          </reference>
        </references>
      </pivotArea>
    </format>
    <format dxfId="2849">
      <pivotArea dataOnly="0" labelOnly="1" outline="0" fieldPosition="0">
        <references count="2">
          <reference field="0" count="1" selected="0">
            <x v="28"/>
          </reference>
          <reference field="1" count="1">
            <x v="153"/>
          </reference>
        </references>
      </pivotArea>
    </format>
    <format dxfId="2848">
      <pivotArea dataOnly="0" labelOnly="1" outline="0" fieldPosition="0">
        <references count="2">
          <reference field="0" count="1" selected="0">
            <x v="31"/>
          </reference>
          <reference field="1" count="1">
            <x v="162"/>
          </reference>
        </references>
      </pivotArea>
    </format>
    <format dxfId="2847">
      <pivotArea dataOnly="0" labelOnly="1" outline="0" fieldPosition="0">
        <references count="2">
          <reference field="0" count="1" selected="0">
            <x v="40"/>
          </reference>
          <reference field="1" count="1">
            <x v="198"/>
          </reference>
        </references>
      </pivotArea>
    </format>
    <format dxfId="2846">
      <pivotArea dataOnly="0" labelOnly="1" outline="0" fieldPosition="0">
        <references count="2">
          <reference field="0" count="1" selected="0">
            <x v="48"/>
          </reference>
          <reference field="1" count="1">
            <x v="226"/>
          </reference>
        </references>
      </pivotArea>
    </format>
    <format dxfId="2845">
      <pivotArea dataOnly="0" labelOnly="1" outline="0" fieldPosition="0">
        <references count="2">
          <reference field="0" count="1" selected="0">
            <x v="57"/>
          </reference>
          <reference field="1" count="1">
            <x v="241"/>
          </reference>
        </references>
      </pivotArea>
    </format>
    <format dxfId="2844">
      <pivotArea dataOnly="0" labelOnly="1" outline="0" fieldPosition="0">
        <references count="2">
          <reference field="0" count="1" selected="0">
            <x v="66"/>
          </reference>
          <reference field="1" count="1">
            <x v="251"/>
          </reference>
        </references>
      </pivotArea>
    </format>
    <format dxfId="2843">
      <pivotArea dataOnly="0" labelOnly="1" outline="0" fieldPosition="0">
        <references count="2">
          <reference field="0" count="1" selected="0">
            <x v="69"/>
          </reference>
          <reference field="1" count="1">
            <x v="254"/>
          </reference>
        </references>
      </pivotArea>
    </format>
    <format dxfId="2842">
      <pivotArea dataOnly="0" labelOnly="1" outline="0" fieldPosition="0">
        <references count="2">
          <reference field="0" count="1" selected="0">
            <x v="74"/>
          </reference>
          <reference field="1" count="1">
            <x v="263"/>
          </reference>
        </references>
      </pivotArea>
    </format>
    <format dxfId="2841">
      <pivotArea dataOnly="0" labelOnly="1" outline="0" fieldPosition="0">
        <references count="2">
          <reference field="0" count="1" selected="0">
            <x v="80"/>
          </reference>
          <reference field="1" count="1">
            <x v="273"/>
          </reference>
        </references>
      </pivotArea>
    </format>
    <format dxfId="2840">
      <pivotArea dataOnly="0" labelOnly="1" outline="0" fieldPosition="0">
        <references count="2">
          <reference field="0" count="1" selected="0">
            <x v="87"/>
          </reference>
          <reference field="1" count="1">
            <x v="281"/>
          </reference>
        </references>
      </pivotArea>
    </format>
    <format dxfId="2839">
      <pivotArea dataOnly="0" labelOnly="1" outline="0" fieldPosition="0">
        <references count="2">
          <reference field="0" count="1" selected="0">
            <x v="90"/>
          </reference>
          <reference field="1" count="1">
            <x v="284"/>
          </reference>
        </references>
      </pivotArea>
    </format>
    <format dxfId="2838">
      <pivotArea dataOnly="0" labelOnly="1" outline="0" fieldPosition="0">
        <references count="2">
          <reference field="0" count="1" selected="0">
            <x v="92"/>
          </reference>
          <reference field="1" count="1">
            <x v="288"/>
          </reference>
        </references>
      </pivotArea>
    </format>
    <format dxfId="2837">
      <pivotArea dataOnly="0" labelOnly="1" outline="0" fieldPosition="0">
        <references count="2">
          <reference field="0" count="1" selected="0">
            <x v="93"/>
          </reference>
          <reference field="1" count="1">
            <x v="289"/>
          </reference>
        </references>
      </pivotArea>
    </format>
    <format dxfId="2836">
      <pivotArea dataOnly="0" labelOnly="1" outline="0" fieldPosition="0">
        <references count="2">
          <reference field="0" count="1" selected="0">
            <x v="96"/>
          </reference>
          <reference field="1" count="1">
            <x v="293"/>
          </reference>
        </references>
      </pivotArea>
    </format>
    <format dxfId="2835">
      <pivotArea dataOnly="0" labelOnly="1" outline="0" fieldPosition="0">
        <references count="2">
          <reference field="0" count="1" selected="0">
            <x v="99"/>
          </reference>
          <reference field="1" count="1">
            <x v="297"/>
          </reference>
        </references>
      </pivotArea>
    </format>
    <format dxfId="2834">
      <pivotArea dataOnly="0" labelOnly="1" outline="0" fieldPosition="0">
        <references count="2">
          <reference field="0" count="1" selected="0">
            <x v="103"/>
          </reference>
          <reference field="1" count="1">
            <x v="303"/>
          </reference>
        </references>
      </pivotArea>
    </format>
    <format dxfId="2833">
      <pivotArea dataOnly="0" labelOnly="1" outline="0" fieldPosition="0">
        <references count="2">
          <reference field="0" count="1" selected="0">
            <x v="118"/>
          </reference>
          <reference field="1" count="1">
            <x v="321"/>
          </reference>
        </references>
      </pivotArea>
    </format>
    <format dxfId="2832">
      <pivotArea dataOnly="0" labelOnly="1" outline="0" fieldPosition="0">
        <references count="2">
          <reference field="0" count="1" selected="0">
            <x v="122"/>
          </reference>
          <reference field="1" count="1">
            <x v="325"/>
          </reference>
        </references>
      </pivotArea>
    </format>
    <format dxfId="2831">
      <pivotArea dataOnly="0" labelOnly="1" outline="0" fieldPosition="0">
        <references count="2">
          <reference field="0" count="1" selected="0">
            <x v="129"/>
          </reference>
          <reference field="1" count="1">
            <x v="336"/>
          </reference>
        </references>
      </pivotArea>
    </format>
    <format dxfId="2830">
      <pivotArea dataOnly="0" labelOnly="1" outline="0" fieldPosition="0">
        <references count="2">
          <reference field="0" count="1" selected="0">
            <x v="134"/>
          </reference>
          <reference field="1" count="1">
            <x v="341"/>
          </reference>
        </references>
      </pivotArea>
    </format>
    <format dxfId="2829">
      <pivotArea dataOnly="0" labelOnly="1" outline="0" fieldPosition="0">
        <references count="2">
          <reference field="0" count="1" selected="0">
            <x v="138"/>
          </reference>
          <reference field="1" count="1">
            <x v="345"/>
          </reference>
        </references>
      </pivotArea>
    </format>
    <format dxfId="2828">
      <pivotArea dataOnly="0" labelOnly="1" outline="0" fieldPosition="0">
        <references count="2">
          <reference field="0" count="1" selected="0">
            <x v="149"/>
          </reference>
          <reference field="1" count="1">
            <x v="370"/>
          </reference>
        </references>
      </pivotArea>
    </format>
    <format dxfId="2827">
      <pivotArea dataOnly="0" labelOnly="1" outline="0" fieldPosition="0">
        <references count="2">
          <reference field="0" count="1" selected="0">
            <x v="151"/>
          </reference>
          <reference field="1" count="1">
            <x v="383"/>
          </reference>
        </references>
      </pivotArea>
    </format>
    <format dxfId="2826">
      <pivotArea dataOnly="0" labelOnly="1" outline="0" fieldPosition="0">
        <references count="2">
          <reference field="0" count="1" selected="0">
            <x v="154"/>
          </reference>
          <reference field="1" count="1">
            <x v="413"/>
          </reference>
        </references>
      </pivotArea>
    </format>
    <format dxfId="2825">
      <pivotArea dataOnly="0" labelOnly="1" outline="0" fieldPosition="0">
        <references count="2">
          <reference field="0" count="1" selected="0">
            <x v="172"/>
          </reference>
          <reference field="1" count="1">
            <x v="300"/>
          </reference>
        </references>
      </pivotArea>
    </format>
    <format dxfId="2824">
      <pivotArea dataOnly="0" labelOnly="1" outline="0" fieldPosition="0">
        <references count="2">
          <reference field="0" count="1" selected="0">
            <x v="173"/>
          </reference>
          <reference field="1" count="1">
            <x v="388"/>
          </reference>
        </references>
      </pivotArea>
    </format>
    <format dxfId="2823">
      <pivotArea dataOnly="0" labelOnly="1" outline="0" fieldPosition="0">
        <references count="2">
          <reference field="0" count="1" selected="0">
            <x v="204"/>
          </reference>
          <reference field="1" count="1">
            <x v="98"/>
          </reference>
        </references>
      </pivotArea>
    </format>
    <format dxfId="2822">
      <pivotArea dataOnly="0" labelOnly="1" outline="0" fieldPosition="0">
        <references count="2">
          <reference field="0" count="1" selected="0">
            <x v="208"/>
          </reference>
          <reference field="1" count="1">
            <x v="104"/>
          </reference>
        </references>
      </pivotArea>
    </format>
    <format dxfId="2821">
      <pivotArea dataOnly="0" labelOnly="1" outline="0" fieldPosition="0">
        <references count="2">
          <reference field="0" count="1" selected="0">
            <x v="209"/>
          </reference>
          <reference field="1" count="1">
            <x v="105"/>
          </reference>
        </references>
      </pivotArea>
    </format>
    <format dxfId="2820">
      <pivotArea dataOnly="0" labelOnly="1" outline="0" fieldPosition="0">
        <references count="2">
          <reference field="0" count="1" selected="0">
            <x v="213"/>
          </reference>
          <reference field="1" count="1">
            <x v="115"/>
          </reference>
        </references>
      </pivotArea>
    </format>
    <format dxfId="2819">
      <pivotArea dataOnly="0" labelOnly="1" outline="0" fieldPosition="0">
        <references count="2">
          <reference field="0" count="1" selected="0">
            <x v="217"/>
          </reference>
          <reference field="1" count="1">
            <x v="122"/>
          </reference>
        </references>
      </pivotArea>
    </format>
    <format dxfId="2818">
      <pivotArea dataOnly="0" labelOnly="1" outline="0" fieldPosition="0">
        <references count="2">
          <reference field="0" count="1" selected="0">
            <x v="219"/>
          </reference>
          <reference field="1" count="1">
            <x v="125"/>
          </reference>
        </references>
      </pivotArea>
    </format>
    <format dxfId="2817">
      <pivotArea dataOnly="0" labelOnly="1" outline="0" fieldPosition="0">
        <references count="2">
          <reference field="0" count="1" selected="0">
            <x v="221"/>
          </reference>
          <reference field="1" count="1">
            <x v="127"/>
          </reference>
        </references>
      </pivotArea>
    </format>
    <format dxfId="2816">
      <pivotArea dataOnly="0" labelOnly="1" outline="0" fieldPosition="0">
        <references count="2">
          <reference field="0" count="1" selected="0">
            <x v="230"/>
          </reference>
          <reference field="1" count="1">
            <x v="157"/>
          </reference>
        </references>
      </pivotArea>
    </format>
    <format dxfId="2815">
      <pivotArea dataOnly="0" labelOnly="1" outline="0" fieldPosition="0">
        <references count="2">
          <reference field="0" count="1" selected="0">
            <x v="236"/>
          </reference>
          <reference field="1" count="1">
            <x v="73"/>
          </reference>
        </references>
      </pivotArea>
    </format>
    <format dxfId="2814">
      <pivotArea dataOnly="0" labelOnly="1" outline="0" fieldPosition="0">
        <references count="2">
          <reference field="0" count="1" selected="0">
            <x v="246"/>
          </reference>
          <reference field="1" count="1">
            <x v="270"/>
          </reference>
        </references>
      </pivotArea>
    </format>
    <format dxfId="2813">
      <pivotArea dataOnly="0" labelOnly="1" outline="0" fieldPosition="0">
        <references count="2">
          <reference field="0" count="1" selected="0">
            <x v="248"/>
          </reference>
          <reference field="1" count="1">
            <x v="411"/>
          </reference>
        </references>
      </pivotArea>
    </format>
    <format dxfId="2812">
      <pivotArea dataOnly="0" labelOnly="1" outline="0" fieldPosition="0">
        <references count="2">
          <reference field="0" count="1" selected="0">
            <x v="249"/>
          </reference>
          <reference field="1" count="1">
            <x v="418"/>
          </reference>
        </references>
      </pivotArea>
    </format>
    <format dxfId="2811">
      <pivotArea dataOnly="0" labelOnly="1" outline="0" fieldPosition="0">
        <references count="2">
          <reference field="0" count="1" selected="0">
            <x v="254"/>
          </reference>
          <reference field="1" count="1">
            <x v="278"/>
          </reference>
        </references>
      </pivotArea>
    </format>
    <format dxfId="2810">
      <pivotArea dataOnly="0" labelOnly="1" outline="0" fieldPosition="0">
        <references count="2">
          <reference field="0" count="1" selected="0">
            <x v="255"/>
          </reference>
          <reference field="1" count="1">
            <x v="296"/>
          </reference>
        </references>
      </pivotArea>
    </format>
    <format dxfId="2809">
      <pivotArea dataOnly="0" labelOnly="1" outline="0" fieldPosition="0">
        <references count="2">
          <reference field="0" count="1" selected="0">
            <x v="257"/>
          </reference>
          <reference field="1" count="1">
            <x v="305"/>
          </reference>
        </references>
      </pivotArea>
    </format>
    <format dxfId="2808">
      <pivotArea dataOnly="0" labelOnly="1" outline="0" fieldPosition="0">
        <references count="2">
          <reference field="0" count="1" selected="0">
            <x v="273"/>
          </reference>
          <reference field="1" count="1">
            <x v="213"/>
          </reference>
        </references>
      </pivotArea>
    </format>
    <format dxfId="2807">
      <pivotArea dataOnly="0" labelOnly="1" outline="0" fieldPosition="0">
        <references count="2">
          <reference field="0" count="1" selected="0">
            <x v="278"/>
          </reference>
          <reference field="1" count="1">
            <x v="286"/>
          </reference>
        </references>
      </pivotArea>
    </format>
    <format dxfId="2806">
      <pivotArea dataOnly="0" labelOnly="1" outline="0" fieldPosition="0">
        <references count="2">
          <reference field="0" count="1" selected="0">
            <x v="286"/>
          </reference>
          <reference field="1" count="1">
            <x v="395"/>
          </reference>
        </references>
      </pivotArea>
    </format>
    <format dxfId="2805">
      <pivotArea dataOnly="0" labelOnly="1" outline="0" fieldPosition="0">
        <references count="2">
          <reference field="0" count="1" selected="0">
            <x v="287"/>
          </reference>
          <reference field="1" count="1">
            <x v="407"/>
          </reference>
        </references>
      </pivotArea>
    </format>
    <format dxfId="2804">
      <pivotArea dataOnly="0" labelOnly="1" outline="0" fieldPosition="0">
        <references count="2">
          <reference field="0" count="1" selected="0">
            <x v="289"/>
          </reference>
          <reference field="1" count="1">
            <x v="387"/>
          </reference>
        </references>
      </pivotArea>
    </format>
    <format dxfId="2803">
      <pivotArea dataOnly="0" labelOnly="1" outline="0" fieldPosition="0">
        <references count="2">
          <reference field="0" count="1" selected="0">
            <x v="296"/>
          </reference>
          <reference field="1" count="1">
            <x v="54"/>
          </reference>
        </references>
      </pivotArea>
    </format>
    <format dxfId="2802">
      <pivotArea dataOnly="0" labelOnly="1" outline="0" fieldPosition="0">
        <references count="2">
          <reference field="0" count="1" selected="0">
            <x v="298"/>
          </reference>
          <reference field="1" count="1">
            <x v="142"/>
          </reference>
        </references>
      </pivotArea>
    </format>
    <format dxfId="2801">
      <pivotArea dataOnly="0" labelOnly="1" outline="0" fieldPosition="0">
        <references count="2">
          <reference field="0" count="1" selected="0">
            <x v="312"/>
          </reference>
          <reference field="1" count="1">
            <x v="360"/>
          </reference>
        </references>
      </pivotArea>
    </format>
    <format dxfId="2800">
      <pivotArea dataOnly="0" labelOnly="1" outline="0" fieldPosition="0">
        <references count="2">
          <reference field="0" count="1" selected="0">
            <x v="320"/>
          </reference>
          <reference field="1" count="1">
            <x v="401"/>
          </reference>
        </references>
      </pivotArea>
    </format>
    <format dxfId="2799">
      <pivotArea dataOnly="0" labelOnly="1" outline="0" fieldPosition="0">
        <references count="2">
          <reference field="0" count="1" selected="0">
            <x v="331"/>
          </reference>
          <reference field="1" count="1">
            <x v="25"/>
          </reference>
        </references>
      </pivotArea>
    </format>
    <format dxfId="2798">
      <pivotArea dataOnly="0" labelOnly="1" outline="0" fieldPosition="0">
        <references count="2">
          <reference field="0" count="1" selected="0">
            <x v="335"/>
          </reference>
          <reference field="1" count="1">
            <x v="36"/>
          </reference>
        </references>
      </pivotArea>
    </format>
    <format dxfId="2797">
      <pivotArea dataOnly="0" labelOnly="1" outline="0" fieldPosition="0">
        <references count="2">
          <reference field="0" count="1" selected="0">
            <x v="339"/>
          </reference>
          <reference field="1" count="1">
            <x v="46"/>
          </reference>
        </references>
      </pivotArea>
    </format>
    <format dxfId="2796">
      <pivotArea dataOnly="0" labelOnly="1" outline="0" fieldPosition="0">
        <references count="2">
          <reference field="0" count="1" selected="0">
            <x v="342"/>
          </reference>
          <reference field="1" count="1">
            <x v="60"/>
          </reference>
        </references>
      </pivotArea>
    </format>
    <format dxfId="2795">
      <pivotArea dataOnly="0" labelOnly="1" outline="0" fieldPosition="0">
        <references count="2">
          <reference field="0" count="1" selected="0">
            <x v="349"/>
          </reference>
          <reference field="1" count="1">
            <x v="79"/>
          </reference>
        </references>
      </pivotArea>
    </format>
    <format dxfId="2794">
      <pivotArea dataOnly="0" labelOnly="1" outline="0" fieldPosition="0">
        <references count="2">
          <reference field="0" count="1" selected="0">
            <x v="350"/>
          </reference>
          <reference field="1" count="1">
            <x v="81"/>
          </reference>
        </references>
      </pivotArea>
    </format>
    <format dxfId="2793">
      <pivotArea dataOnly="0" labelOnly="1" outline="0" fieldPosition="0">
        <references count="2">
          <reference field="0" count="1" selected="0">
            <x v="351"/>
          </reference>
          <reference field="1" count="1">
            <x v="83"/>
          </reference>
        </references>
      </pivotArea>
    </format>
    <format dxfId="2792">
      <pivotArea dataOnly="0" labelOnly="1" outline="0" fieldPosition="0">
        <references count="2">
          <reference field="0" count="1" selected="0">
            <x v="353"/>
          </reference>
          <reference field="1" count="1">
            <x v="86"/>
          </reference>
        </references>
      </pivotArea>
    </format>
    <format dxfId="2791">
      <pivotArea dataOnly="0" labelOnly="1" outline="0" fieldPosition="0">
        <references count="2">
          <reference field="0" count="1" selected="0">
            <x v="360"/>
          </reference>
          <reference field="1" count="1">
            <x v="120"/>
          </reference>
        </references>
      </pivotArea>
    </format>
    <format dxfId="2790">
      <pivotArea dataOnly="0" labelOnly="1" outline="0" fieldPosition="0">
        <references count="2">
          <reference field="0" count="1" selected="0">
            <x v="361"/>
          </reference>
          <reference field="1" count="1">
            <x v="124"/>
          </reference>
        </references>
      </pivotArea>
    </format>
    <format dxfId="2789">
      <pivotArea dataOnly="0" labelOnly="1" outline="0" fieldPosition="0">
        <references count="2">
          <reference field="0" count="1" selected="0">
            <x v="368"/>
          </reference>
          <reference field="1" count="1">
            <x v="152"/>
          </reference>
        </references>
      </pivotArea>
    </format>
    <format dxfId="2788">
      <pivotArea dataOnly="0" labelOnly="1" outline="0" fieldPosition="0">
        <references count="2">
          <reference field="0" count="1" selected="0">
            <x v="380"/>
          </reference>
          <reference field="1" count="1">
            <x v="185"/>
          </reference>
        </references>
      </pivotArea>
    </format>
    <format dxfId="2787">
      <pivotArea dataOnly="0" labelOnly="1" outline="0" fieldPosition="0">
        <references count="2">
          <reference field="0" count="1" selected="0">
            <x v="385"/>
          </reference>
          <reference field="1" count="1">
            <x v="193"/>
          </reference>
        </references>
      </pivotArea>
    </format>
    <format dxfId="2786">
      <pivotArea dataOnly="0" labelOnly="1" outline="0" fieldPosition="0">
        <references count="2">
          <reference field="0" count="1" selected="0">
            <x v="388"/>
          </reference>
          <reference field="1" count="1">
            <x v="203"/>
          </reference>
        </references>
      </pivotArea>
    </format>
    <format dxfId="2785">
      <pivotArea dataOnly="0" labelOnly="1" outline="0" fieldPosition="0">
        <references count="2">
          <reference field="0" count="1" selected="0">
            <x v="389"/>
          </reference>
          <reference field="1" count="1">
            <x v="206"/>
          </reference>
        </references>
      </pivotArea>
    </format>
    <format dxfId="2784">
      <pivotArea dataOnly="0" labelOnly="1" outline="0" fieldPosition="0">
        <references count="2">
          <reference field="0" count="1" selected="0">
            <x v="390"/>
          </reference>
          <reference field="1" count="1">
            <x v="208"/>
          </reference>
        </references>
      </pivotArea>
    </format>
    <format dxfId="2783">
      <pivotArea dataOnly="0" labelOnly="1" outline="0" fieldPosition="0">
        <references count="2">
          <reference field="0" count="1" selected="0">
            <x v="391"/>
          </reference>
          <reference field="1" count="1">
            <x v="211"/>
          </reference>
        </references>
      </pivotArea>
    </format>
    <format dxfId="2782">
      <pivotArea dataOnly="0" labelOnly="1" outline="0" fieldPosition="0">
        <references count="2">
          <reference field="0" count="1" selected="0">
            <x v="392"/>
          </reference>
          <reference field="1" count="1">
            <x v="214"/>
          </reference>
        </references>
      </pivotArea>
    </format>
    <format dxfId="2781">
      <pivotArea dataOnly="0" labelOnly="1" outline="0" fieldPosition="0">
        <references count="2">
          <reference field="0" count="1" selected="0">
            <x v="393"/>
          </reference>
          <reference field="1" count="1">
            <x v="220"/>
          </reference>
        </references>
      </pivotArea>
    </format>
    <format dxfId="2780">
      <pivotArea dataOnly="0" labelOnly="1" outline="0" fieldPosition="0">
        <references count="2">
          <reference field="0" count="1" selected="0">
            <x v="398"/>
          </reference>
          <reference field="1" count="1">
            <x v="363"/>
          </reference>
        </references>
      </pivotArea>
    </format>
    <format dxfId="2779">
      <pivotArea dataOnly="0" labelOnly="1" outline="0" fieldPosition="0">
        <references count="2">
          <reference field="0" count="1" selected="0">
            <x v="399"/>
          </reference>
          <reference field="1" count="1">
            <x v="365"/>
          </reference>
        </references>
      </pivotArea>
    </format>
    <format dxfId="2778">
      <pivotArea dataOnly="0" labelOnly="1" outline="0" fieldPosition="0">
        <references count="2">
          <reference field="0" count="1" selected="0">
            <x v="404"/>
          </reference>
          <reference field="1" count="1">
            <x v="379"/>
          </reference>
        </references>
      </pivotArea>
    </format>
    <format dxfId="2777">
      <pivotArea dataOnly="0" labelOnly="1" outline="0" fieldPosition="0">
        <references count="2">
          <reference field="0" count="1" selected="0">
            <x v="405"/>
          </reference>
          <reference field="1" count="1">
            <x v="380"/>
          </reference>
        </references>
      </pivotArea>
    </format>
    <format dxfId="2776">
      <pivotArea dataOnly="0" labelOnly="1" outline="0" fieldPosition="0">
        <references count="2">
          <reference field="0" count="1" selected="0">
            <x v="408"/>
          </reference>
          <reference field="1" count="1">
            <x v="389"/>
          </reference>
        </references>
      </pivotArea>
    </format>
    <format dxfId="2775">
      <pivotArea dataOnly="0" labelOnly="1" outline="0" fieldPosition="0">
        <references count="2">
          <reference field="0" count="1" selected="0">
            <x v="410"/>
          </reference>
          <reference field="1" count="1">
            <x v="396"/>
          </reference>
        </references>
      </pivotArea>
    </format>
    <format dxfId="2774">
      <pivotArea dataOnly="0" labelOnly="1" outline="0" fieldPosition="0">
        <references count="2">
          <reference field="0" count="1" selected="0">
            <x v="412"/>
          </reference>
          <reference field="1" count="1">
            <x v="400"/>
          </reference>
        </references>
      </pivotArea>
    </format>
    <format dxfId="2773">
      <pivotArea dataOnly="0" labelOnly="1" outline="0" fieldPosition="0">
        <references count="2">
          <reference field="0" count="1" selected="0">
            <x v="416"/>
          </reference>
          <reference field="1" count="1">
            <x v="408"/>
          </reference>
        </references>
      </pivotArea>
    </format>
    <format dxfId="2772">
      <pivotArea dataOnly="0" labelOnly="1" outline="0" fieldPosition="0">
        <references count="2">
          <reference field="0" count="1" selected="0">
            <x v="420"/>
          </reference>
          <reference field="1" count="1">
            <x v="374"/>
          </reference>
        </references>
      </pivotArea>
    </format>
    <format dxfId="2771">
      <pivotArea dataOnly="0" labelOnly="1" outline="0" fieldPosition="0">
        <references count="3">
          <reference field="0" count="1" selected="0">
            <x v="5"/>
          </reference>
          <reference field="1" count="1" selected="0">
            <x v="27"/>
          </reference>
          <reference field="2" count="1">
            <x v="3"/>
          </reference>
        </references>
      </pivotArea>
    </format>
    <format dxfId="2770">
      <pivotArea dataOnly="0" labelOnly="1" outline="0" fieldPosition="0">
        <references count="3">
          <reference field="0" count="1" selected="0">
            <x v="6"/>
          </reference>
          <reference field="1" count="1" selected="0">
            <x v="32"/>
          </reference>
          <reference field="2" count="1">
            <x v="0"/>
          </reference>
        </references>
      </pivotArea>
    </format>
    <format dxfId="2769">
      <pivotArea dataOnly="0" labelOnly="1" outline="0" fieldPosition="0">
        <references count="3">
          <reference field="0" count="1" selected="0">
            <x v="11"/>
          </reference>
          <reference field="1" count="1" selected="0">
            <x v="63"/>
          </reference>
          <reference field="2" count="1">
            <x v="1"/>
          </reference>
        </references>
      </pivotArea>
    </format>
    <format dxfId="2768">
      <pivotArea dataOnly="0" labelOnly="1" outline="0" fieldPosition="0">
        <references count="3">
          <reference field="0" count="1" selected="0">
            <x v="12"/>
          </reference>
          <reference field="1" count="1" selected="0">
            <x v="69"/>
          </reference>
          <reference field="2" count="1">
            <x v="2"/>
          </reference>
        </references>
      </pivotArea>
    </format>
    <format dxfId="2767">
      <pivotArea dataOnly="0" labelOnly="1" outline="0" fieldPosition="0">
        <references count="3">
          <reference field="0" count="1" selected="0">
            <x v="18"/>
          </reference>
          <reference field="1" count="1" selected="0">
            <x v="92"/>
          </reference>
          <reference field="2" count="1">
            <x v="0"/>
          </reference>
        </references>
      </pivotArea>
    </format>
    <format dxfId="2766">
      <pivotArea dataOnly="0" labelOnly="1" outline="0" fieldPosition="0">
        <references count="3">
          <reference field="0" count="1" selected="0">
            <x v="28"/>
          </reference>
          <reference field="1" count="1" selected="0">
            <x v="153"/>
          </reference>
          <reference field="2" count="1">
            <x v="2"/>
          </reference>
        </references>
      </pivotArea>
    </format>
    <format dxfId="2765">
      <pivotArea dataOnly="0" labelOnly="1" outline="0" fieldPosition="0">
        <references count="3">
          <reference field="0" count="1" selected="0">
            <x v="31"/>
          </reference>
          <reference field="1" count="1" selected="0">
            <x v="162"/>
          </reference>
          <reference field="2" count="1">
            <x v="1"/>
          </reference>
        </references>
      </pivotArea>
    </format>
    <format dxfId="2764">
      <pivotArea dataOnly="0" labelOnly="1" outline="0" fieldPosition="0">
        <references count="3">
          <reference field="0" count="1" selected="0">
            <x v="40"/>
          </reference>
          <reference field="1" count="1" selected="0">
            <x v="198"/>
          </reference>
          <reference field="2" count="1">
            <x v="2"/>
          </reference>
        </references>
      </pivotArea>
    </format>
    <format dxfId="2763">
      <pivotArea dataOnly="0" labelOnly="1" outline="0" fieldPosition="0">
        <references count="3">
          <reference field="0" count="1" selected="0">
            <x v="57"/>
          </reference>
          <reference field="1" count="1" selected="0">
            <x v="241"/>
          </reference>
          <reference field="2" count="1">
            <x v="3"/>
          </reference>
        </references>
      </pivotArea>
    </format>
    <format dxfId="2762">
      <pivotArea dataOnly="0" labelOnly="1" outline="0" fieldPosition="0">
        <references count="3">
          <reference field="0" count="1" selected="0">
            <x v="66"/>
          </reference>
          <reference field="1" count="1" selected="0">
            <x v="251"/>
          </reference>
          <reference field="2" count="1">
            <x v="0"/>
          </reference>
        </references>
      </pivotArea>
    </format>
    <format dxfId="2761">
      <pivotArea dataOnly="0" labelOnly="1" outline="0" fieldPosition="0">
        <references count="3">
          <reference field="0" count="1" selected="0">
            <x v="69"/>
          </reference>
          <reference field="1" count="1" selected="0">
            <x v="254"/>
          </reference>
          <reference field="2" count="1">
            <x v="3"/>
          </reference>
        </references>
      </pivotArea>
    </format>
    <format dxfId="2760">
      <pivotArea dataOnly="0" labelOnly="1" outline="0" fieldPosition="0">
        <references count="3">
          <reference field="0" count="1" selected="0">
            <x v="74"/>
          </reference>
          <reference field="1" count="1" selected="0">
            <x v="263"/>
          </reference>
          <reference field="2" count="1">
            <x v="0"/>
          </reference>
        </references>
      </pivotArea>
    </format>
    <format dxfId="2759">
      <pivotArea dataOnly="0" labelOnly="1" outline="0" fieldPosition="0">
        <references count="3">
          <reference field="0" count="1" selected="0">
            <x v="80"/>
          </reference>
          <reference field="1" count="1" selected="0">
            <x v="273"/>
          </reference>
          <reference field="2" count="1">
            <x v="2"/>
          </reference>
        </references>
      </pivotArea>
    </format>
    <format dxfId="2758">
      <pivotArea dataOnly="0" labelOnly="1" outline="0" fieldPosition="0">
        <references count="3">
          <reference field="0" count="1" selected="0">
            <x v="87"/>
          </reference>
          <reference field="1" count="1" selected="0">
            <x v="281"/>
          </reference>
          <reference field="2" count="1">
            <x v="1"/>
          </reference>
        </references>
      </pivotArea>
    </format>
    <format dxfId="2757">
      <pivotArea dataOnly="0" labelOnly="1" outline="0" fieldPosition="0">
        <references count="3">
          <reference field="0" count="1" selected="0">
            <x v="90"/>
          </reference>
          <reference field="1" count="1" selected="0">
            <x v="284"/>
          </reference>
          <reference field="2" count="1">
            <x v="0"/>
          </reference>
        </references>
      </pivotArea>
    </format>
    <format dxfId="2756">
      <pivotArea dataOnly="0" labelOnly="1" outline="0" fieldPosition="0">
        <references count="3">
          <reference field="0" count="1" selected="0">
            <x v="92"/>
          </reference>
          <reference field="1" count="1" selected="0">
            <x v="288"/>
          </reference>
          <reference field="2" count="1">
            <x v="2"/>
          </reference>
        </references>
      </pivotArea>
    </format>
    <format dxfId="2755">
      <pivotArea dataOnly="0" labelOnly="1" outline="0" fieldPosition="0">
        <references count="3">
          <reference field="0" count="1" selected="0">
            <x v="93"/>
          </reference>
          <reference field="1" count="1" selected="0">
            <x v="289"/>
          </reference>
          <reference field="2" count="1">
            <x v="3"/>
          </reference>
        </references>
      </pivotArea>
    </format>
    <format dxfId="2754">
      <pivotArea dataOnly="0" labelOnly="1" outline="0" fieldPosition="0">
        <references count="3">
          <reference field="0" count="1" selected="0">
            <x v="96"/>
          </reference>
          <reference field="1" count="1" selected="0">
            <x v="293"/>
          </reference>
          <reference field="2" count="1">
            <x v="2"/>
          </reference>
        </references>
      </pivotArea>
    </format>
    <format dxfId="2753">
      <pivotArea dataOnly="0" labelOnly="1" outline="0" fieldPosition="0">
        <references count="3">
          <reference field="0" count="1" selected="0">
            <x v="99"/>
          </reference>
          <reference field="1" count="1" selected="0">
            <x v="297"/>
          </reference>
          <reference field="2" count="1">
            <x v="1"/>
          </reference>
        </references>
      </pivotArea>
    </format>
    <format dxfId="2752">
      <pivotArea dataOnly="0" labelOnly="1" outline="0" fieldPosition="0">
        <references count="3">
          <reference field="0" count="1" selected="0">
            <x v="118"/>
          </reference>
          <reference field="1" count="1" selected="0">
            <x v="321"/>
          </reference>
          <reference field="2" count="1">
            <x v="0"/>
          </reference>
        </references>
      </pivotArea>
    </format>
    <format dxfId="2751">
      <pivotArea dataOnly="0" labelOnly="1" outline="0" fieldPosition="0">
        <references count="3">
          <reference field="0" count="1" selected="0">
            <x v="129"/>
          </reference>
          <reference field="1" count="1" selected="0">
            <x v="336"/>
          </reference>
          <reference field="2" count="1">
            <x v="3"/>
          </reference>
        </references>
      </pivotArea>
    </format>
    <format dxfId="2750">
      <pivotArea dataOnly="0" labelOnly="1" outline="0" fieldPosition="0">
        <references count="3">
          <reference field="0" count="1" selected="0">
            <x v="134"/>
          </reference>
          <reference field="1" count="1" selected="0">
            <x v="341"/>
          </reference>
          <reference field="2" count="1">
            <x v="0"/>
          </reference>
        </references>
      </pivotArea>
    </format>
    <format dxfId="2749">
      <pivotArea dataOnly="0" labelOnly="1" outline="0" fieldPosition="0">
        <references count="3">
          <reference field="0" count="1" selected="0">
            <x v="149"/>
          </reference>
          <reference field="1" count="1" selected="0">
            <x v="370"/>
          </reference>
          <reference field="2" count="1">
            <x v="3"/>
          </reference>
        </references>
      </pivotArea>
    </format>
    <format dxfId="2748">
      <pivotArea dataOnly="0" labelOnly="1" outline="0" fieldPosition="0">
        <references count="3">
          <reference field="0" count="1" selected="0">
            <x v="151"/>
          </reference>
          <reference field="1" count="1" selected="0">
            <x v="383"/>
          </reference>
          <reference field="2" count="1">
            <x v="1"/>
          </reference>
        </references>
      </pivotArea>
    </format>
    <format dxfId="2747">
      <pivotArea dataOnly="0" labelOnly="1" outline="0" fieldPosition="0">
        <references count="3">
          <reference field="0" count="1" selected="0">
            <x v="154"/>
          </reference>
          <reference field="1" count="1" selected="0">
            <x v="413"/>
          </reference>
          <reference field="2" count="1">
            <x v="0"/>
          </reference>
        </references>
      </pivotArea>
    </format>
    <format dxfId="2746">
      <pivotArea dataOnly="0" labelOnly="1" outline="0" fieldPosition="0">
        <references count="3">
          <reference field="0" count="1" selected="0">
            <x v="172"/>
          </reference>
          <reference field="1" count="1" selected="0">
            <x v="300"/>
          </reference>
          <reference field="2" count="1">
            <x v="2"/>
          </reference>
        </references>
      </pivotArea>
    </format>
    <format dxfId="2745">
      <pivotArea dataOnly="0" labelOnly="1" outline="0" fieldPosition="0">
        <references count="3">
          <reference field="0" count="1" selected="0">
            <x v="173"/>
          </reference>
          <reference field="1" count="1" selected="0">
            <x v="388"/>
          </reference>
          <reference field="2" count="1">
            <x v="3"/>
          </reference>
        </references>
      </pivotArea>
    </format>
    <format dxfId="2744">
      <pivotArea dataOnly="0" labelOnly="1" outline="0" fieldPosition="0">
        <references count="3">
          <reference field="0" count="1" selected="0">
            <x v="204"/>
          </reference>
          <reference field="1" count="1" selected="0">
            <x v="98"/>
          </reference>
          <reference field="2" count="1">
            <x v="2"/>
          </reference>
        </references>
      </pivotArea>
    </format>
    <format dxfId="2743">
      <pivotArea dataOnly="0" labelOnly="1" outline="0" fieldPosition="0">
        <references count="3">
          <reference field="0" count="1" selected="0">
            <x v="209"/>
          </reference>
          <reference field="1" count="1" selected="0">
            <x v="105"/>
          </reference>
          <reference field="2" count="1">
            <x v="3"/>
          </reference>
        </references>
      </pivotArea>
    </format>
    <format dxfId="2742">
      <pivotArea dataOnly="0" labelOnly="1" outline="0" fieldPosition="0">
        <references count="3">
          <reference field="0" count="1" selected="0">
            <x v="219"/>
          </reference>
          <reference field="1" count="1" selected="0">
            <x v="125"/>
          </reference>
          <reference field="2" count="1">
            <x v="1"/>
          </reference>
        </references>
      </pivotArea>
    </format>
    <format dxfId="2741">
      <pivotArea dataOnly="0" labelOnly="1" outline="0" fieldPosition="0">
        <references count="3">
          <reference field="0" count="1" selected="0">
            <x v="221"/>
          </reference>
          <reference field="1" count="1" selected="0">
            <x v="127"/>
          </reference>
          <reference field="2" count="1">
            <x v="3"/>
          </reference>
        </references>
      </pivotArea>
    </format>
    <format dxfId="2740">
      <pivotArea dataOnly="0" labelOnly="1" outline="0" fieldPosition="0">
        <references count="3">
          <reference field="0" count="1" selected="0">
            <x v="230"/>
          </reference>
          <reference field="1" count="1" selected="0">
            <x v="157"/>
          </reference>
          <reference field="2" count="1">
            <x v="0"/>
          </reference>
        </references>
      </pivotArea>
    </format>
    <format dxfId="2739">
      <pivotArea dataOnly="0" labelOnly="1" outline="0" fieldPosition="0">
        <references count="3">
          <reference field="0" count="1" selected="0">
            <x v="236"/>
          </reference>
          <reference field="1" count="1" selected="0">
            <x v="73"/>
          </reference>
          <reference field="2" count="1">
            <x v="2"/>
          </reference>
        </references>
      </pivotArea>
    </format>
    <format dxfId="2738">
      <pivotArea dataOnly="0" labelOnly="1" outline="0" fieldPosition="0">
        <references count="3">
          <reference field="0" count="1" selected="0">
            <x v="246"/>
          </reference>
          <reference field="1" count="1" selected="0">
            <x v="270"/>
          </reference>
          <reference field="2" count="1">
            <x v="0"/>
          </reference>
        </references>
      </pivotArea>
    </format>
    <format dxfId="2737">
      <pivotArea dataOnly="0" labelOnly="1" outline="0" fieldPosition="0">
        <references count="3">
          <reference field="0" count="1" selected="0">
            <x v="248"/>
          </reference>
          <reference field="1" count="1" selected="0">
            <x v="411"/>
          </reference>
          <reference field="2" count="1">
            <x v="2"/>
          </reference>
        </references>
      </pivotArea>
    </format>
    <format dxfId="2736">
      <pivotArea dataOnly="0" labelOnly="1" outline="0" fieldPosition="0">
        <references count="3">
          <reference field="0" count="1" selected="0">
            <x v="249"/>
          </reference>
          <reference field="1" count="1" selected="0">
            <x v="418"/>
          </reference>
          <reference field="2" count="1">
            <x v="3"/>
          </reference>
        </references>
      </pivotArea>
    </format>
    <format dxfId="2735">
      <pivotArea dataOnly="0" labelOnly="1" outline="0" fieldPosition="0">
        <references count="3">
          <reference field="0" count="1" selected="0">
            <x v="254"/>
          </reference>
          <reference field="1" count="1" selected="0">
            <x v="278"/>
          </reference>
          <reference field="2" count="1">
            <x v="0"/>
          </reference>
        </references>
      </pivotArea>
    </format>
    <format dxfId="2734">
      <pivotArea dataOnly="0" labelOnly="1" outline="0" fieldPosition="0">
        <references count="3">
          <reference field="0" count="1" selected="0">
            <x v="255"/>
          </reference>
          <reference field="1" count="1" selected="0">
            <x v="296"/>
          </reference>
          <reference field="2" count="1">
            <x v="1"/>
          </reference>
        </references>
      </pivotArea>
    </format>
    <format dxfId="2733">
      <pivotArea dataOnly="0" labelOnly="1" outline="0" fieldPosition="0">
        <references count="3">
          <reference field="0" count="1" selected="0">
            <x v="257"/>
          </reference>
          <reference field="1" count="1" selected="0">
            <x v="305"/>
          </reference>
          <reference field="2" count="1">
            <x v="3"/>
          </reference>
        </references>
      </pivotArea>
    </format>
    <format dxfId="2732">
      <pivotArea dataOnly="0" labelOnly="1" outline="0" fieldPosition="0">
        <references count="3">
          <reference field="0" count="1" selected="0">
            <x v="278"/>
          </reference>
          <reference field="1" count="1" selected="0">
            <x v="286"/>
          </reference>
          <reference field="2" count="1">
            <x v="0"/>
          </reference>
        </references>
      </pivotArea>
    </format>
    <format dxfId="2731">
      <pivotArea dataOnly="0" labelOnly="1" outline="0" fieldPosition="0">
        <references count="3">
          <reference field="0" count="1" selected="0">
            <x v="286"/>
          </reference>
          <reference field="1" count="1" selected="0">
            <x v="395"/>
          </reference>
          <reference field="2" count="1">
            <x v="10"/>
          </reference>
        </references>
      </pivotArea>
    </format>
    <format dxfId="2730">
      <pivotArea dataOnly="0" labelOnly="1" outline="0" fieldPosition="0">
        <references count="3">
          <reference field="0" count="1" selected="0">
            <x v="296"/>
          </reference>
          <reference field="1" count="1" selected="0">
            <x v="54"/>
          </reference>
          <reference field="2" count="1">
            <x v="2"/>
          </reference>
        </references>
      </pivotArea>
    </format>
    <format dxfId="2729">
      <pivotArea dataOnly="0" labelOnly="1" outline="0" fieldPosition="0">
        <references count="3">
          <reference field="0" count="1" selected="0">
            <x v="298"/>
          </reference>
          <reference field="1" count="1" selected="0">
            <x v="142"/>
          </reference>
          <reference field="2" count="1">
            <x v="0"/>
          </reference>
        </references>
      </pivotArea>
    </format>
    <format dxfId="2728">
      <pivotArea dataOnly="0" labelOnly="1" outline="0" fieldPosition="0">
        <references count="3">
          <reference field="0" count="1" selected="0">
            <x v="312"/>
          </reference>
          <reference field="1" count="1" selected="0">
            <x v="360"/>
          </reference>
          <reference field="2" count="1">
            <x v="2"/>
          </reference>
        </references>
      </pivotArea>
    </format>
    <format dxfId="2727">
      <pivotArea dataOnly="0" labelOnly="1" outline="0" fieldPosition="0">
        <references count="3">
          <reference field="0" count="1" selected="0">
            <x v="331"/>
          </reference>
          <reference field="1" count="1" selected="0">
            <x v="25"/>
          </reference>
          <reference field="2" count="1">
            <x v="1"/>
          </reference>
        </references>
      </pivotArea>
    </format>
    <format dxfId="2726">
      <pivotArea dataOnly="0" labelOnly="1" outline="0" fieldPosition="0">
        <references count="3">
          <reference field="0" count="1" selected="0">
            <x v="342"/>
          </reference>
          <reference field="1" count="1" selected="0">
            <x v="60"/>
          </reference>
          <reference field="2" count="1">
            <x v="0"/>
          </reference>
        </references>
      </pivotArea>
    </format>
    <format dxfId="2725">
      <pivotArea dataOnly="0" labelOnly="1" outline="0" fieldPosition="0">
        <references count="3">
          <reference field="0" count="1" selected="0">
            <x v="349"/>
          </reference>
          <reference field="1" count="1" selected="0">
            <x v="79"/>
          </reference>
          <reference field="2" count="1">
            <x v="3"/>
          </reference>
        </references>
      </pivotArea>
    </format>
    <format dxfId="2724">
      <pivotArea dataOnly="0" labelOnly="1" outline="0" fieldPosition="0">
        <references count="3">
          <reference field="0" count="1" selected="0">
            <x v="350"/>
          </reference>
          <reference field="1" count="1" selected="0">
            <x v="81"/>
          </reference>
          <reference field="2" count="1">
            <x v="0"/>
          </reference>
        </references>
      </pivotArea>
    </format>
    <format dxfId="2723">
      <pivotArea dataOnly="0" labelOnly="1" outline="0" fieldPosition="0">
        <references count="3">
          <reference field="0" count="1" selected="0">
            <x v="351"/>
          </reference>
          <reference field="1" count="1" selected="0">
            <x v="83"/>
          </reference>
          <reference field="2" count="1">
            <x v="1"/>
          </reference>
        </references>
      </pivotArea>
    </format>
    <format dxfId="2722">
      <pivotArea dataOnly="0" labelOnly="1" outline="0" fieldPosition="0">
        <references count="3">
          <reference field="0" count="1" selected="0">
            <x v="353"/>
          </reference>
          <reference field="1" count="1" selected="0">
            <x v="86"/>
          </reference>
          <reference field="2" count="1">
            <x v="3"/>
          </reference>
        </references>
      </pivotArea>
    </format>
    <format dxfId="2721">
      <pivotArea dataOnly="0" labelOnly="1" outline="0" fieldPosition="0">
        <references count="3">
          <reference field="0" count="1" selected="0">
            <x v="360"/>
          </reference>
          <reference field="1" count="1" selected="0">
            <x v="120"/>
          </reference>
          <reference field="2" count="1">
            <x v="2"/>
          </reference>
        </references>
      </pivotArea>
    </format>
    <format dxfId="2720">
      <pivotArea dataOnly="0" labelOnly="1" outline="0" fieldPosition="0">
        <references count="3">
          <reference field="0" count="1" selected="0">
            <x v="361"/>
          </reference>
          <reference field="1" count="1" selected="0">
            <x v="124"/>
          </reference>
          <reference field="2" count="1">
            <x v="3"/>
          </reference>
        </references>
      </pivotArea>
    </format>
    <format dxfId="2719">
      <pivotArea dataOnly="0" labelOnly="1" outline="0" fieldPosition="0">
        <references count="3">
          <reference field="0" count="1" selected="0">
            <x v="368"/>
          </reference>
          <reference field="1" count="1" selected="0">
            <x v="152"/>
          </reference>
          <reference field="2" count="1">
            <x v="2"/>
          </reference>
        </references>
      </pivotArea>
    </format>
    <format dxfId="2718">
      <pivotArea dataOnly="0" labelOnly="1" outline="0" fieldPosition="0">
        <references count="3">
          <reference field="0" count="1" selected="0">
            <x v="385"/>
          </reference>
          <reference field="1" count="1" selected="0">
            <x v="193"/>
          </reference>
          <reference field="2" count="1">
            <x v="3"/>
          </reference>
        </references>
      </pivotArea>
    </format>
    <format dxfId="2717">
      <pivotArea dataOnly="0" labelOnly="1" outline="0" fieldPosition="0">
        <references count="3">
          <reference field="0" count="1" selected="0">
            <x v="388"/>
          </reference>
          <reference field="1" count="1" selected="0">
            <x v="203"/>
          </reference>
          <reference field="2" count="1">
            <x v="2"/>
          </reference>
        </references>
      </pivotArea>
    </format>
    <format dxfId="2716">
      <pivotArea dataOnly="0" labelOnly="1" outline="0" fieldPosition="0">
        <references count="3">
          <reference field="0" count="1" selected="0">
            <x v="389"/>
          </reference>
          <reference field="1" count="1" selected="0">
            <x v="206"/>
          </reference>
          <reference field="2" count="1">
            <x v="3"/>
          </reference>
        </references>
      </pivotArea>
    </format>
    <format dxfId="2715">
      <pivotArea dataOnly="0" labelOnly="1" outline="0" fieldPosition="0">
        <references count="3">
          <reference field="0" count="1" selected="0">
            <x v="390"/>
          </reference>
          <reference field="1" count="1" selected="0">
            <x v="208"/>
          </reference>
          <reference field="2" count="1">
            <x v="0"/>
          </reference>
        </references>
      </pivotArea>
    </format>
    <format dxfId="2714">
      <pivotArea dataOnly="0" labelOnly="1" outline="0" fieldPosition="0">
        <references count="3">
          <reference field="0" count="1" selected="0">
            <x v="391"/>
          </reference>
          <reference field="1" count="1" selected="0">
            <x v="211"/>
          </reference>
          <reference field="2" count="1">
            <x v="1"/>
          </reference>
        </references>
      </pivotArea>
    </format>
    <format dxfId="2713">
      <pivotArea dataOnly="0" labelOnly="1" outline="0" fieldPosition="0">
        <references count="3">
          <reference field="0" count="1" selected="0">
            <x v="392"/>
          </reference>
          <reference field="1" count="1" selected="0">
            <x v="214"/>
          </reference>
          <reference field="2" count="1">
            <x v="2"/>
          </reference>
        </references>
      </pivotArea>
    </format>
    <format dxfId="2712">
      <pivotArea dataOnly="0" labelOnly="1" outline="0" fieldPosition="0">
        <references count="3">
          <reference field="0" count="1" selected="0">
            <x v="393"/>
          </reference>
          <reference field="1" count="1" selected="0">
            <x v="220"/>
          </reference>
          <reference field="2" count="1">
            <x v="3"/>
          </reference>
        </references>
      </pivotArea>
    </format>
    <format dxfId="2711">
      <pivotArea dataOnly="0" labelOnly="1" outline="0" fieldPosition="0">
        <references count="3">
          <reference field="0" count="1" selected="0">
            <x v="398"/>
          </reference>
          <reference field="1" count="1" selected="0">
            <x v="363"/>
          </reference>
          <reference field="2" count="1">
            <x v="0"/>
          </reference>
        </references>
      </pivotArea>
    </format>
    <format dxfId="2710">
      <pivotArea dataOnly="0" labelOnly="1" outline="0" fieldPosition="0">
        <references count="3">
          <reference field="0" count="1" selected="0">
            <x v="399"/>
          </reference>
          <reference field="1" count="1" selected="0">
            <x v="365"/>
          </reference>
          <reference field="2" count="1">
            <x v="1"/>
          </reference>
        </references>
      </pivotArea>
    </format>
    <format dxfId="2709">
      <pivotArea dataOnly="0" labelOnly="1" outline="0" fieldPosition="0">
        <references count="3">
          <reference field="0" count="1" selected="0">
            <x v="404"/>
          </reference>
          <reference field="1" count="1" selected="0">
            <x v="379"/>
          </reference>
          <reference field="2" count="1">
            <x v="2"/>
          </reference>
        </references>
      </pivotArea>
    </format>
    <format dxfId="2708">
      <pivotArea dataOnly="0" labelOnly="1" outline="0" fieldPosition="0">
        <references count="3">
          <reference field="0" count="1" selected="0">
            <x v="405"/>
          </reference>
          <reference field="1" count="1" selected="0">
            <x v="380"/>
          </reference>
          <reference field="2" count="1">
            <x v="3"/>
          </reference>
        </references>
      </pivotArea>
    </format>
    <format dxfId="2707">
      <pivotArea dataOnly="0" labelOnly="1" outline="0" fieldPosition="0">
        <references count="3">
          <reference field="0" count="1" selected="0">
            <x v="408"/>
          </reference>
          <reference field="1" count="1" selected="0">
            <x v="389"/>
          </reference>
          <reference field="2" count="1">
            <x v="2"/>
          </reference>
        </references>
      </pivotArea>
    </format>
    <format dxfId="2706">
      <pivotArea dataOnly="0" labelOnly="1" outline="0" fieldPosition="0">
        <references count="3">
          <reference field="0" count="1" selected="0">
            <x v="410"/>
          </reference>
          <reference field="1" count="1" selected="0">
            <x v="396"/>
          </reference>
          <reference field="2" count="1">
            <x v="0"/>
          </reference>
        </references>
      </pivotArea>
    </format>
    <format dxfId="2705">
      <pivotArea dataOnly="0" labelOnly="1" outline="0" fieldPosition="0">
        <references count="3">
          <reference field="0" count="1" selected="0">
            <x v="412"/>
          </reference>
          <reference field="1" count="1" selected="0">
            <x v="400"/>
          </reference>
          <reference field="2" count="1">
            <x v="2"/>
          </reference>
        </references>
      </pivotArea>
    </format>
    <format dxfId="2704">
      <pivotArea dataOnly="0" labelOnly="1" outline="0" fieldPosition="0">
        <references count="4">
          <reference field="0" count="1" selected="0">
            <x v="5"/>
          </reference>
          <reference field="1" count="1" selected="0">
            <x v="27"/>
          </reference>
          <reference field="2" count="1" selected="0">
            <x v="3"/>
          </reference>
          <reference field="3" count="1">
            <x v="410"/>
          </reference>
        </references>
      </pivotArea>
    </format>
    <format dxfId="2703">
      <pivotArea dataOnly="0" labelOnly="1" outline="0" fieldPosition="0">
        <references count="4">
          <reference field="0" count="1" selected="0">
            <x v="6"/>
          </reference>
          <reference field="1" count="1" selected="0">
            <x v="32"/>
          </reference>
          <reference field="2" count="1" selected="0">
            <x v="0"/>
          </reference>
          <reference field="3" count="1">
            <x v="258"/>
          </reference>
        </references>
      </pivotArea>
    </format>
    <format dxfId="2702">
      <pivotArea dataOnly="0" labelOnly="1" outline="0" fieldPosition="0">
        <references count="4">
          <reference field="0" count="1" selected="0">
            <x v="10"/>
          </reference>
          <reference field="1" count="1" selected="0">
            <x v="58"/>
          </reference>
          <reference field="2" count="1" selected="0">
            <x v="0"/>
          </reference>
          <reference field="3" count="1">
            <x v="386"/>
          </reference>
        </references>
      </pivotArea>
    </format>
    <format dxfId="2701">
      <pivotArea dataOnly="0" labelOnly="1" outline="0" fieldPosition="0">
        <references count="4">
          <reference field="0" count="1" selected="0">
            <x v="11"/>
          </reference>
          <reference field="1" count="1" selected="0">
            <x v="63"/>
          </reference>
          <reference field="2" count="1" selected="0">
            <x v="1"/>
          </reference>
          <reference field="3" count="1">
            <x v="363"/>
          </reference>
        </references>
      </pivotArea>
    </format>
    <format dxfId="2700">
      <pivotArea dataOnly="0" labelOnly="1" outline="0" fieldPosition="0">
        <references count="4">
          <reference field="0" count="1" selected="0">
            <x v="12"/>
          </reference>
          <reference field="1" count="1" selected="0">
            <x v="69"/>
          </reference>
          <reference field="2" count="1" selected="0">
            <x v="2"/>
          </reference>
          <reference field="3" count="1">
            <x v="210"/>
          </reference>
        </references>
      </pivotArea>
    </format>
    <format dxfId="2699">
      <pivotArea dataOnly="0" labelOnly="1" outline="0" fieldPosition="0">
        <references count="4">
          <reference field="0" count="1" selected="0">
            <x v="18"/>
          </reference>
          <reference field="1" count="1" selected="0">
            <x v="92"/>
          </reference>
          <reference field="2" count="1" selected="0">
            <x v="0"/>
          </reference>
          <reference field="3" count="1">
            <x v="272"/>
          </reference>
        </references>
      </pivotArea>
    </format>
    <format dxfId="2698">
      <pivotArea dataOnly="0" labelOnly="1" outline="0" fieldPosition="0">
        <references count="4">
          <reference field="0" count="1" selected="0">
            <x v="28"/>
          </reference>
          <reference field="1" count="1" selected="0">
            <x v="153"/>
          </reference>
          <reference field="2" count="1" selected="0">
            <x v="2"/>
          </reference>
          <reference field="3" count="1">
            <x v="405"/>
          </reference>
        </references>
      </pivotArea>
    </format>
    <format dxfId="2697">
      <pivotArea dataOnly="0" labelOnly="1" outline="0" fieldPosition="0">
        <references count="4">
          <reference field="0" count="1" selected="0">
            <x v="31"/>
          </reference>
          <reference field="1" count="1" selected="0">
            <x v="162"/>
          </reference>
          <reference field="2" count="1" selected="0">
            <x v="1"/>
          </reference>
          <reference field="3" count="1">
            <x v="374"/>
          </reference>
        </references>
      </pivotArea>
    </format>
    <format dxfId="2696">
      <pivotArea dataOnly="0" labelOnly="1" outline="0" fieldPosition="0">
        <references count="4">
          <reference field="0" count="1" selected="0">
            <x v="40"/>
          </reference>
          <reference field="1" count="1" selected="0">
            <x v="198"/>
          </reference>
          <reference field="2" count="1" selected="0">
            <x v="2"/>
          </reference>
          <reference field="3" count="1">
            <x v="170"/>
          </reference>
        </references>
      </pivotArea>
    </format>
    <format dxfId="2695">
      <pivotArea dataOnly="0" labelOnly="1" outline="0" fieldPosition="0">
        <references count="4">
          <reference field="0" count="1" selected="0">
            <x v="48"/>
          </reference>
          <reference field="1" count="1" selected="0">
            <x v="226"/>
          </reference>
          <reference field="2" count="1" selected="0">
            <x v="2"/>
          </reference>
          <reference field="3" count="1">
            <x v="103"/>
          </reference>
        </references>
      </pivotArea>
    </format>
    <format dxfId="2694">
      <pivotArea dataOnly="0" labelOnly="1" outline="0" fieldPosition="0">
        <references count="4">
          <reference field="0" count="1" selected="0">
            <x v="57"/>
          </reference>
          <reference field="1" count="1" selected="0">
            <x v="241"/>
          </reference>
          <reference field="2" count="1" selected="0">
            <x v="3"/>
          </reference>
          <reference field="3" count="1">
            <x v="151"/>
          </reference>
        </references>
      </pivotArea>
    </format>
    <format dxfId="2693">
      <pivotArea dataOnly="0" labelOnly="1" outline="0" fieldPosition="0">
        <references count="4">
          <reference field="0" count="1" selected="0">
            <x v="66"/>
          </reference>
          <reference field="1" count="1" selected="0">
            <x v="251"/>
          </reference>
          <reference field="2" count="1" selected="0">
            <x v="0"/>
          </reference>
          <reference field="3" count="1">
            <x v="379"/>
          </reference>
        </references>
      </pivotArea>
    </format>
    <format dxfId="2692">
      <pivotArea dataOnly="0" labelOnly="1" outline="0" fieldPosition="0">
        <references count="4">
          <reference field="0" count="1" selected="0">
            <x v="69"/>
          </reference>
          <reference field="1" count="1" selected="0">
            <x v="254"/>
          </reference>
          <reference field="2" count="1" selected="0">
            <x v="3"/>
          </reference>
          <reference field="3" count="1">
            <x v="86"/>
          </reference>
        </references>
      </pivotArea>
    </format>
    <format dxfId="2691">
      <pivotArea dataOnly="0" labelOnly="1" outline="0" fieldPosition="0">
        <references count="4">
          <reference field="0" count="1" selected="0">
            <x v="74"/>
          </reference>
          <reference field="1" count="1" selected="0">
            <x v="263"/>
          </reference>
          <reference field="2" count="1" selected="0">
            <x v="0"/>
          </reference>
          <reference field="3" count="1">
            <x v="262"/>
          </reference>
        </references>
      </pivotArea>
    </format>
    <format dxfId="2690">
      <pivotArea dataOnly="0" labelOnly="1" outline="0" fieldPosition="0">
        <references count="4">
          <reference field="0" count="1" selected="0">
            <x v="80"/>
          </reference>
          <reference field="1" count="1" selected="0">
            <x v="273"/>
          </reference>
          <reference field="2" count="1" selected="0">
            <x v="2"/>
          </reference>
          <reference field="3" count="1">
            <x v="191"/>
          </reference>
        </references>
      </pivotArea>
    </format>
    <format dxfId="2689">
      <pivotArea dataOnly="0" labelOnly="1" outline="0" fieldPosition="0">
        <references count="4">
          <reference field="0" count="1" selected="0">
            <x v="87"/>
          </reference>
          <reference field="1" count="1" selected="0">
            <x v="281"/>
          </reference>
          <reference field="2" count="1" selected="0">
            <x v="1"/>
          </reference>
          <reference field="3" count="1">
            <x v="417"/>
          </reference>
        </references>
      </pivotArea>
    </format>
    <format dxfId="2688">
      <pivotArea dataOnly="0" labelOnly="1" outline="0" fieldPosition="0">
        <references count="4">
          <reference field="0" count="1" selected="0">
            <x v="90"/>
          </reference>
          <reference field="1" count="1" selected="0">
            <x v="284"/>
          </reference>
          <reference field="2" count="1" selected="0">
            <x v="0"/>
          </reference>
          <reference field="3" count="1">
            <x v="164"/>
          </reference>
        </references>
      </pivotArea>
    </format>
    <format dxfId="2687">
      <pivotArea dataOnly="0" labelOnly="1" outline="0" fieldPosition="0">
        <references count="4">
          <reference field="0" count="1" selected="0">
            <x v="92"/>
          </reference>
          <reference field="1" count="1" selected="0">
            <x v="288"/>
          </reference>
          <reference field="2" count="1" selected="0">
            <x v="2"/>
          </reference>
          <reference field="3" count="1">
            <x v="388"/>
          </reference>
        </references>
      </pivotArea>
    </format>
    <format dxfId="2686">
      <pivotArea dataOnly="0" labelOnly="1" outline="0" fieldPosition="0">
        <references count="4">
          <reference field="0" count="1" selected="0">
            <x v="93"/>
          </reference>
          <reference field="1" count="1" selected="0">
            <x v="289"/>
          </reference>
          <reference field="2" count="1" selected="0">
            <x v="3"/>
          </reference>
          <reference field="3" count="1">
            <x v="237"/>
          </reference>
        </references>
      </pivotArea>
    </format>
    <format dxfId="2685">
      <pivotArea dataOnly="0" labelOnly="1" outline="0" fieldPosition="0">
        <references count="4">
          <reference field="0" count="1" selected="0">
            <x v="96"/>
          </reference>
          <reference field="1" count="1" selected="0">
            <x v="293"/>
          </reference>
          <reference field="2" count="1" selected="0">
            <x v="2"/>
          </reference>
          <reference field="3" count="1">
            <x v="222"/>
          </reference>
        </references>
      </pivotArea>
    </format>
    <format dxfId="2684">
      <pivotArea dataOnly="0" labelOnly="1" outline="0" fieldPosition="0">
        <references count="4">
          <reference field="0" count="1" selected="0">
            <x v="99"/>
          </reference>
          <reference field="1" count="1" selected="0">
            <x v="297"/>
          </reference>
          <reference field="2" count="1" selected="0">
            <x v="1"/>
          </reference>
          <reference field="3" count="1">
            <x v="378"/>
          </reference>
        </references>
      </pivotArea>
    </format>
    <format dxfId="2683">
      <pivotArea dataOnly="0" labelOnly="1" outline="0" fieldPosition="0">
        <references count="4">
          <reference field="0" count="1" selected="0">
            <x v="103"/>
          </reference>
          <reference field="1" count="1" selected="0">
            <x v="303"/>
          </reference>
          <reference field="2" count="1" selected="0">
            <x v="1"/>
          </reference>
          <reference field="3" count="1">
            <x v="18"/>
          </reference>
        </references>
      </pivotArea>
    </format>
    <format dxfId="2682">
      <pivotArea dataOnly="0" labelOnly="1" outline="0" fieldPosition="0">
        <references count="4">
          <reference field="0" count="1" selected="0">
            <x v="118"/>
          </reference>
          <reference field="1" count="1" selected="0">
            <x v="321"/>
          </reference>
          <reference field="2" count="1" selected="0">
            <x v="0"/>
          </reference>
          <reference field="3" count="1">
            <x v="396"/>
          </reference>
        </references>
      </pivotArea>
    </format>
    <format dxfId="2681">
      <pivotArea dataOnly="0" labelOnly="1" outline="0" fieldPosition="0">
        <references count="4">
          <reference field="0" count="1" selected="0">
            <x v="122"/>
          </reference>
          <reference field="1" count="1" selected="0">
            <x v="325"/>
          </reference>
          <reference field="2" count="1" selected="0">
            <x v="0"/>
          </reference>
          <reference field="3" count="1">
            <x v="314"/>
          </reference>
        </references>
      </pivotArea>
    </format>
    <format dxfId="2680">
      <pivotArea dataOnly="0" labelOnly="1" outline="0" fieldPosition="0">
        <references count="4">
          <reference field="0" count="1" selected="0">
            <x v="129"/>
          </reference>
          <reference field="1" count="1" selected="0">
            <x v="336"/>
          </reference>
          <reference field="2" count="1" selected="0">
            <x v="3"/>
          </reference>
          <reference field="3" count="1">
            <x v="149"/>
          </reference>
        </references>
      </pivotArea>
    </format>
    <format dxfId="2679">
      <pivotArea dataOnly="0" labelOnly="1" outline="0" fieldPosition="0">
        <references count="4">
          <reference field="0" count="1" selected="0">
            <x v="134"/>
          </reference>
          <reference field="1" count="1" selected="0">
            <x v="341"/>
          </reference>
          <reference field="2" count="1" selected="0">
            <x v="0"/>
          </reference>
          <reference field="3" count="1">
            <x v="135"/>
          </reference>
        </references>
      </pivotArea>
    </format>
    <format dxfId="2678">
      <pivotArea dataOnly="0" labelOnly="1" outline="0" fieldPosition="0">
        <references count="4">
          <reference field="0" count="1" selected="0">
            <x v="138"/>
          </reference>
          <reference field="1" count="1" selected="0">
            <x v="345"/>
          </reference>
          <reference field="2" count="1" selected="0">
            <x v="0"/>
          </reference>
          <reference field="3" count="1">
            <x v="291"/>
          </reference>
        </references>
      </pivotArea>
    </format>
    <format dxfId="2677">
      <pivotArea dataOnly="0" labelOnly="1" outline="0" fieldPosition="0">
        <references count="4">
          <reference field="0" count="1" selected="0">
            <x v="149"/>
          </reference>
          <reference field="1" count="1" selected="0">
            <x v="370"/>
          </reference>
          <reference field="2" count="1" selected="0">
            <x v="3"/>
          </reference>
          <reference field="3" count="1">
            <x v="14"/>
          </reference>
        </references>
      </pivotArea>
    </format>
    <format dxfId="2676">
      <pivotArea dataOnly="0" labelOnly="1" outline="0" fieldPosition="0">
        <references count="4">
          <reference field="0" count="1" selected="0">
            <x v="151"/>
          </reference>
          <reference field="1" count="1" selected="0">
            <x v="383"/>
          </reference>
          <reference field="2" count="1" selected="0">
            <x v="1"/>
          </reference>
          <reference field="3" count="1">
            <x v="180"/>
          </reference>
        </references>
      </pivotArea>
    </format>
    <format dxfId="2675">
      <pivotArea dataOnly="0" labelOnly="1" outline="0" fieldPosition="0">
        <references count="4">
          <reference field="0" count="1" selected="0">
            <x v="154"/>
          </reference>
          <reference field="1" count="1" selected="0">
            <x v="413"/>
          </reference>
          <reference field="2" count="1" selected="0">
            <x v="0"/>
          </reference>
          <reference field="3" count="1">
            <x v="372"/>
          </reference>
        </references>
      </pivotArea>
    </format>
    <format dxfId="2674">
      <pivotArea dataOnly="0" labelOnly="1" outline="0" fieldPosition="0">
        <references count="4">
          <reference field="0" count="1" selected="0">
            <x v="172"/>
          </reference>
          <reference field="1" count="1" selected="0">
            <x v="300"/>
          </reference>
          <reference field="2" count="1" selected="0">
            <x v="2"/>
          </reference>
          <reference field="3" count="1">
            <x v="380"/>
          </reference>
        </references>
      </pivotArea>
    </format>
    <format dxfId="2673">
      <pivotArea dataOnly="0" labelOnly="1" outline="0" fieldPosition="0">
        <references count="4">
          <reference field="0" count="1" selected="0">
            <x v="173"/>
          </reference>
          <reference field="1" count="1" selected="0">
            <x v="388"/>
          </reference>
          <reference field="2" count="1" selected="0">
            <x v="3"/>
          </reference>
          <reference field="3" count="1">
            <x v="415"/>
          </reference>
        </references>
      </pivotArea>
    </format>
    <format dxfId="2672">
      <pivotArea dataOnly="0" labelOnly="1" outline="0" fieldPosition="0">
        <references count="4">
          <reference field="0" count="1" selected="0">
            <x v="204"/>
          </reference>
          <reference field="1" count="1" selected="0">
            <x v="98"/>
          </reference>
          <reference field="2" count="1" selected="0">
            <x v="2"/>
          </reference>
          <reference field="3" count="1">
            <x v="260"/>
          </reference>
        </references>
      </pivotArea>
    </format>
    <format dxfId="2671">
      <pivotArea dataOnly="0" labelOnly="1" outline="0" fieldPosition="0">
        <references count="4">
          <reference field="0" count="1" selected="0">
            <x v="208"/>
          </reference>
          <reference field="1" count="1" selected="0">
            <x v="104"/>
          </reference>
          <reference field="2" count="1" selected="0">
            <x v="2"/>
          </reference>
          <reference field="3" count="1">
            <x v="110"/>
          </reference>
        </references>
      </pivotArea>
    </format>
    <format dxfId="2670">
      <pivotArea dataOnly="0" labelOnly="1" outline="0" fieldPosition="0">
        <references count="4">
          <reference field="0" count="1" selected="0">
            <x v="209"/>
          </reference>
          <reference field="1" count="1" selected="0">
            <x v="105"/>
          </reference>
          <reference field="2" count="1" selected="0">
            <x v="3"/>
          </reference>
          <reference field="3" count="1">
            <x v="82"/>
          </reference>
        </references>
      </pivotArea>
    </format>
    <format dxfId="2669">
      <pivotArea dataOnly="0" labelOnly="1" outline="0" fieldPosition="0">
        <references count="4">
          <reference field="0" count="1" selected="0">
            <x v="213"/>
          </reference>
          <reference field="1" count="1" selected="0">
            <x v="115"/>
          </reference>
          <reference field="2" count="1" selected="0">
            <x v="3"/>
          </reference>
          <reference field="3" count="1">
            <x v="226"/>
          </reference>
        </references>
      </pivotArea>
    </format>
    <format dxfId="2668">
      <pivotArea dataOnly="0" labelOnly="1" outline="0" fieldPosition="0">
        <references count="4">
          <reference field="0" count="1" selected="0">
            <x v="217"/>
          </reference>
          <reference field="1" count="1" selected="0">
            <x v="122"/>
          </reference>
          <reference field="2" count="1" selected="0">
            <x v="3"/>
          </reference>
          <reference field="3" count="1">
            <x v="276"/>
          </reference>
        </references>
      </pivotArea>
    </format>
    <format dxfId="2667">
      <pivotArea dataOnly="0" labelOnly="1" outline="0" fieldPosition="0">
        <references count="4">
          <reference field="0" count="1" selected="0">
            <x v="219"/>
          </reference>
          <reference field="1" count="1" selected="0">
            <x v="125"/>
          </reference>
          <reference field="2" count="1" selected="0">
            <x v="1"/>
          </reference>
          <reference field="3" count="1">
            <x v="293"/>
          </reference>
        </references>
      </pivotArea>
    </format>
    <format dxfId="2666">
      <pivotArea dataOnly="0" labelOnly="1" outline="0" fieldPosition="0">
        <references count="4">
          <reference field="0" count="1" selected="0">
            <x v="221"/>
          </reference>
          <reference field="1" count="1" selected="0">
            <x v="127"/>
          </reference>
          <reference field="2" count="1" selected="0">
            <x v="3"/>
          </reference>
          <reference field="3" count="1">
            <x v="346"/>
          </reference>
        </references>
      </pivotArea>
    </format>
    <format dxfId="2665">
      <pivotArea dataOnly="0" labelOnly="1" outline="0" fieldPosition="0">
        <references count="4">
          <reference field="0" count="1" selected="0">
            <x v="230"/>
          </reference>
          <reference field="1" count="1" selected="0">
            <x v="157"/>
          </reference>
          <reference field="2" count="1" selected="0">
            <x v="0"/>
          </reference>
          <reference field="3" count="1">
            <x v="243"/>
          </reference>
        </references>
      </pivotArea>
    </format>
    <format dxfId="2664">
      <pivotArea dataOnly="0" labelOnly="1" outline="0" fieldPosition="0">
        <references count="4">
          <reference field="0" count="1" selected="0">
            <x v="236"/>
          </reference>
          <reference field="1" count="1" selected="0">
            <x v="73"/>
          </reference>
          <reference field="2" count="1" selected="0">
            <x v="2"/>
          </reference>
          <reference field="3" count="1">
            <x v="261"/>
          </reference>
        </references>
      </pivotArea>
    </format>
    <format dxfId="2663">
      <pivotArea dataOnly="0" labelOnly="1" outline="0" fieldPosition="0">
        <references count="4">
          <reference field="0" count="1" selected="0">
            <x v="246"/>
          </reference>
          <reference field="1" count="1" selected="0">
            <x v="270"/>
          </reference>
          <reference field="2" count="1" selected="0">
            <x v="0"/>
          </reference>
          <reference field="3" count="1">
            <x v="89"/>
          </reference>
        </references>
      </pivotArea>
    </format>
    <format dxfId="2662">
      <pivotArea dataOnly="0" labelOnly="1" outline="0" fieldPosition="0">
        <references count="4">
          <reference field="0" count="1" selected="0">
            <x v="248"/>
          </reference>
          <reference field="1" count="1" selected="0">
            <x v="411"/>
          </reference>
          <reference field="2" count="1" selected="0">
            <x v="2"/>
          </reference>
          <reference field="3" count="1">
            <x v="401"/>
          </reference>
        </references>
      </pivotArea>
    </format>
    <format dxfId="2661">
      <pivotArea dataOnly="0" labelOnly="1" outline="0" fieldPosition="0">
        <references count="4">
          <reference field="0" count="1" selected="0">
            <x v="249"/>
          </reference>
          <reference field="1" count="1" selected="0">
            <x v="418"/>
          </reference>
          <reference field="2" count="1" selected="0">
            <x v="3"/>
          </reference>
          <reference field="3" count="1">
            <x v="175"/>
          </reference>
        </references>
      </pivotArea>
    </format>
    <format dxfId="2660">
      <pivotArea dataOnly="0" labelOnly="1" outline="0" fieldPosition="0">
        <references count="4">
          <reference field="0" count="1" selected="0">
            <x v="254"/>
          </reference>
          <reference field="1" count="1" selected="0">
            <x v="278"/>
          </reference>
          <reference field="2" count="1" selected="0">
            <x v="0"/>
          </reference>
          <reference field="3" count="1">
            <x v="325"/>
          </reference>
        </references>
      </pivotArea>
    </format>
    <format dxfId="2659">
      <pivotArea dataOnly="0" labelOnly="1" outline="0" fieldPosition="0">
        <references count="4">
          <reference field="0" count="1" selected="0">
            <x v="255"/>
          </reference>
          <reference field="1" count="1" selected="0">
            <x v="296"/>
          </reference>
          <reference field="2" count="1" selected="0">
            <x v="1"/>
          </reference>
          <reference field="3" count="1">
            <x v="68"/>
          </reference>
        </references>
      </pivotArea>
    </format>
    <format dxfId="2658">
      <pivotArea dataOnly="0" labelOnly="1" outline="0" fieldPosition="0">
        <references count="4">
          <reference field="0" count="1" selected="0">
            <x v="257"/>
          </reference>
          <reference field="1" count="1" selected="0">
            <x v="305"/>
          </reference>
          <reference field="2" count="1" selected="0">
            <x v="3"/>
          </reference>
          <reference field="3" count="1">
            <x v="91"/>
          </reference>
        </references>
      </pivotArea>
    </format>
    <format dxfId="2657">
      <pivotArea dataOnly="0" labelOnly="1" outline="0" fieldPosition="0">
        <references count="4">
          <reference field="0" count="1" selected="0">
            <x v="273"/>
          </reference>
          <reference field="1" count="1" selected="0">
            <x v="213"/>
          </reference>
          <reference field="2" count="1" selected="0">
            <x v="3"/>
          </reference>
          <reference field="3" count="1">
            <x v="184"/>
          </reference>
        </references>
      </pivotArea>
    </format>
    <format dxfId="2656">
      <pivotArea dataOnly="0" labelOnly="1" outline="0" fieldPosition="0">
        <references count="4">
          <reference field="0" count="1" selected="0">
            <x v="278"/>
          </reference>
          <reference field="1" count="1" selected="0">
            <x v="286"/>
          </reference>
          <reference field="2" count="1" selected="0">
            <x v="0"/>
          </reference>
          <reference field="3" count="1">
            <x v="60"/>
          </reference>
        </references>
      </pivotArea>
    </format>
    <format dxfId="2655">
      <pivotArea dataOnly="0" labelOnly="1" outline="0" fieldPosition="0">
        <references count="4">
          <reference field="0" count="1" selected="0">
            <x v="286"/>
          </reference>
          <reference field="1" count="1" selected="0">
            <x v="395"/>
          </reference>
          <reference field="2" count="1" selected="0">
            <x v="10"/>
          </reference>
          <reference field="3" count="1">
            <x v="161"/>
          </reference>
        </references>
      </pivotArea>
    </format>
    <format dxfId="2654">
      <pivotArea dataOnly="0" labelOnly="1" outline="0" fieldPosition="0">
        <references count="4">
          <reference field="0" count="1" selected="0">
            <x v="287"/>
          </reference>
          <reference field="1" count="1" selected="0">
            <x v="407"/>
          </reference>
          <reference field="2" count="1" selected="0">
            <x v="10"/>
          </reference>
          <reference field="3" count="1">
            <x v="347"/>
          </reference>
        </references>
      </pivotArea>
    </format>
    <format dxfId="2653">
      <pivotArea dataOnly="0" labelOnly="1" outline="0" fieldPosition="0">
        <references count="4">
          <reference field="0" count="1" selected="0">
            <x v="289"/>
          </reference>
          <reference field="1" count="1" selected="0">
            <x v="387"/>
          </reference>
          <reference field="2" count="1" selected="0">
            <x v="10"/>
          </reference>
          <reference field="3" count="1">
            <x v="109"/>
          </reference>
        </references>
      </pivotArea>
    </format>
    <format dxfId="2652">
      <pivotArea dataOnly="0" labelOnly="1" outline="0" fieldPosition="0">
        <references count="4">
          <reference field="0" count="1" selected="0">
            <x v="296"/>
          </reference>
          <reference field="1" count="1" selected="0">
            <x v="54"/>
          </reference>
          <reference field="2" count="1" selected="0">
            <x v="2"/>
          </reference>
          <reference field="3" count="1">
            <x v="284"/>
          </reference>
        </references>
      </pivotArea>
    </format>
    <format dxfId="2651">
      <pivotArea dataOnly="0" labelOnly="1" outline="0" fieldPosition="0">
        <references count="4">
          <reference field="0" count="1" selected="0">
            <x v="298"/>
          </reference>
          <reference field="1" count="1" selected="0">
            <x v="142"/>
          </reference>
          <reference field="2" count="1" selected="0">
            <x v="0"/>
          </reference>
          <reference field="3" count="1">
            <x v="209"/>
          </reference>
        </references>
      </pivotArea>
    </format>
    <format dxfId="2650">
      <pivotArea dataOnly="0" labelOnly="1" outline="0" fieldPosition="0">
        <references count="4">
          <reference field="0" count="1" selected="0">
            <x v="312"/>
          </reference>
          <reference field="1" count="1" selected="0">
            <x v="360"/>
          </reference>
          <reference field="2" count="1" selected="0">
            <x v="2"/>
          </reference>
          <reference field="3" count="1">
            <x v="253"/>
          </reference>
        </references>
      </pivotArea>
    </format>
    <format dxfId="2649">
      <pivotArea dataOnly="0" labelOnly="1" outline="0" fieldPosition="0">
        <references count="4">
          <reference field="0" count="1" selected="0">
            <x v="320"/>
          </reference>
          <reference field="1" count="1" selected="0">
            <x v="401"/>
          </reference>
          <reference field="2" count="1" selected="0">
            <x v="2"/>
          </reference>
          <reference field="3" count="1">
            <x v="83"/>
          </reference>
        </references>
      </pivotArea>
    </format>
    <format dxfId="2648">
      <pivotArea dataOnly="0" labelOnly="1" outline="0" fieldPosition="0">
        <references count="4">
          <reference field="0" count="1" selected="0">
            <x v="331"/>
          </reference>
          <reference field="1" count="1" selected="0">
            <x v="25"/>
          </reference>
          <reference field="2" count="1" selected="0">
            <x v="1"/>
          </reference>
          <reference field="3" count="1">
            <x v="341"/>
          </reference>
        </references>
      </pivotArea>
    </format>
    <format dxfId="2647">
      <pivotArea dataOnly="0" labelOnly="1" outline="0" fieldPosition="0">
        <references count="4">
          <reference field="0" count="1" selected="0">
            <x v="335"/>
          </reference>
          <reference field="1" count="1" selected="0">
            <x v="36"/>
          </reference>
          <reference field="2" count="1" selected="0">
            <x v="1"/>
          </reference>
          <reference field="3" count="1">
            <x v="15"/>
          </reference>
        </references>
      </pivotArea>
    </format>
    <format dxfId="2646">
      <pivotArea dataOnly="0" labelOnly="1" outline="0" fieldPosition="0">
        <references count="4">
          <reference field="0" count="1" selected="0">
            <x v="339"/>
          </reference>
          <reference field="1" count="1" selected="0">
            <x v="46"/>
          </reference>
          <reference field="2" count="1" selected="0">
            <x v="1"/>
          </reference>
          <reference field="3" count="1">
            <x v="9"/>
          </reference>
        </references>
      </pivotArea>
    </format>
    <format dxfId="2645">
      <pivotArea dataOnly="0" labelOnly="1" outline="0" fieldPosition="0">
        <references count="4">
          <reference field="0" count="1" selected="0">
            <x v="342"/>
          </reference>
          <reference field="1" count="1" selected="0">
            <x v="60"/>
          </reference>
          <reference field="2" count="1" selected="0">
            <x v="0"/>
          </reference>
          <reference field="3" count="1">
            <x v="176"/>
          </reference>
        </references>
      </pivotArea>
    </format>
    <format dxfId="2644">
      <pivotArea dataOnly="0" labelOnly="1" outline="0" fieldPosition="0">
        <references count="4">
          <reference field="0" count="1" selected="0">
            <x v="349"/>
          </reference>
          <reference field="1" count="1" selected="0">
            <x v="79"/>
          </reference>
          <reference field="2" count="1" selected="0">
            <x v="3"/>
          </reference>
          <reference field="3" count="1">
            <x v="78"/>
          </reference>
        </references>
      </pivotArea>
    </format>
    <format dxfId="2643">
      <pivotArea dataOnly="0" labelOnly="1" outline="0" fieldPosition="0">
        <references count="4">
          <reference field="0" count="1" selected="0">
            <x v="350"/>
          </reference>
          <reference field="1" count="1" selected="0">
            <x v="81"/>
          </reference>
          <reference field="2" count="1" selected="0">
            <x v="0"/>
          </reference>
          <reference field="3" count="1">
            <x v="354"/>
          </reference>
        </references>
      </pivotArea>
    </format>
    <format dxfId="2642">
      <pivotArea dataOnly="0" labelOnly="1" outline="0" fieldPosition="0">
        <references count="4">
          <reference field="0" count="1" selected="0">
            <x v="351"/>
          </reference>
          <reference field="1" count="1" selected="0">
            <x v="83"/>
          </reference>
          <reference field="2" count="1" selected="0">
            <x v="1"/>
          </reference>
          <reference field="3" count="1">
            <x v="71"/>
          </reference>
        </references>
      </pivotArea>
    </format>
    <format dxfId="2641">
      <pivotArea dataOnly="0" labelOnly="1" outline="0" fieldPosition="0">
        <references count="4">
          <reference field="0" count="1" selected="0">
            <x v="353"/>
          </reference>
          <reference field="1" count="1" selected="0">
            <x v="86"/>
          </reference>
          <reference field="2" count="1" selected="0">
            <x v="3"/>
          </reference>
          <reference field="3" count="1">
            <x v="112"/>
          </reference>
        </references>
      </pivotArea>
    </format>
    <format dxfId="2640">
      <pivotArea dataOnly="0" labelOnly="1" outline="0" fieldPosition="0">
        <references count="4">
          <reference field="0" count="1" selected="0">
            <x v="360"/>
          </reference>
          <reference field="1" count="1" selected="0">
            <x v="120"/>
          </reference>
          <reference field="2" count="1" selected="0">
            <x v="2"/>
          </reference>
          <reference field="3" count="1">
            <x v="334"/>
          </reference>
        </references>
      </pivotArea>
    </format>
    <format dxfId="2639">
      <pivotArea dataOnly="0" labelOnly="1" outline="0" fieldPosition="0">
        <references count="4">
          <reference field="0" count="1" selected="0">
            <x v="361"/>
          </reference>
          <reference field="1" count="1" selected="0">
            <x v="124"/>
          </reference>
          <reference field="2" count="1" selected="0">
            <x v="3"/>
          </reference>
          <reference field="3" count="1">
            <x v="225"/>
          </reference>
        </references>
      </pivotArea>
    </format>
    <format dxfId="2638">
      <pivotArea dataOnly="0" labelOnly="1" outline="0" fieldPosition="0">
        <references count="4">
          <reference field="0" count="1" selected="0">
            <x v="368"/>
          </reference>
          <reference field="1" count="1" selected="0">
            <x v="152"/>
          </reference>
          <reference field="2" count="1" selected="0">
            <x v="2"/>
          </reference>
          <reference field="3" count="1">
            <x v="411"/>
          </reference>
        </references>
      </pivotArea>
    </format>
    <format dxfId="2637">
      <pivotArea dataOnly="0" labelOnly="1" outline="0" fieldPosition="0">
        <references count="4">
          <reference field="0" count="1" selected="0">
            <x v="380"/>
          </reference>
          <reference field="1" count="1" selected="0">
            <x v="185"/>
          </reference>
          <reference field="2" count="1" selected="0">
            <x v="2"/>
          </reference>
          <reference field="3" count="1">
            <x v="134"/>
          </reference>
        </references>
      </pivotArea>
    </format>
    <format dxfId="2636">
      <pivotArea dataOnly="0" labelOnly="1" outline="0" fieldPosition="0">
        <references count="4">
          <reference field="0" count="1" selected="0">
            <x v="385"/>
          </reference>
          <reference field="1" count="1" selected="0">
            <x v="193"/>
          </reference>
          <reference field="2" count="1" selected="0">
            <x v="3"/>
          </reference>
          <reference field="3" count="1">
            <x v="23"/>
          </reference>
        </references>
      </pivotArea>
    </format>
    <format dxfId="2635">
      <pivotArea dataOnly="0" labelOnly="1" outline="0" fieldPosition="0">
        <references count="4">
          <reference field="0" count="1" selected="0">
            <x v="388"/>
          </reference>
          <reference field="1" count="1" selected="0">
            <x v="203"/>
          </reference>
          <reference field="2" count="1" selected="0">
            <x v="2"/>
          </reference>
          <reference field="3" count="1">
            <x v="70"/>
          </reference>
        </references>
      </pivotArea>
    </format>
    <format dxfId="2634">
      <pivotArea dataOnly="0" labelOnly="1" outline="0" fieldPosition="0">
        <references count="4">
          <reference field="0" count="1" selected="0">
            <x v="389"/>
          </reference>
          <reference field="1" count="1" selected="0">
            <x v="206"/>
          </reference>
          <reference field="2" count="1" selected="0">
            <x v="3"/>
          </reference>
          <reference field="3" count="1">
            <x v="296"/>
          </reference>
        </references>
      </pivotArea>
    </format>
    <format dxfId="2633">
      <pivotArea dataOnly="0" labelOnly="1" outline="0" fieldPosition="0">
        <references count="4">
          <reference field="0" count="1" selected="0">
            <x v="390"/>
          </reference>
          <reference field="1" count="1" selected="0">
            <x v="208"/>
          </reference>
          <reference field="2" count="1" selected="0">
            <x v="0"/>
          </reference>
          <reference field="3" count="1">
            <x v="273"/>
          </reference>
        </references>
      </pivotArea>
    </format>
    <format dxfId="2632">
      <pivotArea dataOnly="0" labelOnly="1" outline="0" fieldPosition="0">
        <references count="4">
          <reference field="0" count="1" selected="0">
            <x v="391"/>
          </reference>
          <reference field="1" count="1" selected="0">
            <x v="211"/>
          </reference>
          <reference field="2" count="1" selected="0">
            <x v="1"/>
          </reference>
          <reference field="3" count="1">
            <x v="46"/>
          </reference>
        </references>
      </pivotArea>
    </format>
    <format dxfId="2631">
      <pivotArea dataOnly="0" labelOnly="1" outline="0" fieldPosition="0">
        <references count="4">
          <reference field="0" count="1" selected="0">
            <x v="392"/>
          </reference>
          <reference field="1" count="1" selected="0">
            <x v="214"/>
          </reference>
          <reference field="2" count="1" selected="0">
            <x v="2"/>
          </reference>
          <reference field="3" count="1">
            <x v="93"/>
          </reference>
        </references>
      </pivotArea>
    </format>
    <format dxfId="2630">
      <pivotArea dataOnly="0" labelOnly="1" outline="0" fieldPosition="0">
        <references count="4">
          <reference field="0" count="1" selected="0">
            <x v="393"/>
          </reference>
          <reference field="1" count="1" selected="0">
            <x v="220"/>
          </reference>
          <reference field="2" count="1" selected="0">
            <x v="3"/>
          </reference>
          <reference field="3" count="1">
            <x v="207"/>
          </reference>
        </references>
      </pivotArea>
    </format>
    <format dxfId="2629">
      <pivotArea dataOnly="0" labelOnly="1" outline="0" fieldPosition="0">
        <references count="4">
          <reference field="0" count="1" selected="0">
            <x v="398"/>
          </reference>
          <reference field="1" count="1" selected="0">
            <x v="363"/>
          </reference>
          <reference field="2" count="1" selected="0">
            <x v="0"/>
          </reference>
          <reference field="3" count="1">
            <x v="132"/>
          </reference>
        </references>
      </pivotArea>
    </format>
    <format dxfId="2628">
      <pivotArea dataOnly="0" labelOnly="1" outline="0" fieldPosition="0">
        <references count="4">
          <reference field="0" count="1" selected="0">
            <x v="399"/>
          </reference>
          <reference field="1" count="1" selected="0">
            <x v="365"/>
          </reference>
          <reference field="2" count="1" selected="0">
            <x v="1"/>
          </reference>
          <reference field="3" count="1">
            <x v="2"/>
          </reference>
        </references>
      </pivotArea>
    </format>
    <format dxfId="2627">
      <pivotArea dataOnly="0" labelOnly="1" outline="0" fieldPosition="0">
        <references count="4">
          <reference field="0" count="1" selected="0">
            <x v="404"/>
          </reference>
          <reference field="1" count="1" selected="0">
            <x v="379"/>
          </reference>
          <reference field="2" count="1" selected="0">
            <x v="2"/>
          </reference>
          <reference field="3" count="1">
            <x v="381"/>
          </reference>
        </references>
      </pivotArea>
    </format>
    <format dxfId="2626">
      <pivotArea dataOnly="0" labelOnly="1" outline="0" fieldPosition="0">
        <references count="4">
          <reference field="0" count="1" selected="0">
            <x v="405"/>
          </reference>
          <reference field="1" count="1" selected="0">
            <x v="380"/>
          </reference>
          <reference field="2" count="1" selected="0">
            <x v="3"/>
          </reference>
          <reference field="3" count="1">
            <x v="217"/>
          </reference>
        </references>
      </pivotArea>
    </format>
    <format dxfId="2625">
      <pivotArea dataOnly="0" labelOnly="1" outline="0" fieldPosition="0">
        <references count="4">
          <reference field="0" count="1" selected="0">
            <x v="408"/>
          </reference>
          <reference field="1" count="1" selected="0">
            <x v="389"/>
          </reference>
          <reference field="2" count="1" selected="0">
            <x v="2"/>
          </reference>
          <reference field="3" count="1">
            <x v="404"/>
          </reference>
        </references>
      </pivotArea>
    </format>
    <format dxfId="2624">
      <pivotArea dataOnly="0" labelOnly="1" outline="0" fieldPosition="0">
        <references count="4">
          <reference field="0" count="1" selected="0">
            <x v="410"/>
          </reference>
          <reference field="1" count="1" selected="0">
            <x v="396"/>
          </reference>
          <reference field="2" count="1" selected="0">
            <x v="0"/>
          </reference>
          <reference field="3" count="1">
            <x v="100"/>
          </reference>
        </references>
      </pivotArea>
    </format>
    <format dxfId="2623">
      <pivotArea dataOnly="0" labelOnly="1" outline="0" fieldPosition="0">
        <references count="4">
          <reference field="0" count="1" selected="0">
            <x v="412"/>
          </reference>
          <reference field="1" count="1" selected="0">
            <x v="400"/>
          </reference>
          <reference field="2" count="1" selected="0">
            <x v="2"/>
          </reference>
          <reference field="3" count="1">
            <x v="335"/>
          </reference>
        </references>
      </pivotArea>
    </format>
    <format dxfId="2622">
      <pivotArea dataOnly="0" labelOnly="1" outline="0" fieldPosition="0">
        <references count="4">
          <reference field="0" count="1" selected="0">
            <x v="416"/>
          </reference>
          <reference field="1" count="1" selected="0">
            <x v="408"/>
          </reference>
          <reference field="2" count="1" selected="0">
            <x v="2"/>
          </reference>
          <reference field="3" count="1">
            <x v="287"/>
          </reference>
        </references>
      </pivotArea>
    </format>
    <format dxfId="2621">
      <pivotArea dataOnly="0" labelOnly="1" outline="0" fieldPosition="0">
        <references count="4">
          <reference field="0" count="1" selected="0">
            <x v="420"/>
          </reference>
          <reference field="1" count="1" selected="0">
            <x v="374"/>
          </reference>
          <reference field="2" count="1" selected="0">
            <x v="2"/>
          </reference>
          <reference field="3" count="1">
            <x v="315"/>
          </reference>
        </references>
      </pivotArea>
    </format>
    <format dxfId="2620">
      <pivotArea dataOnly="0" labelOnly="1" outline="0" fieldPosition="0">
        <references count="5">
          <reference field="0" count="1" selected="0">
            <x v="5"/>
          </reference>
          <reference field="1" count="1" selected="0">
            <x v="27"/>
          </reference>
          <reference field="2" count="1" selected="0">
            <x v="3"/>
          </reference>
          <reference field="3" count="1" selected="0">
            <x v="410"/>
          </reference>
          <reference field="4" count="1">
            <x v="5"/>
          </reference>
        </references>
      </pivotArea>
    </format>
    <format dxfId="2619">
      <pivotArea dataOnly="0" labelOnly="1" outline="0" fieldPosition="0">
        <references count="6">
          <reference field="0" count="1" selected="0">
            <x v="5"/>
          </reference>
          <reference field="1" count="1" selected="0">
            <x v="27"/>
          </reference>
          <reference field="2" count="1" selected="0">
            <x v="3"/>
          </reference>
          <reference field="3" count="1" selected="0">
            <x v="410"/>
          </reference>
          <reference field="4" count="1" selected="0">
            <x v="5"/>
          </reference>
          <reference field="15" count="1">
            <x v="10"/>
          </reference>
        </references>
      </pivotArea>
    </format>
    <format dxfId="2618">
      <pivotArea dataOnly="0" labelOnly="1" outline="0" fieldPosition="0">
        <references count="6">
          <reference field="0" count="1" selected="0">
            <x v="6"/>
          </reference>
          <reference field="1" count="1" selected="0">
            <x v="32"/>
          </reference>
          <reference field="2" count="1" selected="0">
            <x v="0"/>
          </reference>
          <reference field="3" count="1" selected="0">
            <x v="258"/>
          </reference>
          <reference field="4" count="1" selected="0">
            <x v="5"/>
          </reference>
          <reference field="15" count="1">
            <x v="3"/>
          </reference>
        </references>
      </pivotArea>
    </format>
    <format dxfId="2617">
      <pivotArea dataOnly="0" labelOnly="1" outline="0" fieldPosition="0">
        <references count="6">
          <reference field="0" count="1" selected="0">
            <x v="10"/>
          </reference>
          <reference field="1" count="1" selected="0">
            <x v="58"/>
          </reference>
          <reference field="2" count="1" selected="0">
            <x v="0"/>
          </reference>
          <reference field="3" count="1" selected="0">
            <x v="386"/>
          </reference>
          <reference field="4" count="1" selected="0">
            <x v="5"/>
          </reference>
          <reference field="15" count="1">
            <x v="1"/>
          </reference>
        </references>
      </pivotArea>
    </format>
    <format dxfId="2616">
      <pivotArea dataOnly="0" labelOnly="1" outline="0" fieldPosition="0">
        <references count="6">
          <reference field="0" count="1" selected="0">
            <x v="11"/>
          </reference>
          <reference field="1" count="1" selected="0">
            <x v="63"/>
          </reference>
          <reference field="2" count="1" selected="0">
            <x v="1"/>
          </reference>
          <reference field="3" count="1" selected="0">
            <x v="363"/>
          </reference>
          <reference field="4" count="1" selected="0">
            <x v="5"/>
          </reference>
          <reference field="15" count="1">
            <x v="1"/>
          </reference>
        </references>
      </pivotArea>
    </format>
    <format dxfId="2615">
      <pivotArea dataOnly="0" labelOnly="1" outline="0" fieldPosition="0">
        <references count="6">
          <reference field="0" count="1" selected="0">
            <x v="12"/>
          </reference>
          <reference field="1" count="1" selected="0">
            <x v="69"/>
          </reference>
          <reference field="2" count="1" selected="0">
            <x v="2"/>
          </reference>
          <reference field="3" count="1" selected="0">
            <x v="210"/>
          </reference>
          <reference field="4" count="1" selected="0">
            <x v="5"/>
          </reference>
          <reference field="15" count="1">
            <x v="16"/>
          </reference>
        </references>
      </pivotArea>
    </format>
    <format dxfId="2614">
      <pivotArea dataOnly="0" labelOnly="1" outline="0" fieldPosition="0">
        <references count="6">
          <reference field="0" count="1" selected="0">
            <x v="18"/>
          </reference>
          <reference field="1" count="1" selected="0">
            <x v="92"/>
          </reference>
          <reference field="2" count="1" selected="0">
            <x v="0"/>
          </reference>
          <reference field="3" count="1" selected="0">
            <x v="272"/>
          </reference>
          <reference field="4" count="1" selected="0">
            <x v="5"/>
          </reference>
          <reference field="15" count="1">
            <x v="1"/>
          </reference>
        </references>
      </pivotArea>
    </format>
    <format dxfId="2613">
      <pivotArea dataOnly="0" labelOnly="1" outline="0" fieldPosition="0">
        <references count="6">
          <reference field="0" count="1" selected="0">
            <x v="28"/>
          </reference>
          <reference field="1" count="1" selected="0">
            <x v="153"/>
          </reference>
          <reference field="2" count="1" selected="0">
            <x v="2"/>
          </reference>
          <reference field="3" count="1" selected="0">
            <x v="405"/>
          </reference>
          <reference field="4" count="1" selected="0">
            <x v="5"/>
          </reference>
          <reference field="15" count="1">
            <x v="1"/>
          </reference>
        </references>
      </pivotArea>
    </format>
    <format dxfId="2612">
      <pivotArea dataOnly="0" labelOnly="1" outline="0" fieldPosition="0">
        <references count="6">
          <reference field="0" count="1" selected="0">
            <x v="31"/>
          </reference>
          <reference field="1" count="1" selected="0">
            <x v="162"/>
          </reference>
          <reference field="2" count="1" selected="0">
            <x v="1"/>
          </reference>
          <reference field="3" count="1" selected="0">
            <x v="374"/>
          </reference>
          <reference field="4" count="1" selected="0">
            <x v="5"/>
          </reference>
          <reference field="15" count="1">
            <x v="1"/>
          </reference>
        </references>
      </pivotArea>
    </format>
    <format dxfId="2611">
      <pivotArea dataOnly="0" labelOnly="1" outline="0" fieldPosition="0">
        <references count="6">
          <reference field="0" count="1" selected="0">
            <x v="40"/>
          </reference>
          <reference field="1" count="1" selected="0">
            <x v="198"/>
          </reference>
          <reference field="2" count="1" selected="0">
            <x v="2"/>
          </reference>
          <reference field="3" count="1" selected="0">
            <x v="170"/>
          </reference>
          <reference field="4" count="1" selected="0">
            <x v="5"/>
          </reference>
          <reference field="15" count="1">
            <x v="9"/>
          </reference>
        </references>
      </pivotArea>
    </format>
    <format dxfId="2610">
      <pivotArea dataOnly="0" labelOnly="1" outline="0" fieldPosition="0">
        <references count="6">
          <reference field="0" count="1" selected="0">
            <x v="48"/>
          </reference>
          <reference field="1" count="1" selected="0">
            <x v="226"/>
          </reference>
          <reference field="2" count="1" selected="0">
            <x v="2"/>
          </reference>
          <reference field="3" count="1" selected="0">
            <x v="103"/>
          </reference>
          <reference field="4" count="1" selected="0">
            <x v="5"/>
          </reference>
          <reference field="15" count="1">
            <x v="9"/>
          </reference>
        </references>
      </pivotArea>
    </format>
    <format dxfId="2609">
      <pivotArea dataOnly="0" labelOnly="1" outline="0" fieldPosition="0">
        <references count="6">
          <reference field="0" count="1" selected="0">
            <x v="57"/>
          </reference>
          <reference field="1" count="1" selected="0">
            <x v="241"/>
          </reference>
          <reference field="2" count="1" selected="0">
            <x v="3"/>
          </reference>
          <reference field="3" count="1" selected="0">
            <x v="151"/>
          </reference>
          <reference field="4" count="1" selected="0">
            <x v="5"/>
          </reference>
          <reference field="15" count="1">
            <x v="9"/>
          </reference>
        </references>
      </pivotArea>
    </format>
    <format dxfId="2608">
      <pivotArea dataOnly="0" labelOnly="1" outline="0" fieldPosition="0">
        <references count="6">
          <reference field="0" count="1" selected="0">
            <x v="66"/>
          </reference>
          <reference field="1" count="1" selected="0">
            <x v="251"/>
          </reference>
          <reference field="2" count="1" selected="0">
            <x v="0"/>
          </reference>
          <reference field="3" count="1" selected="0">
            <x v="379"/>
          </reference>
          <reference field="4" count="1" selected="0">
            <x v="5"/>
          </reference>
          <reference field="15" count="1">
            <x v="9"/>
          </reference>
        </references>
      </pivotArea>
    </format>
    <format dxfId="2607">
      <pivotArea dataOnly="0" labelOnly="1" outline="0" fieldPosition="0">
        <references count="6">
          <reference field="0" count="1" selected="0">
            <x v="69"/>
          </reference>
          <reference field="1" count="1" selected="0">
            <x v="254"/>
          </reference>
          <reference field="2" count="1" selected="0">
            <x v="3"/>
          </reference>
          <reference field="3" count="1" selected="0">
            <x v="86"/>
          </reference>
          <reference field="4" count="1" selected="0">
            <x v="5"/>
          </reference>
          <reference field="15" count="1">
            <x v="7"/>
          </reference>
        </references>
      </pivotArea>
    </format>
    <format dxfId="2606">
      <pivotArea dataOnly="0" labelOnly="1" outline="0" fieldPosition="0">
        <references count="6">
          <reference field="0" count="1" selected="0">
            <x v="74"/>
          </reference>
          <reference field="1" count="1" selected="0">
            <x v="263"/>
          </reference>
          <reference field="2" count="1" selected="0">
            <x v="0"/>
          </reference>
          <reference field="3" count="1" selected="0">
            <x v="262"/>
          </reference>
          <reference field="4" count="1" selected="0">
            <x v="5"/>
          </reference>
          <reference field="15" count="1">
            <x v="7"/>
          </reference>
        </references>
      </pivotArea>
    </format>
    <format dxfId="2605">
      <pivotArea dataOnly="0" labelOnly="1" outline="0" fieldPosition="0">
        <references count="6">
          <reference field="0" count="1" selected="0">
            <x v="80"/>
          </reference>
          <reference field="1" count="1" selected="0">
            <x v="273"/>
          </reference>
          <reference field="2" count="1" selected="0">
            <x v="2"/>
          </reference>
          <reference field="3" count="1" selected="0">
            <x v="191"/>
          </reference>
          <reference field="4" count="1" selected="0">
            <x v="5"/>
          </reference>
          <reference field="15" count="1">
            <x v="7"/>
          </reference>
        </references>
      </pivotArea>
    </format>
    <format dxfId="2604">
      <pivotArea dataOnly="0" labelOnly="1" outline="0" fieldPosition="0">
        <references count="6">
          <reference field="0" count="1" selected="0">
            <x v="87"/>
          </reference>
          <reference field="1" count="1" selected="0">
            <x v="281"/>
          </reference>
          <reference field="2" count="1" selected="0">
            <x v="1"/>
          </reference>
          <reference field="3" count="1" selected="0">
            <x v="417"/>
          </reference>
          <reference field="4" count="1" selected="0">
            <x v="5"/>
          </reference>
          <reference field="15" count="1">
            <x v="7"/>
          </reference>
        </references>
      </pivotArea>
    </format>
    <format dxfId="2603">
      <pivotArea dataOnly="0" labelOnly="1" outline="0" fieldPosition="0">
        <references count="6">
          <reference field="0" count="1" selected="0">
            <x v="90"/>
          </reference>
          <reference field="1" count="1" selected="0">
            <x v="284"/>
          </reference>
          <reference field="2" count="1" selected="0">
            <x v="0"/>
          </reference>
          <reference field="3" count="1" selected="0">
            <x v="164"/>
          </reference>
          <reference field="4" count="1" selected="0">
            <x v="5"/>
          </reference>
          <reference field="15" count="1">
            <x v="7"/>
          </reference>
        </references>
      </pivotArea>
    </format>
    <format dxfId="2602">
      <pivotArea dataOnly="0" labelOnly="1" outline="0" fieldPosition="0">
        <references count="6">
          <reference field="0" count="1" selected="0">
            <x v="92"/>
          </reference>
          <reference field="1" count="1" selected="0">
            <x v="288"/>
          </reference>
          <reference field="2" count="1" selected="0">
            <x v="2"/>
          </reference>
          <reference field="3" count="1" selected="0">
            <x v="388"/>
          </reference>
          <reference field="4" count="1" selected="0">
            <x v="5"/>
          </reference>
          <reference field="15" count="1">
            <x v="5"/>
          </reference>
        </references>
      </pivotArea>
    </format>
    <format dxfId="2601">
      <pivotArea dataOnly="0" labelOnly="1" outline="0" fieldPosition="0">
        <references count="6">
          <reference field="0" count="1" selected="0">
            <x v="93"/>
          </reference>
          <reference field="1" count="1" selected="0">
            <x v="289"/>
          </reference>
          <reference field="2" count="1" selected="0">
            <x v="3"/>
          </reference>
          <reference field="3" count="1" selected="0">
            <x v="237"/>
          </reference>
          <reference field="4" count="1" selected="0">
            <x v="5"/>
          </reference>
          <reference field="15" count="1">
            <x v="2"/>
          </reference>
        </references>
      </pivotArea>
    </format>
    <format dxfId="2600">
      <pivotArea dataOnly="0" labelOnly="1" outline="0" fieldPosition="0">
        <references count="6">
          <reference field="0" count="1" selected="0">
            <x v="96"/>
          </reference>
          <reference field="1" count="1" selected="0">
            <x v="293"/>
          </reference>
          <reference field="2" count="1" selected="0">
            <x v="2"/>
          </reference>
          <reference field="3" count="1" selected="0">
            <x v="222"/>
          </reference>
          <reference field="4" count="1" selected="0">
            <x v="5"/>
          </reference>
          <reference field="15" count="1">
            <x v="5"/>
          </reference>
        </references>
      </pivotArea>
    </format>
    <format dxfId="2599">
      <pivotArea dataOnly="0" labelOnly="1" outline="0" fieldPosition="0">
        <references count="6">
          <reference field="0" count="1" selected="0">
            <x v="99"/>
          </reference>
          <reference field="1" count="1" selected="0">
            <x v="297"/>
          </reference>
          <reference field="2" count="1" selected="0">
            <x v="1"/>
          </reference>
          <reference field="3" count="1" selected="0">
            <x v="378"/>
          </reference>
          <reference field="4" count="1" selected="0">
            <x v="5"/>
          </reference>
          <reference field="15" count="1">
            <x v="2"/>
          </reference>
        </references>
      </pivotArea>
    </format>
    <format dxfId="2598">
      <pivotArea dataOnly="0" labelOnly="1" outline="0" fieldPosition="0">
        <references count="6">
          <reference field="0" count="1" selected="0">
            <x v="103"/>
          </reference>
          <reference field="1" count="1" selected="0">
            <x v="303"/>
          </reference>
          <reference field="2" count="1" selected="0">
            <x v="1"/>
          </reference>
          <reference field="3" count="1" selected="0">
            <x v="18"/>
          </reference>
          <reference field="4" count="1" selected="0">
            <x v="5"/>
          </reference>
          <reference field="15" count="1">
            <x v="5"/>
          </reference>
        </references>
      </pivotArea>
    </format>
    <format dxfId="2597">
      <pivotArea dataOnly="0" labelOnly="1" outline="0" fieldPosition="0">
        <references count="6">
          <reference field="0" count="1" selected="0">
            <x v="118"/>
          </reference>
          <reference field="1" count="1" selected="0">
            <x v="321"/>
          </reference>
          <reference field="2" count="1" selected="0">
            <x v="0"/>
          </reference>
          <reference field="3" count="1" selected="0">
            <x v="396"/>
          </reference>
          <reference field="4" count="1" selected="0">
            <x v="5"/>
          </reference>
          <reference field="15" count="1">
            <x v="8"/>
          </reference>
        </references>
      </pivotArea>
    </format>
    <format dxfId="2596">
      <pivotArea dataOnly="0" labelOnly="1" outline="0" fieldPosition="0">
        <references count="6">
          <reference field="0" count="1" selected="0">
            <x v="122"/>
          </reference>
          <reference field="1" count="1" selected="0">
            <x v="325"/>
          </reference>
          <reference field="2" count="1" selected="0">
            <x v="0"/>
          </reference>
          <reference field="3" count="1" selected="0">
            <x v="314"/>
          </reference>
          <reference field="4" count="1" selected="0">
            <x v="5"/>
          </reference>
          <reference field="15" count="1">
            <x v="8"/>
          </reference>
        </references>
      </pivotArea>
    </format>
    <format dxfId="2595">
      <pivotArea dataOnly="0" labelOnly="1" outline="0" fieldPosition="0">
        <references count="6">
          <reference field="0" count="1" selected="0">
            <x v="129"/>
          </reference>
          <reference field="1" count="1" selected="0">
            <x v="336"/>
          </reference>
          <reference field="2" count="1" selected="0">
            <x v="3"/>
          </reference>
          <reference field="3" count="1" selected="0">
            <x v="149"/>
          </reference>
          <reference field="4" count="1" selected="0">
            <x v="5"/>
          </reference>
          <reference field="15" count="1">
            <x v="8"/>
          </reference>
        </references>
      </pivotArea>
    </format>
    <format dxfId="2594">
      <pivotArea dataOnly="0" labelOnly="1" outline="0" fieldPosition="0">
        <references count="6">
          <reference field="0" count="1" selected="0">
            <x v="134"/>
          </reference>
          <reference field="1" count="1" selected="0">
            <x v="341"/>
          </reference>
          <reference field="2" count="1" selected="0">
            <x v="0"/>
          </reference>
          <reference field="3" count="1" selected="0">
            <x v="135"/>
          </reference>
          <reference field="4" count="1" selected="0">
            <x v="5"/>
          </reference>
          <reference field="15" count="1">
            <x v="2"/>
          </reference>
        </references>
      </pivotArea>
    </format>
    <format dxfId="2593">
      <pivotArea dataOnly="0" labelOnly="1" outline="0" fieldPosition="0">
        <references count="6">
          <reference field="0" count="1" selected="0">
            <x v="138"/>
          </reference>
          <reference field="1" count="1" selected="0">
            <x v="345"/>
          </reference>
          <reference field="2" count="1" selected="0">
            <x v="0"/>
          </reference>
          <reference field="3" count="1" selected="0">
            <x v="291"/>
          </reference>
          <reference field="4" count="1" selected="0">
            <x v="5"/>
          </reference>
          <reference field="15" count="1">
            <x v="6"/>
          </reference>
        </references>
      </pivotArea>
    </format>
    <format dxfId="2592">
      <pivotArea dataOnly="0" labelOnly="1" outline="0" fieldPosition="0">
        <references count="6">
          <reference field="0" count="1" selected="0">
            <x v="149"/>
          </reference>
          <reference field="1" count="1" selected="0">
            <x v="370"/>
          </reference>
          <reference field="2" count="1" selected="0">
            <x v="3"/>
          </reference>
          <reference field="3" count="1" selected="0">
            <x v="14"/>
          </reference>
          <reference field="4" count="1" selected="0">
            <x v="5"/>
          </reference>
          <reference field="15" count="1">
            <x v="6"/>
          </reference>
        </references>
      </pivotArea>
    </format>
    <format dxfId="2591">
      <pivotArea dataOnly="0" labelOnly="1" outline="0" fieldPosition="0">
        <references count="6">
          <reference field="0" count="1" selected="0">
            <x v="151"/>
          </reference>
          <reference field="1" count="1" selected="0">
            <x v="383"/>
          </reference>
          <reference field="2" count="1" selected="0">
            <x v="1"/>
          </reference>
          <reference field="3" count="1" selected="0">
            <x v="180"/>
          </reference>
          <reference field="4" count="1" selected="0">
            <x v="5"/>
          </reference>
          <reference field="15" count="1">
            <x v="6"/>
          </reference>
        </references>
      </pivotArea>
    </format>
    <format dxfId="2590">
      <pivotArea dataOnly="0" labelOnly="1" outline="0" fieldPosition="0">
        <references count="6">
          <reference field="0" count="1" selected="0">
            <x v="154"/>
          </reference>
          <reference field="1" count="1" selected="0">
            <x v="413"/>
          </reference>
          <reference field="2" count="1" selected="0">
            <x v="0"/>
          </reference>
          <reference field="3" count="1" selected="0">
            <x v="372"/>
          </reference>
          <reference field="4" count="1" selected="0">
            <x v="5"/>
          </reference>
          <reference field="15" count="1">
            <x v="6"/>
          </reference>
        </references>
      </pivotArea>
    </format>
    <format dxfId="2589">
      <pivotArea dataOnly="0" labelOnly="1" outline="0" fieldPosition="0">
        <references count="6">
          <reference field="0" count="1" selected="0">
            <x v="172"/>
          </reference>
          <reference field="1" count="1" selected="0">
            <x v="300"/>
          </reference>
          <reference field="2" count="1" selected="0">
            <x v="2"/>
          </reference>
          <reference field="3" count="1" selected="0">
            <x v="380"/>
          </reference>
          <reference field="4" count="1" selected="0">
            <x v="5"/>
          </reference>
          <reference field="15" count="1">
            <x v="6"/>
          </reference>
        </references>
      </pivotArea>
    </format>
    <format dxfId="2588">
      <pivotArea dataOnly="0" labelOnly="1" outline="0" fieldPosition="0">
        <references count="6">
          <reference field="0" count="1" selected="0">
            <x v="173"/>
          </reference>
          <reference field="1" count="1" selected="0">
            <x v="388"/>
          </reference>
          <reference field="2" count="1" selected="0">
            <x v="3"/>
          </reference>
          <reference field="3" count="1" selected="0">
            <x v="415"/>
          </reference>
          <reference field="4" count="1" selected="0">
            <x v="5"/>
          </reference>
          <reference field="15" count="1">
            <x v="6"/>
          </reference>
        </references>
      </pivotArea>
    </format>
    <format dxfId="2587">
      <pivotArea dataOnly="0" labelOnly="1" outline="0" fieldPosition="0">
        <references count="6">
          <reference field="0" count="1" selected="0">
            <x v="204"/>
          </reference>
          <reference field="1" count="1" selected="0">
            <x v="98"/>
          </reference>
          <reference field="2" count="1" selected="0">
            <x v="2"/>
          </reference>
          <reference field="3" count="1" selected="0">
            <x v="260"/>
          </reference>
          <reference field="4" count="1" selected="0">
            <x v="5"/>
          </reference>
          <reference field="15" count="1">
            <x v="6"/>
          </reference>
        </references>
      </pivotArea>
    </format>
    <format dxfId="2586">
      <pivotArea dataOnly="0" labelOnly="1" outline="0" fieldPosition="0">
        <references count="6">
          <reference field="0" count="1" selected="0">
            <x v="208"/>
          </reference>
          <reference field="1" count="1" selected="0">
            <x v="104"/>
          </reference>
          <reference field="2" count="1" selected="0">
            <x v="2"/>
          </reference>
          <reference field="3" count="1" selected="0">
            <x v="110"/>
          </reference>
          <reference field="4" count="1" selected="0">
            <x v="5"/>
          </reference>
          <reference field="15" count="1">
            <x v="6"/>
          </reference>
        </references>
      </pivotArea>
    </format>
    <format dxfId="2585">
      <pivotArea dataOnly="0" labelOnly="1" outline="0" fieldPosition="0">
        <references count="6">
          <reference field="0" count="1" selected="0">
            <x v="209"/>
          </reference>
          <reference field="1" count="1" selected="0">
            <x v="105"/>
          </reference>
          <reference field="2" count="1" selected="0">
            <x v="3"/>
          </reference>
          <reference field="3" count="1" selected="0">
            <x v="82"/>
          </reference>
          <reference field="4" count="1" selected="0">
            <x v="5"/>
          </reference>
          <reference field="15" count="1">
            <x v="6"/>
          </reference>
        </references>
      </pivotArea>
    </format>
    <format dxfId="2584">
      <pivotArea dataOnly="0" labelOnly="1" outline="0" fieldPosition="0">
        <references count="6">
          <reference field="0" count="1" selected="0">
            <x v="213"/>
          </reference>
          <reference field="1" count="1" selected="0">
            <x v="115"/>
          </reference>
          <reference field="2" count="1" selected="0">
            <x v="3"/>
          </reference>
          <reference field="3" count="1" selected="0">
            <x v="226"/>
          </reference>
          <reference field="4" count="1" selected="0">
            <x v="5"/>
          </reference>
          <reference field="15" count="1">
            <x v="6"/>
          </reference>
        </references>
      </pivotArea>
    </format>
    <format dxfId="2583">
      <pivotArea dataOnly="0" labelOnly="1" outline="0" fieldPosition="0">
        <references count="6">
          <reference field="0" count="1" selected="0">
            <x v="217"/>
          </reference>
          <reference field="1" count="1" selected="0">
            <x v="122"/>
          </reference>
          <reference field="2" count="1" selected="0">
            <x v="3"/>
          </reference>
          <reference field="3" count="1" selected="0">
            <x v="276"/>
          </reference>
          <reference field="4" count="1" selected="0">
            <x v="5"/>
          </reference>
          <reference field="15" count="1">
            <x v="6"/>
          </reference>
        </references>
      </pivotArea>
    </format>
    <format dxfId="2582">
      <pivotArea dataOnly="0" labelOnly="1" outline="0" fieldPosition="0">
        <references count="6">
          <reference field="0" count="1" selected="0">
            <x v="219"/>
          </reference>
          <reference field="1" count="1" selected="0">
            <x v="125"/>
          </reference>
          <reference field="2" count="1" selected="0">
            <x v="1"/>
          </reference>
          <reference field="3" count="1" selected="0">
            <x v="293"/>
          </reference>
          <reference field="4" count="1" selected="0">
            <x v="5"/>
          </reference>
          <reference field="15" count="1">
            <x v="6"/>
          </reference>
        </references>
      </pivotArea>
    </format>
    <format dxfId="2581">
      <pivotArea dataOnly="0" labelOnly="1" outline="0" fieldPosition="0">
        <references count="6">
          <reference field="0" count="1" selected="0">
            <x v="221"/>
          </reference>
          <reference field="1" count="1" selected="0">
            <x v="127"/>
          </reference>
          <reference field="2" count="1" selected="0">
            <x v="3"/>
          </reference>
          <reference field="3" count="1" selected="0">
            <x v="346"/>
          </reference>
          <reference field="4" count="1" selected="0">
            <x v="5"/>
          </reference>
          <reference field="15" count="1">
            <x v="6"/>
          </reference>
        </references>
      </pivotArea>
    </format>
    <format dxfId="2580">
      <pivotArea dataOnly="0" labelOnly="1" outline="0" fieldPosition="0">
        <references count="6">
          <reference field="0" count="1" selected="0">
            <x v="230"/>
          </reference>
          <reference field="1" count="1" selected="0">
            <x v="157"/>
          </reference>
          <reference field="2" count="1" selected="0">
            <x v="0"/>
          </reference>
          <reference field="3" count="1" selected="0">
            <x v="243"/>
          </reference>
          <reference field="4" count="1" selected="0">
            <x v="5"/>
          </reference>
          <reference field="15" count="1">
            <x v="6"/>
          </reference>
        </references>
      </pivotArea>
    </format>
    <format dxfId="2579">
      <pivotArea dataOnly="0" labelOnly="1" outline="0" fieldPosition="0">
        <references count="6">
          <reference field="0" count="1" selected="0">
            <x v="236"/>
          </reference>
          <reference field="1" count="1" selected="0">
            <x v="73"/>
          </reference>
          <reference field="2" count="1" selected="0">
            <x v="2"/>
          </reference>
          <reference field="3" count="1" selected="0">
            <x v="261"/>
          </reference>
          <reference field="4" count="1" selected="0">
            <x v="5"/>
          </reference>
          <reference field="15" count="1">
            <x v="6"/>
          </reference>
        </references>
      </pivotArea>
    </format>
    <format dxfId="2578">
      <pivotArea dataOnly="0" labelOnly="1" outline="0" fieldPosition="0">
        <references count="6">
          <reference field="0" count="1" selected="0">
            <x v="246"/>
          </reference>
          <reference field="1" count="1" selected="0">
            <x v="270"/>
          </reference>
          <reference field="2" count="1" selected="0">
            <x v="0"/>
          </reference>
          <reference field="3" count="1" selected="0">
            <x v="89"/>
          </reference>
          <reference field="4" count="1" selected="0">
            <x v="5"/>
          </reference>
          <reference field="15" count="1">
            <x v="6"/>
          </reference>
        </references>
      </pivotArea>
    </format>
    <format dxfId="2577">
      <pivotArea dataOnly="0" labelOnly="1" outline="0" fieldPosition="0">
        <references count="6">
          <reference field="0" count="1" selected="0">
            <x v="248"/>
          </reference>
          <reference field="1" count="1" selected="0">
            <x v="411"/>
          </reference>
          <reference field="2" count="1" selected="0">
            <x v="2"/>
          </reference>
          <reference field="3" count="1" selected="0">
            <x v="401"/>
          </reference>
          <reference field="4" count="1" selected="0">
            <x v="5"/>
          </reference>
          <reference field="15" count="1">
            <x v="6"/>
          </reference>
        </references>
      </pivotArea>
    </format>
    <format dxfId="2576">
      <pivotArea dataOnly="0" labelOnly="1" outline="0" fieldPosition="0">
        <references count="6">
          <reference field="0" count="1" selected="0">
            <x v="249"/>
          </reference>
          <reference field="1" count="1" selected="0">
            <x v="418"/>
          </reference>
          <reference field="2" count="1" selected="0">
            <x v="3"/>
          </reference>
          <reference field="3" count="1" selected="0">
            <x v="175"/>
          </reference>
          <reference field="4" count="1" selected="0">
            <x v="5"/>
          </reference>
          <reference field="15" count="1">
            <x v="6"/>
          </reference>
        </references>
      </pivotArea>
    </format>
    <format dxfId="2575">
      <pivotArea dataOnly="0" labelOnly="1" outline="0" fieldPosition="0">
        <references count="6">
          <reference field="0" count="1" selected="0">
            <x v="254"/>
          </reference>
          <reference field="1" count="1" selected="0">
            <x v="278"/>
          </reference>
          <reference field="2" count="1" selected="0">
            <x v="0"/>
          </reference>
          <reference field="3" count="1" selected="0">
            <x v="325"/>
          </reference>
          <reference field="4" count="1" selected="0">
            <x v="5"/>
          </reference>
          <reference field="15" count="1">
            <x v="6"/>
          </reference>
        </references>
      </pivotArea>
    </format>
    <format dxfId="2574">
      <pivotArea dataOnly="0" labelOnly="1" outline="0" fieldPosition="0">
        <references count="6">
          <reference field="0" count="1" selected="0">
            <x v="255"/>
          </reference>
          <reference field="1" count="1" selected="0">
            <x v="296"/>
          </reference>
          <reference field="2" count="1" selected="0">
            <x v="1"/>
          </reference>
          <reference field="3" count="1" selected="0">
            <x v="68"/>
          </reference>
          <reference field="4" count="1" selected="0">
            <x v="5"/>
          </reference>
          <reference field="15" count="1">
            <x v="6"/>
          </reference>
        </references>
      </pivotArea>
    </format>
    <format dxfId="2573">
      <pivotArea dataOnly="0" labelOnly="1" outline="0" fieldPosition="0">
        <references count="6">
          <reference field="0" count="1" selected="0">
            <x v="257"/>
          </reference>
          <reference field="1" count="1" selected="0">
            <x v="305"/>
          </reference>
          <reference field="2" count="1" selected="0">
            <x v="3"/>
          </reference>
          <reference field="3" count="1" selected="0">
            <x v="91"/>
          </reference>
          <reference field="4" count="1" selected="0">
            <x v="5"/>
          </reference>
          <reference field="15" count="1">
            <x v="6"/>
          </reference>
        </references>
      </pivotArea>
    </format>
    <format dxfId="2572">
      <pivotArea dataOnly="0" labelOnly="1" outline="0" fieldPosition="0">
        <references count="6">
          <reference field="0" count="1" selected="0">
            <x v="273"/>
          </reference>
          <reference field="1" count="1" selected="0">
            <x v="213"/>
          </reference>
          <reference field="2" count="1" selected="0">
            <x v="3"/>
          </reference>
          <reference field="3" count="1" selected="0">
            <x v="184"/>
          </reference>
          <reference field="4" count="1" selected="0">
            <x v="5"/>
          </reference>
          <reference field="15" count="1">
            <x v="6"/>
          </reference>
        </references>
      </pivotArea>
    </format>
    <format dxfId="2571">
      <pivotArea dataOnly="0" labelOnly="1" outline="0" fieldPosition="0">
        <references count="6">
          <reference field="0" count="1" selected="0">
            <x v="278"/>
          </reference>
          <reference field="1" count="1" selected="0">
            <x v="286"/>
          </reference>
          <reference field="2" count="1" selected="0">
            <x v="0"/>
          </reference>
          <reference field="3" count="1" selected="0">
            <x v="60"/>
          </reference>
          <reference field="4" count="1" selected="0">
            <x v="5"/>
          </reference>
          <reference field="15" count="1">
            <x v="6"/>
          </reference>
        </references>
      </pivotArea>
    </format>
    <format dxfId="2570">
      <pivotArea dataOnly="0" labelOnly="1" outline="0" fieldPosition="0">
        <references count="6">
          <reference field="0" count="1" selected="0">
            <x v="286"/>
          </reference>
          <reference field="1" count="1" selected="0">
            <x v="395"/>
          </reference>
          <reference field="2" count="1" selected="0">
            <x v="10"/>
          </reference>
          <reference field="3" count="1" selected="0">
            <x v="161"/>
          </reference>
          <reference field="4" count="1" selected="0">
            <x v="5"/>
          </reference>
          <reference field="15" count="1">
            <x v="6"/>
          </reference>
        </references>
      </pivotArea>
    </format>
    <format dxfId="2569">
      <pivotArea dataOnly="0" labelOnly="1" outline="0" fieldPosition="0">
        <references count="6">
          <reference field="0" count="1" selected="0">
            <x v="287"/>
          </reference>
          <reference field="1" count="1" selected="0">
            <x v="407"/>
          </reference>
          <reference field="2" count="1" selected="0">
            <x v="10"/>
          </reference>
          <reference field="3" count="1" selected="0">
            <x v="347"/>
          </reference>
          <reference field="4" count="1" selected="0">
            <x v="5"/>
          </reference>
          <reference field="15" count="1">
            <x v="15"/>
          </reference>
        </references>
      </pivotArea>
    </format>
    <format dxfId="2568">
      <pivotArea dataOnly="0" labelOnly="1" outline="0" fieldPosition="0">
        <references count="6">
          <reference field="0" count="1" selected="0">
            <x v="289"/>
          </reference>
          <reference field="1" count="1" selected="0">
            <x v="387"/>
          </reference>
          <reference field="2" count="1" selected="0">
            <x v="10"/>
          </reference>
          <reference field="3" count="1" selected="0">
            <x v="109"/>
          </reference>
          <reference field="4" count="1" selected="0">
            <x v="5"/>
          </reference>
          <reference field="15" count="1">
            <x v="6"/>
          </reference>
        </references>
      </pivotArea>
    </format>
    <format dxfId="2567">
      <pivotArea dataOnly="0" labelOnly="1" outline="0" fieldPosition="0">
        <references count="6">
          <reference field="0" count="1" selected="0">
            <x v="296"/>
          </reference>
          <reference field="1" count="1" selected="0">
            <x v="54"/>
          </reference>
          <reference field="2" count="1" selected="0">
            <x v="2"/>
          </reference>
          <reference field="3" count="1" selected="0">
            <x v="284"/>
          </reference>
          <reference field="4" count="1" selected="0">
            <x v="5"/>
          </reference>
          <reference field="15" count="1">
            <x v="6"/>
          </reference>
        </references>
      </pivotArea>
    </format>
    <format dxfId="2566">
      <pivotArea dataOnly="0" labelOnly="1" outline="0" fieldPosition="0">
        <references count="6">
          <reference field="0" count="1" selected="0">
            <x v="298"/>
          </reference>
          <reference field="1" count="1" selected="0">
            <x v="142"/>
          </reference>
          <reference field="2" count="1" selected="0">
            <x v="0"/>
          </reference>
          <reference field="3" count="1" selected="0">
            <x v="209"/>
          </reference>
          <reference field="4" count="1" selected="0">
            <x v="5"/>
          </reference>
          <reference field="15" count="1">
            <x v="6"/>
          </reference>
        </references>
      </pivotArea>
    </format>
    <format dxfId="2565">
      <pivotArea dataOnly="0" labelOnly="1" outline="0" fieldPosition="0">
        <references count="6">
          <reference field="0" count="1" selected="0">
            <x v="312"/>
          </reference>
          <reference field="1" count="1" selected="0">
            <x v="360"/>
          </reference>
          <reference field="2" count="1" selected="0">
            <x v="2"/>
          </reference>
          <reference field="3" count="1" selected="0">
            <x v="253"/>
          </reference>
          <reference field="4" count="1" selected="0">
            <x v="5"/>
          </reference>
          <reference field="15" count="1">
            <x v="6"/>
          </reference>
        </references>
      </pivotArea>
    </format>
    <format dxfId="2564">
      <pivotArea dataOnly="0" labelOnly="1" outline="0" fieldPosition="0">
        <references count="6">
          <reference field="0" count="1" selected="0">
            <x v="320"/>
          </reference>
          <reference field="1" count="1" selected="0">
            <x v="401"/>
          </reference>
          <reference field="2" count="1" selected="0">
            <x v="2"/>
          </reference>
          <reference field="3" count="1" selected="0">
            <x v="83"/>
          </reference>
          <reference field="4" count="1" selected="0">
            <x v="5"/>
          </reference>
          <reference field="15" count="1">
            <x v="6"/>
          </reference>
        </references>
      </pivotArea>
    </format>
    <format dxfId="2563">
      <pivotArea dataOnly="0" labelOnly="1" outline="0" fieldPosition="0">
        <references count="6">
          <reference field="0" count="1" selected="0">
            <x v="331"/>
          </reference>
          <reference field="1" count="1" selected="0">
            <x v="25"/>
          </reference>
          <reference field="2" count="1" selected="0">
            <x v="1"/>
          </reference>
          <reference field="3" count="1" selected="0">
            <x v="341"/>
          </reference>
          <reference field="4" count="1" selected="0">
            <x v="5"/>
          </reference>
          <reference field="15" count="1">
            <x v="6"/>
          </reference>
        </references>
      </pivotArea>
    </format>
    <format dxfId="2562">
      <pivotArea dataOnly="0" labelOnly="1" outline="0" fieldPosition="0">
        <references count="6">
          <reference field="0" count="1" selected="0">
            <x v="335"/>
          </reference>
          <reference field="1" count="1" selected="0">
            <x v="36"/>
          </reference>
          <reference field="2" count="1" selected="0">
            <x v="1"/>
          </reference>
          <reference field="3" count="1" selected="0">
            <x v="15"/>
          </reference>
          <reference field="4" count="1" selected="0">
            <x v="5"/>
          </reference>
          <reference field="15" count="1">
            <x v="6"/>
          </reference>
        </references>
      </pivotArea>
    </format>
    <format dxfId="2561">
      <pivotArea dataOnly="0" labelOnly="1" outline="0" fieldPosition="0">
        <references count="6">
          <reference field="0" count="1" selected="0">
            <x v="339"/>
          </reference>
          <reference field="1" count="1" selected="0">
            <x v="46"/>
          </reference>
          <reference field="2" count="1" selected="0">
            <x v="1"/>
          </reference>
          <reference field="3" count="1" selected="0">
            <x v="9"/>
          </reference>
          <reference field="4" count="1" selected="0">
            <x v="5"/>
          </reference>
          <reference field="15" count="1">
            <x v="6"/>
          </reference>
        </references>
      </pivotArea>
    </format>
    <format dxfId="2560">
      <pivotArea dataOnly="0" labelOnly="1" outline="0" fieldPosition="0">
        <references count="6">
          <reference field="0" count="1" selected="0">
            <x v="342"/>
          </reference>
          <reference field="1" count="1" selected="0">
            <x v="60"/>
          </reference>
          <reference field="2" count="1" selected="0">
            <x v="0"/>
          </reference>
          <reference field="3" count="1" selected="0">
            <x v="176"/>
          </reference>
          <reference field="4" count="1" selected="0">
            <x v="5"/>
          </reference>
          <reference field="15" count="1">
            <x v="6"/>
          </reference>
        </references>
      </pivotArea>
    </format>
    <format dxfId="2559">
      <pivotArea dataOnly="0" labelOnly="1" outline="0" fieldPosition="0">
        <references count="6">
          <reference field="0" count="1" selected="0">
            <x v="349"/>
          </reference>
          <reference field="1" count="1" selected="0">
            <x v="79"/>
          </reference>
          <reference field="2" count="1" selected="0">
            <x v="3"/>
          </reference>
          <reference field="3" count="1" selected="0">
            <x v="78"/>
          </reference>
          <reference field="4" count="1" selected="0">
            <x v="5"/>
          </reference>
          <reference field="15" count="1">
            <x v="6"/>
          </reference>
        </references>
      </pivotArea>
    </format>
    <format dxfId="2558">
      <pivotArea dataOnly="0" labelOnly="1" outline="0" fieldPosition="0">
        <references count="6">
          <reference field="0" count="1" selected="0">
            <x v="350"/>
          </reference>
          <reference field="1" count="1" selected="0">
            <x v="81"/>
          </reference>
          <reference field="2" count="1" selected="0">
            <x v="0"/>
          </reference>
          <reference field="3" count="1" selected="0">
            <x v="354"/>
          </reference>
          <reference field="4" count="1" selected="0">
            <x v="5"/>
          </reference>
          <reference field="15" count="1">
            <x v="6"/>
          </reference>
        </references>
      </pivotArea>
    </format>
    <format dxfId="2557">
      <pivotArea dataOnly="0" labelOnly="1" outline="0" fieldPosition="0">
        <references count="6">
          <reference field="0" count="1" selected="0">
            <x v="351"/>
          </reference>
          <reference field="1" count="1" selected="0">
            <x v="83"/>
          </reference>
          <reference field="2" count="1" selected="0">
            <x v="1"/>
          </reference>
          <reference field="3" count="1" selected="0">
            <x v="71"/>
          </reference>
          <reference field="4" count="1" selected="0">
            <x v="5"/>
          </reference>
          <reference field="15" count="1">
            <x v="6"/>
          </reference>
        </references>
      </pivotArea>
    </format>
    <format dxfId="2556">
      <pivotArea dataOnly="0" labelOnly="1" outline="0" fieldPosition="0">
        <references count="6">
          <reference field="0" count="1" selected="0">
            <x v="353"/>
          </reference>
          <reference field="1" count="1" selected="0">
            <x v="86"/>
          </reference>
          <reference field="2" count="1" selected="0">
            <x v="3"/>
          </reference>
          <reference field="3" count="1" selected="0">
            <x v="112"/>
          </reference>
          <reference field="4" count="1" selected="0">
            <x v="5"/>
          </reference>
          <reference field="15" count="1">
            <x v="6"/>
          </reference>
        </references>
      </pivotArea>
    </format>
    <format dxfId="2555">
      <pivotArea dataOnly="0" labelOnly="1" outline="0" fieldPosition="0">
        <references count="6">
          <reference field="0" count="1" selected="0">
            <x v="360"/>
          </reference>
          <reference field="1" count="1" selected="0">
            <x v="120"/>
          </reference>
          <reference field="2" count="1" selected="0">
            <x v="2"/>
          </reference>
          <reference field="3" count="1" selected="0">
            <x v="334"/>
          </reference>
          <reference field="4" count="1" selected="0">
            <x v="5"/>
          </reference>
          <reference field="15" count="1">
            <x v="6"/>
          </reference>
        </references>
      </pivotArea>
    </format>
    <format dxfId="2554">
      <pivotArea dataOnly="0" labelOnly="1" outline="0" fieldPosition="0">
        <references count="6">
          <reference field="0" count="1" selected="0">
            <x v="361"/>
          </reference>
          <reference field="1" count="1" selected="0">
            <x v="124"/>
          </reference>
          <reference field="2" count="1" selected="0">
            <x v="3"/>
          </reference>
          <reference field="3" count="1" selected="0">
            <x v="225"/>
          </reference>
          <reference field="4" count="1" selected="0">
            <x v="5"/>
          </reference>
          <reference field="15" count="1">
            <x v="6"/>
          </reference>
        </references>
      </pivotArea>
    </format>
    <format dxfId="2553">
      <pivotArea dataOnly="0" labelOnly="1" outline="0" fieldPosition="0">
        <references count="6">
          <reference field="0" count="1" selected="0">
            <x v="368"/>
          </reference>
          <reference field="1" count="1" selected="0">
            <x v="152"/>
          </reference>
          <reference field="2" count="1" selected="0">
            <x v="2"/>
          </reference>
          <reference field="3" count="1" selected="0">
            <x v="411"/>
          </reference>
          <reference field="4" count="1" selected="0">
            <x v="5"/>
          </reference>
          <reference field="15" count="1">
            <x v="6"/>
          </reference>
        </references>
      </pivotArea>
    </format>
    <format dxfId="2552">
      <pivotArea dataOnly="0" labelOnly="1" outline="0" fieldPosition="0">
        <references count="6">
          <reference field="0" count="1" selected="0">
            <x v="380"/>
          </reference>
          <reference field="1" count="1" selected="0">
            <x v="185"/>
          </reference>
          <reference field="2" count="1" selected="0">
            <x v="2"/>
          </reference>
          <reference field="3" count="1" selected="0">
            <x v="134"/>
          </reference>
          <reference field="4" count="1" selected="0">
            <x v="5"/>
          </reference>
          <reference field="15" count="1">
            <x v="6"/>
          </reference>
        </references>
      </pivotArea>
    </format>
    <format dxfId="2551">
      <pivotArea dataOnly="0" labelOnly="1" outline="0" fieldPosition="0">
        <references count="6">
          <reference field="0" count="1" selected="0">
            <x v="385"/>
          </reference>
          <reference field="1" count="1" selected="0">
            <x v="193"/>
          </reference>
          <reference field="2" count="1" selected="0">
            <x v="3"/>
          </reference>
          <reference field="3" count="1" selected="0">
            <x v="23"/>
          </reference>
          <reference field="4" count="1" selected="0">
            <x v="5"/>
          </reference>
          <reference field="15" count="1">
            <x v="6"/>
          </reference>
        </references>
      </pivotArea>
    </format>
    <format dxfId="2550">
      <pivotArea dataOnly="0" labelOnly="1" outline="0" fieldPosition="0">
        <references count="6">
          <reference field="0" count="1" selected="0">
            <x v="388"/>
          </reference>
          <reference field="1" count="1" selected="0">
            <x v="203"/>
          </reference>
          <reference field="2" count="1" selected="0">
            <x v="2"/>
          </reference>
          <reference field="3" count="1" selected="0">
            <x v="70"/>
          </reference>
          <reference field="4" count="1" selected="0">
            <x v="5"/>
          </reference>
          <reference field="15" count="1">
            <x v="6"/>
          </reference>
        </references>
      </pivotArea>
    </format>
    <format dxfId="2549">
      <pivotArea dataOnly="0" labelOnly="1" outline="0" fieldPosition="0">
        <references count="6">
          <reference field="0" count="1" selected="0">
            <x v="389"/>
          </reference>
          <reference field="1" count="1" selected="0">
            <x v="206"/>
          </reference>
          <reference field="2" count="1" selected="0">
            <x v="3"/>
          </reference>
          <reference field="3" count="1" selected="0">
            <x v="296"/>
          </reference>
          <reference field="4" count="1" selected="0">
            <x v="5"/>
          </reference>
          <reference field="15" count="1">
            <x v="6"/>
          </reference>
        </references>
      </pivotArea>
    </format>
    <format dxfId="2548">
      <pivotArea dataOnly="0" labelOnly="1" outline="0" fieldPosition="0">
        <references count="6">
          <reference field="0" count="1" selected="0">
            <x v="390"/>
          </reference>
          <reference field="1" count="1" selected="0">
            <x v="208"/>
          </reference>
          <reference field="2" count="1" selected="0">
            <x v="0"/>
          </reference>
          <reference field="3" count="1" selected="0">
            <x v="273"/>
          </reference>
          <reference field="4" count="1" selected="0">
            <x v="5"/>
          </reference>
          <reference field="15" count="1">
            <x v="6"/>
          </reference>
        </references>
      </pivotArea>
    </format>
    <format dxfId="2547">
      <pivotArea dataOnly="0" labelOnly="1" outline="0" fieldPosition="0">
        <references count="6">
          <reference field="0" count="1" selected="0">
            <x v="391"/>
          </reference>
          <reference field="1" count="1" selected="0">
            <x v="211"/>
          </reference>
          <reference field="2" count="1" selected="0">
            <x v="1"/>
          </reference>
          <reference field="3" count="1" selected="0">
            <x v="46"/>
          </reference>
          <reference field="4" count="1" selected="0">
            <x v="5"/>
          </reference>
          <reference field="15" count="1">
            <x v="6"/>
          </reference>
        </references>
      </pivotArea>
    </format>
    <format dxfId="2546">
      <pivotArea dataOnly="0" labelOnly="1" outline="0" fieldPosition="0">
        <references count="6">
          <reference field="0" count="1" selected="0">
            <x v="392"/>
          </reference>
          <reference field="1" count="1" selected="0">
            <x v="214"/>
          </reference>
          <reference field="2" count="1" selected="0">
            <x v="2"/>
          </reference>
          <reference field="3" count="1" selected="0">
            <x v="93"/>
          </reference>
          <reference field="4" count="1" selected="0">
            <x v="5"/>
          </reference>
          <reference field="15" count="1">
            <x v="6"/>
          </reference>
        </references>
      </pivotArea>
    </format>
    <format dxfId="2545">
      <pivotArea dataOnly="0" labelOnly="1" outline="0" fieldPosition="0">
        <references count="6">
          <reference field="0" count="1" selected="0">
            <x v="393"/>
          </reference>
          <reference field="1" count="1" selected="0">
            <x v="220"/>
          </reference>
          <reference field="2" count="1" selected="0">
            <x v="3"/>
          </reference>
          <reference field="3" count="1" selected="0">
            <x v="207"/>
          </reference>
          <reference field="4" count="1" selected="0">
            <x v="5"/>
          </reference>
          <reference field="15" count="1">
            <x v="6"/>
          </reference>
        </references>
      </pivotArea>
    </format>
    <format dxfId="2544">
      <pivotArea dataOnly="0" labelOnly="1" outline="0" fieldPosition="0">
        <references count="6">
          <reference field="0" count="1" selected="0">
            <x v="398"/>
          </reference>
          <reference field="1" count="1" selected="0">
            <x v="363"/>
          </reference>
          <reference field="2" count="1" selected="0">
            <x v="0"/>
          </reference>
          <reference field="3" count="1" selected="0">
            <x v="132"/>
          </reference>
          <reference field="4" count="1" selected="0">
            <x v="5"/>
          </reference>
          <reference field="15" count="1">
            <x v="6"/>
          </reference>
        </references>
      </pivotArea>
    </format>
    <format dxfId="2543">
      <pivotArea dataOnly="0" labelOnly="1" outline="0" fieldPosition="0">
        <references count="6">
          <reference field="0" count="1" selected="0">
            <x v="399"/>
          </reference>
          <reference field="1" count="1" selected="0">
            <x v="365"/>
          </reference>
          <reference field="2" count="1" selected="0">
            <x v="1"/>
          </reference>
          <reference field="3" count="1" selected="0">
            <x v="2"/>
          </reference>
          <reference field="4" count="1" selected="0">
            <x v="5"/>
          </reference>
          <reference field="15" count="1">
            <x v="6"/>
          </reference>
        </references>
      </pivotArea>
    </format>
    <format dxfId="2542">
      <pivotArea dataOnly="0" labelOnly="1" outline="0" fieldPosition="0">
        <references count="6">
          <reference field="0" count="1" selected="0">
            <x v="404"/>
          </reference>
          <reference field="1" count="1" selected="0">
            <x v="379"/>
          </reference>
          <reference field="2" count="1" selected="0">
            <x v="2"/>
          </reference>
          <reference field="3" count="1" selected="0">
            <x v="381"/>
          </reference>
          <reference field="4" count="1" selected="0">
            <x v="5"/>
          </reference>
          <reference field="15" count="1">
            <x v="6"/>
          </reference>
        </references>
      </pivotArea>
    </format>
    <format dxfId="2541">
      <pivotArea dataOnly="0" labelOnly="1" outline="0" fieldPosition="0">
        <references count="6">
          <reference field="0" count="1" selected="0">
            <x v="405"/>
          </reference>
          <reference field="1" count="1" selected="0">
            <x v="380"/>
          </reference>
          <reference field="2" count="1" selected="0">
            <x v="3"/>
          </reference>
          <reference field="3" count="1" selected="0">
            <x v="217"/>
          </reference>
          <reference field="4" count="1" selected="0">
            <x v="5"/>
          </reference>
          <reference field="15" count="1">
            <x v="6"/>
          </reference>
        </references>
      </pivotArea>
    </format>
    <format dxfId="2540">
      <pivotArea dataOnly="0" labelOnly="1" outline="0" fieldPosition="0">
        <references count="6">
          <reference field="0" count="1" selected="0">
            <x v="408"/>
          </reference>
          <reference field="1" count="1" selected="0">
            <x v="389"/>
          </reference>
          <reference field="2" count="1" selected="0">
            <x v="2"/>
          </reference>
          <reference field="3" count="1" selected="0">
            <x v="404"/>
          </reference>
          <reference field="4" count="1" selected="0">
            <x v="5"/>
          </reference>
          <reference field="15" count="1">
            <x v="6"/>
          </reference>
        </references>
      </pivotArea>
    </format>
    <format dxfId="2539">
      <pivotArea dataOnly="0" labelOnly="1" outline="0" fieldPosition="0">
        <references count="6">
          <reference field="0" count="1" selected="0">
            <x v="410"/>
          </reference>
          <reference field="1" count="1" selected="0">
            <x v="396"/>
          </reference>
          <reference field="2" count="1" selected="0">
            <x v="0"/>
          </reference>
          <reference field="3" count="1" selected="0">
            <x v="100"/>
          </reference>
          <reference field="4" count="1" selected="0">
            <x v="5"/>
          </reference>
          <reference field="15" count="1">
            <x v="6"/>
          </reference>
        </references>
      </pivotArea>
    </format>
    <format dxfId="2538">
      <pivotArea dataOnly="0" labelOnly="1" outline="0" fieldPosition="0">
        <references count="6">
          <reference field="0" count="1" selected="0">
            <x v="412"/>
          </reference>
          <reference field="1" count="1" selected="0">
            <x v="400"/>
          </reference>
          <reference field="2" count="1" selected="0">
            <x v="2"/>
          </reference>
          <reference field="3" count="1" selected="0">
            <x v="335"/>
          </reference>
          <reference field="4" count="1" selected="0">
            <x v="5"/>
          </reference>
          <reference field="15" count="1">
            <x v="6"/>
          </reference>
        </references>
      </pivotArea>
    </format>
    <format dxfId="2537">
      <pivotArea dataOnly="0" labelOnly="1" outline="0" fieldPosition="0">
        <references count="6">
          <reference field="0" count="1" selected="0">
            <x v="416"/>
          </reference>
          <reference field="1" count="1" selected="0">
            <x v="408"/>
          </reference>
          <reference field="2" count="1" selected="0">
            <x v="2"/>
          </reference>
          <reference field="3" count="1" selected="0">
            <x v="287"/>
          </reference>
          <reference field="4" count="1" selected="0">
            <x v="5"/>
          </reference>
          <reference field="15" count="1">
            <x v="6"/>
          </reference>
        </references>
      </pivotArea>
    </format>
    <format dxfId="2536">
      <pivotArea dataOnly="0" labelOnly="1" outline="0" fieldPosition="0">
        <references count="6">
          <reference field="0" count="1" selected="0">
            <x v="420"/>
          </reference>
          <reference field="1" count="1" selected="0">
            <x v="374"/>
          </reference>
          <reference field="2" count="1" selected="0">
            <x v="2"/>
          </reference>
          <reference field="3" count="1" selected="0">
            <x v="315"/>
          </reference>
          <reference field="4" count="1" selected="0">
            <x v="5"/>
          </reference>
          <reference field="15" count="1">
            <x v="6"/>
          </reference>
        </references>
      </pivotArea>
    </format>
    <format dxfId="2535">
      <pivotArea field="0" type="button" dataOnly="0" labelOnly="1" outline="0" axis="axisRow" fieldPosition="0"/>
    </format>
    <format dxfId="2534">
      <pivotArea field="1" type="button" dataOnly="0" labelOnly="1" outline="0" axis="axisRow" fieldPosition="1"/>
    </format>
    <format dxfId="2533">
      <pivotArea field="2" type="button" dataOnly="0" labelOnly="1" outline="0" axis="axisRow" fieldPosition="2"/>
    </format>
    <format dxfId="2532">
      <pivotArea field="3" type="button" dataOnly="0" labelOnly="1" outline="0" axis="axisRow" fieldPosition="3"/>
    </format>
    <format dxfId="2531">
      <pivotArea field="4" type="button" dataOnly="0" labelOnly="1" outline="0" axis="axisRow" fieldPosition="4"/>
    </format>
    <format dxfId="2530">
      <pivotArea field="15" type="button" dataOnly="0" labelOnly="1" outline="0" axis="axisRow" fieldPosition="5"/>
    </format>
    <format dxfId="2529">
      <pivotArea dataOnly="0" labelOnly="1" outline="0" fieldPosition="0">
        <references count="1">
          <reference field="0" count="50">
            <x v="10"/>
            <x v="11"/>
            <x v="12"/>
            <x v="18"/>
            <x v="31"/>
            <x v="40"/>
            <x v="48"/>
            <x v="57"/>
            <x v="66"/>
            <x v="69"/>
            <x v="74"/>
            <x v="80"/>
            <x v="87"/>
            <x v="90"/>
            <x v="92"/>
            <x v="93"/>
            <x v="96"/>
            <x v="99"/>
            <x v="103"/>
            <x v="118"/>
            <x v="122"/>
            <x v="129"/>
            <x v="134"/>
            <x v="138"/>
            <x v="149"/>
            <x v="151"/>
            <x v="154"/>
            <x v="172"/>
            <x v="173"/>
            <x v="204"/>
            <x v="208"/>
            <x v="209"/>
            <x v="213"/>
            <x v="217"/>
            <x v="219"/>
            <x v="221"/>
            <x v="230"/>
            <x v="236"/>
            <x v="246"/>
            <x v="248"/>
            <x v="249"/>
            <x v="254"/>
            <x v="255"/>
            <x v="257"/>
            <x v="273"/>
            <x v="278"/>
            <x v="286"/>
            <x v="287"/>
            <x v="289"/>
            <x v="296"/>
          </reference>
        </references>
      </pivotArea>
    </format>
    <format dxfId="2528">
      <pivotArea dataOnly="0" labelOnly="1" outline="0" fieldPosition="0">
        <references count="1">
          <reference field="0" count="31">
            <x v="298"/>
            <x v="312"/>
            <x v="320"/>
            <x v="331"/>
            <x v="335"/>
            <x v="339"/>
            <x v="342"/>
            <x v="349"/>
            <x v="350"/>
            <x v="351"/>
            <x v="353"/>
            <x v="360"/>
            <x v="361"/>
            <x v="368"/>
            <x v="380"/>
            <x v="385"/>
            <x v="388"/>
            <x v="389"/>
            <x v="390"/>
            <x v="391"/>
            <x v="392"/>
            <x v="393"/>
            <x v="398"/>
            <x v="399"/>
            <x v="404"/>
            <x v="405"/>
            <x v="408"/>
            <x v="410"/>
            <x v="412"/>
            <x v="416"/>
            <x v="420"/>
          </reference>
        </references>
      </pivotArea>
    </format>
    <format dxfId="2527">
      <pivotArea dataOnly="0" labelOnly="1" outline="0" fieldPosition="0">
        <references count="2">
          <reference field="0" count="1" selected="0">
            <x v="10"/>
          </reference>
          <reference field="1" count="1">
            <x v="58"/>
          </reference>
        </references>
      </pivotArea>
    </format>
    <format dxfId="2526">
      <pivotArea dataOnly="0" labelOnly="1" outline="0" fieldPosition="0">
        <references count="2">
          <reference field="0" count="1" selected="0">
            <x v="11"/>
          </reference>
          <reference field="1" count="1">
            <x v="63"/>
          </reference>
        </references>
      </pivotArea>
    </format>
    <format dxfId="2525">
      <pivotArea dataOnly="0" labelOnly="1" outline="0" fieldPosition="0">
        <references count="2">
          <reference field="0" count="1" selected="0">
            <x v="12"/>
          </reference>
          <reference field="1" count="1">
            <x v="69"/>
          </reference>
        </references>
      </pivotArea>
    </format>
    <format dxfId="2524">
      <pivotArea dataOnly="0" labelOnly="1" outline="0" fieldPosition="0">
        <references count="2">
          <reference field="0" count="1" selected="0">
            <x v="18"/>
          </reference>
          <reference field="1" count="1">
            <x v="92"/>
          </reference>
        </references>
      </pivotArea>
    </format>
    <format dxfId="2523">
      <pivotArea dataOnly="0" labelOnly="1" outline="0" fieldPosition="0">
        <references count="2">
          <reference field="0" count="1" selected="0">
            <x v="31"/>
          </reference>
          <reference field="1" count="1">
            <x v="162"/>
          </reference>
        </references>
      </pivotArea>
    </format>
    <format dxfId="2522">
      <pivotArea dataOnly="0" labelOnly="1" outline="0" fieldPosition="0">
        <references count="2">
          <reference field="0" count="1" selected="0">
            <x v="40"/>
          </reference>
          <reference field="1" count="1">
            <x v="198"/>
          </reference>
        </references>
      </pivotArea>
    </format>
    <format dxfId="2521">
      <pivotArea dataOnly="0" labelOnly="1" outline="0" fieldPosition="0">
        <references count="2">
          <reference field="0" count="1" selected="0">
            <x v="48"/>
          </reference>
          <reference field="1" count="1">
            <x v="226"/>
          </reference>
        </references>
      </pivotArea>
    </format>
    <format dxfId="2520">
      <pivotArea dataOnly="0" labelOnly="1" outline="0" fieldPosition="0">
        <references count="2">
          <reference field="0" count="1" selected="0">
            <x v="57"/>
          </reference>
          <reference field="1" count="1">
            <x v="241"/>
          </reference>
        </references>
      </pivotArea>
    </format>
    <format dxfId="2519">
      <pivotArea dataOnly="0" labelOnly="1" outline="0" fieldPosition="0">
        <references count="2">
          <reference field="0" count="1" selected="0">
            <x v="66"/>
          </reference>
          <reference field="1" count="1">
            <x v="251"/>
          </reference>
        </references>
      </pivotArea>
    </format>
    <format dxfId="2518">
      <pivotArea dataOnly="0" labelOnly="1" outline="0" fieldPosition="0">
        <references count="2">
          <reference field="0" count="1" selected="0">
            <x v="69"/>
          </reference>
          <reference field="1" count="1">
            <x v="254"/>
          </reference>
        </references>
      </pivotArea>
    </format>
    <format dxfId="2517">
      <pivotArea dataOnly="0" labelOnly="1" outline="0" fieldPosition="0">
        <references count="2">
          <reference field="0" count="1" selected="0">
            <x v="74"/>
          </reference>
          <reference field="1" count="1">
            <x v="263"/>
          </reference>
        </references>
      </pivotArea>
    </format>
    <format dxfId="2516">
      <pivotArea dataOnly="0" labelOnly="1" outline="0" fieldPosition="0">
        <references count="2">
          <reference field="0" count="1" selected="0">
            <x v="80"/>
          </reference>
          <reference field="1" count="1">
            <x v="273"/>
          </reference>
        </references>
      </pivotArea>
    </format>
    <format dxfId="2515">
      <pivotArea dataOnly="0" labelOnly="1" outline="0" fieldPosition="0">
        <references count="2">
          <reference field="0" count="1" selected="0">
            <x v="87"/>
          </reference>
          <reference field="1" count="1">
            <x v="281"/>
          </reference>
        </references>
      </pivotArea>
    </format>
    <format dxfId="2514">
      <pivotArea dataOnly="0" labelOnly="1" outline="0" fieldPosition="0">
        <references count="2">
          <reference field="0" count="1" selected="0">
            <x v="90"/>
          </reference>
          <reference field="1" count="1">
            <x v="284"/>
          </reference>
        </references>
      </pivotArea>
    </format>
    <format dxfId="2513">
      <pivotArea dataOnly="0" labelOnly="1" outline="0" fieldPosition="0">
        <references count="2">
          <reference field="0" count="1" selected="0">
            <x v="92"/>
          </reference>
          <reference field="1" count="1">
            <x v="288"/>
          </reference>
        </references>
      </pivotArea>
    </format>
    <format dxfId="2512">
      <pivotArea dataOnly="0" labelOnly="1" outline="0" fieldPosition="0">
        <references count="2">
          <reference field="0" count="1" selected="0">
            <x v="93"/>
          </reference>
          <reference field="1" count="1">
            <x v="289"/>
          </reference>
        </references>
      </pivotArea>
    </format>
    <format dxfId="2511">
      <pivotArea dataOnly="0" labelOnly="1" outline="0" fieldPosition="0">
        <references count="2">
          <reference field="0" count="1" selected="0">
            <x v="96"/>
          </reference>
          <reference field="1" count="1">
            <x v="293"/>
          </reference>
        </references>
      </pivotArea>
    </format>
    <format dxfId="2510">
      <pivotArea dataOnly="0" labelOnly="1" outline="0" fieldPosition="0">
        <references count="2">
          <reference field="0" count="1" selected="0">
            <x v="99"/>
          </reference>
          <reference field="1" count="1">
            <x v="297"/>
          </reference>
        </references>
      </pivotArea>
    </format>
    <format dxfId="2509">
      <pivotArea dataOnly="0" labelOnly="1" outline="0" fieldPosition="0">
        <references count="2">
          <reference field="0" count="1" selected="0">
            <x v="103"/>
          </reference>
          <reference field="1" count="1">
            <x v="303"/>
          </reference>
        </references>
      </pivotArea>
    </format>
    <format dxfId="2508">
      <pivotArea dataOnly="0" labelOnly="1" outline="0" fieldPosition="0">
        <references count="2">
          <reference field="0" count="1" selected="0">
            <x v="118"/>
          </reference>
          <reference field="1" count="1">
            <x v="321"/>
          </reference>
        </references>
      </pivotArea>
    </format>
    <format dxfId="2507">
      <pivotArea dataOnly="0" labelOnly="1" outline="0" fieldPosition="0">
        <references count="2">
          <reference field="0" count="1" selected="0">
            <x v="122"/>
          </reference>
          <reference field="1" count="1">
            <x v="325"/>
          </reference>
        </references>
      </pivotArea>
    </format>
    <format dxfId="2506">
      <pivotArea dataOnly="0" labelOnly="1" outline="0" fieldPosition="0">
        <references count="2">
          <reference field="0" count="1" selected="0">
            <x v="129"/>
          </reference>
          <reference field="1" count="1">
            <x v="336"/>
          </reference>
        </references>
      </pivotArea>
    </format>
    <format dxfId="2505">
      <pivotArea dataOnly="0" labelOnly="1" outline="0" fieldPosition="0">
        <references count="2">
          <reference field="0" count="1" selected="0">
            <x v="134"/>
          </reference>
          <reference field="1" count="1">
            <x v="341"/>
          </reference>
        </references>
      </pivotArea>
    </format>
    <format dxfId="2504">
      <pivotArea dataOnly="0" labelOnly="1" outline="0" fieldPosition="0">
        <references count="2">
          <reference field="0" count="1" selected="0">
            <x v="138"/>
          </reference>
          <reference field="1" count="1">
            <x v="345"/>
          </reference>
        </references>
      </pivotArea>
    </format>
    <format dxfId="2503">
      <pivotArea dataOnly="0" labelOnly="1" outline="0" fieldPosition="0">
        <references count="2">
          <reference field="0" count="1" selected="0">
            <x v="149"/>
          </reference>
          <reference field="1" count="1">
            <x v="370"/>
          </reference>
        </references>
      </pivotArea>
    </format>
    <format dxfId="2502">
      <pivotArea dataOnly="0" labelOnly="1" outline="0" fieldPosition="0">
        <references count="2">
          <reference field="0" count="1" selected="0">
            <x v="151"/>
          </reference>
          <reference field="1" count="1">
            <x v="383"/>
          </reference>
        </references>
      </pivotArea>
    </format>
    <format dxfId="2501">
      <pivotArea dataOnly="0" labelOnly="1" outline="0" fieldPosition="0">
        <references count="2">
          <reference field="0" count="1" selected="0">
            <x v="154"/>
          </reference>
          <reference field="1" count="1">
            <x v="413"/>
          </reference>
        </references>
      </pivotArea>
    </format>
    <format dxfId="2500">
      <pivotArea dataOnly="0" labelOnly="1" outline="0" fieldPosition="0">
        <references count="2">
          <reference field="0" count="1" selected="0">
            <x v="172"/>
          </reference>
          <reference field="1" count="1">
            <x v="300"/>
          </reference>
        </references>
      </pivotArea>
    </format>
    <format dxfId="2499">
      <pivotArea dataOnly="0" labelOnly="1" outline="0" fieldPosition="0">
        <references count="2">
          <reference field="0" count="1" selected="0">
            <x v="173"/>
          </reference>
          <reference field="1" count="1">
            <x v="388"/>
          </reference>
        </references>
      </pivotArea>
    </format>
    <format dxfId="2498">
      <pivotArea dataOnly="0" labelOnly="1" outline="0" fieldPosition="0">
        <references count="2">
          <reference field="0" count="1" selected="0">
            <x v="204"/>
          </reference>
          <reference field="1" count="1">
            <x v="98"/>
          </reference>
        </references>
      </pivotArea>
    </format>
    <format dxfId="2497">
      <pivotArea dataOnly="0" labelOnly="1" outline="0" fieldPosition="0">
        <references count="2">
          <reference field="0" count="1" selected="0">
            <x v="208"/>
          </reference>
          <reference field="1" count="1">
            <x v="104"/>
          </reference>
        </references>
      </pivotArea>
    </format>
    <format dxfId="2496">
      <pivotArea dataOnly="0" labelOnly="1" outline="0" fieldPosition="0">
        <references count="2">
          <reference field="0" count="1" selected="0">
            <x v="209"/>
          </reference>
          <reference field="1" count="1">
            <x v="105"/>
          </reference>
        </references>
      </pivotArea>
    </format>
    <format dxfId="2495">
      <pivotArea dataOnly="0" labelOnly="1" outline="0" fieldPosition="0">
        <references count="2">
          <reference field="0" count="1" selected="0">
            <x v="213"/>
          </reference>
          <reference field="1" count="1">
            <x v="115"/>
          </reference>
        </references>
      </pivotArea>
    </format>
    <format dxfId="2494">
      <pivotArea dataOnly="0" labelOnly="1" outline="0" fieldPosition="0">
        <references count="2">
          <reference field="0" count="1" selected="0">
            <x v="217"/>
          </reference>
          <reference field="1" count="1">
            <x v="122"/>
          </reference>
        </references>
      </pivotArea>
    </format>
    <format dxfId="2493">
      <pivotArea dataOnly="0" labelOnly="1" outline="0" fieldPosition="0">
        <references count="2">
          <reference field="0" count="1" selected="0">
            <x v="219"/>
          </reference>
          <reference field="1" count="1">
            <x v="125"/>
          </reference>
        </references>
      </pivotArea>
    </format>
    <format dxfId="2492">
      <pivotArea dataOnly="0" labelOnly="1" outline="0" fieldPosition="0">
        <references count="2">
          <reference field="0" count="1" selected="0">
            <x v="221"/>
          </reference>
          <reference field="1" count="1">
            <x v="127"/>
          </reference>
        </references>
      </pivotArea>
    </format>
    <format dxfId="2491">
      <pivotArea dataOnly="0" labelOnly="1" outline="0" fieldPosition="0">
        <references count="2">
          <reference field="0" count="1" selected="0">
            <x v="230"/>
          </reference>
          <reference field="1" count="1">
            <x v="157"/>
          </reference>
        </references>
      </pivotArea>
    </format>
    <format dxfId="2490">
      <pivotArea dataOnly="0" labelOnly="1" outline="0" fieldPosition="0">
        <references count="2">
          <reference field="0" count="1" selected="0">
            <x v="236"/>
          </reference>
          <reference field="1" count="1">
            <x v="73"/>
          </reference>
        </references>
      </pivotArea>
    </format>
    <format dxfId="2489">
      <pivotArea dataOnly="0" labelOnly="1" outline="0" fieldPosition="0">
        <references count="2">
          <reference field="0" count="1" selected="0">
            <x v="246"/>
          </reference>
          <reference field="1" count="1">
            <x v="270"/>
          </reference>
        </references>
      </pivotArea>
    </format>
    <format dxfId="2488">
      <pivotArea dataOnly="0" labelOnly="1" outline="0" fieldPosition="0">
        <references count="2">
          <reference field="0" count="1" selected="0">
            <x v="248"/>
          </reference>
          <reference field="1" count="1">
            <x v="411"/>
          </reference>
        </references>
      </pivotArea>
    </format>
    <format dxfId="2487">
      <pivotArea dataOnly="0" labelOnly="1" outline="0" fieldPosition="0">
        <references count="2">
          <reference field="0" count="1" selected="0">
            <x v="249"/>
          </reference>
          <reference field="1" count="1">
            <x v="418"/>
          </reference>
        </references>
      </pivotArea>
    </format>
    <format dxfId="2486">
      <pivotArea dataOnly="0" labelOnly="1" outline="0" fieldPosition="0">
        <references count="2">
          <reference field="0" count="1" selected="0">
            <x v="254"/>
          </reference>
          <reference field="1" count="1">
            <x v="278"/>
          </reference>
        </references>
      </pivotArea>
    </format>
    <format dxfId="2485">
      <pivotArea dataOnly="0" labelOnly="1" outline="0" fieldPosition="0">
        <references count="2">
          <reference field="0" count="1" selected="0">
            <x v="255"/>
          </reference>
          <reference field="1" count="1">
            <x v="296"/>
          </reference>
        </references>
      </pivotArea>
    </format>
    <format dxfId="2484">
      <pivotArea dataOnly="0" labelOnly="1" outline="0" fieldPosition="0">
        <references count="2">
          <reference field="0" count="1" selected="0">
            <x v="257"/>
          </reference>
          <reference field="1" count="1">
            <x v="305"/>
          </reference>
        </references>
      </pivotArea>
    </format>
    <format dxfId="2483">
      <pivotArea dataOnly="0" labelOnly="1" outline="0" fieldPosition="0">
        <references count="2">
          <reference field="0" count="1" selected="0">
            <x v="273"/>
          </reference>
          <reference field="1" count="1">
            <x v="213"/>
          </reference>
        </references>
      </pivotArea>
    </format>
    <format dxfId="2482">
      <pivotArea dataOnly="0" labelOnly="1" outline="0" fieldPosition="0">
        <references count="2">
          <reference field="0" count="1" selected="0">
            <x v="278"/>
          </reference>
          <reference field="1" count="1">
            <x v="286"/>
          </reference>
        </references>
      </pivotArea>
    </format>
    <format dxfId="2481">
      <pivotArea dataOnly="0" labelOnly="1" outline="0" fieldPosition="0">
        <references count="2">
          <reference field="0" count="1" selected="0">
            <x v="286"/>
          </reference>
          <reference field="1" count="1">
            <x v="395"/>
          </reference>
        </references>
      </pivotArea>
    </format>
    <format dxfId="2480">
      <pivotArea dataOnly="0" labelOnly="1" outline="0" fieldPosition="0">
        <references count="2">
          <reference field="0" count="1" selected="0">
            <x v="287"/>
          </reference>
          <reference field="1" count="1">
            <x v="407"/>
          </reference>
        </references>
      </pivotArea>
    </format>
    <format dxfId="2479">
      <pivotArea dataOnly="0" labelOnly="1" outline="0" fieldPosition="0">
        <references count="2">
          <reference field="0" count="1" selected="0">
            <x v="289"/>
          </reference>
          <reference field="1" count="1">
            <x v="387"/>
          </reference>
        </references>
      </pivotArea>
    </format>
    <format dxfId="2478">
      <pivotArea dataOnly="0" labelOnly="1" outline="0" fieldPosition="0">
        <references count="2">
          <reference field="0" count="1" selected="0">
            <x v="296"/>
          </reference>
          <reference field="1" count="1">
            <x v="54"/>
          </reference>
        </references>
      </pivotArea>
    </format>
    <format dxfId="2477">
      <pivotArea dataOnly="0" labelOnly="1" outline="0" fieldPosition="0">
        <references count="2">
          <reference field="0" count="1" selected="0">
            <x v="298"/>
          </reference>
          <reference field="1" count="1">
            <x v="142"/>
          </reference>
        </references>
      </pivotArea>
    </format>
    <format dxfId="2476">
      <pivotArea dataOnly="0" labelOnly="1" outline="0" fieldPosition="0">
        <references count="2">
          <reference field="0" count="1" selected="0">
            <x v="312"/>
          </reference>
          <reference field="1" count="1">
            <x v="360"/>
          </reference>
        </references>
      </pivotArea>
    </format>
    <format dxfId="2475">
      <pivotArea dataOnly="0" labelOnly="1" outline="0" fieldPosition="0">
        <references count="2">
          <reference field="0" count="1" selected="0">
            <x v="320"/>
          </reference>
          <reference field="1" count="1">
            <x v="401"/>
          </reference>
        </references>
      </pivotArea>
    </format>
    <format dxfId="2474">
      <pivotArea dataOnly="0" labelOnly="1" outline="0" fieldPosition="0">
        <references count="2">
          <reference field="0" count="1" selected="0">
            <x v="331"/>
          </reference>
          <reference field="1" count="1">
            <x v="25"/>
          </reference>
        </references>
      </pivotArea>
    </format>
    <format dxfId="2473">
      <pivotArea dataOnly="0" labelOnly="1" outline="0" fieldPosition="0">
        <references count="2">
          <reference field="0" count="1" selected="0">
            <x v="335"/>
          </reference>
          <reference field="1" count="1">
            <x v="36"/>
          </reference>
        </references>
      </pivotArea>
    </format>
    <format dxfId="2472">
      <pivotArea dataOnly="0" labelOnly="1" outline="0" fieldPosition="0">
        <references count="2">
          <reference field="0" count="1" selected="0">
            <x v="339"/>
          </reference>
          <reference field="1" count="1">
            <x v="46"/>
          </reference>
        </references>
      </pivotArea>
    </format>
    <format dxfId="2471">
      <pivotArea dataOnly="0" labelOnly="1" outline="0" fieldPosition="0">
        <references count="2">
          <reference field="0" count="1" selected="0">
            <x v="342"/>
          </reference>
          <reference field="1" count="1">
            <x v="60"/>
          </reference>
        </references>
      </pivotArea>
    </format>
    <format dxfId="2470">
      <pivotArea dataOnly="0" labelOnly="1" outline="0" fieldPosition="0">
        <references count="2">
          <reference field="0" count="1" selected="0">
            <x v="349"/>
          </reference>
          <reference field="1" count="1">
            <x v="79"/>
          </reference>
        </references>
      </pivotArea>
    </format>
    <format dxfId="2469">
      <pivotArea dataOnly="0" labelOnly="1" outline="0" fieldPosition="0">
        <references count="2">
          <reference field="0" count="1" selected="0">
            <x v="350"/>
          </reference>
          <reference field="1" count="1">
            <x v="81"/>
          </reference>
        </references>
      </pivotArea>
    </format>
    <format dxfId="2468">
      <pivotArea dataOnly="0" labelOnly="1" outline="0" fieldPosition="0">
        <references count="2">
          <reference field="0" count="1" selected="0">
            <x v="351"/>
          </reference>
          <reference field="1" count="1">
            <x v="83"/>
          </reference>
        </references>
      </pivotArea>
    </format>
    <format dxfId="2467">
      <pivotArea dataOnly="0" labelOnly="1" outline="0" fieldPosition="0">
        <references count="2">
          <reference field="0" count="1" selected="0">
            <x v="353"/>
          </reference>
          <reference field="1" count="1">
            <x v="86"/>
          </reference>
        </references>
      </pivotArea>
    </format>
    <format dxfId="2466">
      <pivotArea dataOnly="0" labelOnly="1" outline="0" fieldPosition="0">
        <references count="2">
          <reference field="0" count="1" selected="0">
            <x v="360"/>
          </reference>
          <reference field="1" count="1">
            <x v="120"/>
          </reference>
        </references>
      </pivotArea>
    </format>
    <format dxfId="2465">
      <pivotArea dataOnly="0" labelOnly="1" outline="0" fieldPosition="0">
        <references count="2">
          <reference field="0" count="1" selected="0">
            <x v="361"/>
          </reference>
          <reference field="1" count="1">
            <x v="124"/>
          </reference>
        </references>
      </pivotArea>
    </format>
    <format dxfId="2464">
      <pivotArea dataOnly="0" labelOnly="1" outline="0" fieldPosition="0">
        <references count="2">
          <reference field="0" count="1" selected="0">
            <x v="368"/>
          </reference>
          <reference field="1" count="1">
            <x v="152"/>
          </reference>
        </references>
      </pivotArea>
    </format>
    <format dxfId="2463">
      <pivotArea dataOnly="0" labelOnly="1" outline="0" fieldPosition="0">
        <references count="2">
          <reference field="0" count="1" selected="0">
            <x v="380"/>
          </reference>
          <reference field="1" count="1">
            <x v="185"/>
          </reference>
        </references>
      </pivotArea>
    </format>
    <format dxfId="2462">
      <pivotArea dataOnly="0" labelOnly="1" outline="0" fieldPosition="0">
        <references count="2">
          <reference field="0" count="1" selected="0">
            <x v="385"/>
          </reference>
          <reference field="1" count="1">
            <x v="193"/>
          </reference>
        </references>
      </pivotArea>
    </format>
    <format dxfId="2461">
      <pivotArea dataOnly="0" labelOnly="1" outline="0" fieldPosition="0">
        <references count="2">
          <reference field="0" count="1" selected="0">
            <x v="388"/>
          </reference>
          <reference field="1" count="1">
            <x v="203"/>
          </reference>
        </references>
      </pivotArea>
    </format>
    <format dxfId="2460">
      <pivotArea dataOnly="0" labelOnly="1" outline="0" fieldPosition="0">
        <references count="2">
          <reference field="0" count="1" selected="0">
            <x v="389"/>
          </reference>
          <reference field="1" count="1">
            <x v="206"/>
          </reference>
        </references>
      </pivotArea>
    </format>
    <format dxfId="2459">
      <pivotArea dataOnly="0" labelOnly="1" outline="0" fieldPosition="0">
        <references count="2">
          <reference field="0" count="1" selected="0">
            <x v="390"/>
          </reference>
          <reference field="1" count="1">
            <x v="208"/>
          </reference>
        </references>
      </pivotArea>
    </format>
    <format dxfId="2458">
      <pivotArea dataOnly="0" labelOnly="1" outline="0" fieldPosition="0">
        <references count="2">
          <reference field="0" count="1" selected="0">
            <x v="391"/>
          </reference>
          <reference field="1" count="1">
            <x v="211"/>
          </reference>
        </references>
      </pivotArea>
    </format>
    <format dxfId="2457">
      <pivotArea dataOnly="0" labelOnly="1" outline="0" fieldPosition="0">
        <references count="2">
          <reference field="0" count="1" selected="0">
            <x v="392"/>
          </reference>
          <reference field="1" count="1">
            <x v="214"/>
          </reference>
        </references>
      </pivotArea>
    </format>
    <format dxfId="2456">
      <pivotArea dataOnly="0" labelOnly="1" outline="0" fieldPosition="0">
        <references count="2">
          <reference field="0" count="1" selected="0">
            <x v="393"/>
          </reference>
          <reference field="1" count="1">
            <x v="220"/>
          </reference>
        </references>
      </pivotArea>
    </format>
    <format dxfId="2455">
      <pivotArea dataOnly="0" labelOnly="1" outline="0" fieldPosition="0">
        <references count="2">
          <reference field="0" count="1" selected="0">
            <x v="398"/>
          </reference>
          <reference field="1" count="1">
            <x v="363"/>
          </reference>
        </references>
      </pivotArea>
    </format>
    <format dxfId="2454">
      <pivotArea dataOnly="0" labelOnly="1" outline="0" fieldPosition="0">
        <references count="2">
          <reference field="0" count="1" selected="0">
            <x v="399"/>
          </reference>
          <reference field="1" count="1">
            <x v="365"/>
          </reference>
        </references>
      </pivotArea>
    </format>
    <format dxfId="2453">
      <pivotArea dataOnly="0" labelOnly="1" outline="0" fieldPosition="0">
        <references count="2">
          <reference field="0" count="1" selected="0">
            <x v="404"/>
          </reference>
          <reference field="1" count="1">
            <x v="379"/>
          </reference>
        </references>
      </pivotArea>
    </format>
    <format dxfId="2452">
      <pivotArea dataOnly="0" labelOnly="1" outline="0" fieldPosition="0">
        <references count="2">
          <reference field="0" count="1" selected="0">
            <x v="405"/>
          </reference>
          <reference field="1" count="1">
            <x v="380"/>
          </reference>
        </references>
      </pivotArea>
    </format>
    <format dxfId="2451">
      <pivotArea dataOnly="0" labelOnly="1" outline="0" fieldPosition="0">
        <references count="2">
          <reference field="0" count="1" selected="0">
            <x v="408"/>
          </reference>
          <reference field="1" count="1">
            <x v="389"/>
          </reference>
        </references>
      </pivotArea>
    </format>
    <format dxfId="2450">
      <pivotArea dataOnly="0" labelOnly="1" outline="0" fieldPosition="0">
        <references count="2">
          <reference field="0" count="1" selected="0">
            <x v="410"/>
          </reference>
          <reference field="1" count="1">
            <x v="396"/>
          </reference>
        </references>
      </pivotArea>
    </format>
    <format dxfId="2449">
      <pivotArea dataOnly="0" labelOnly="1" outline="0" fieldPosition="0">
        <references count="2">
          <reference field="0" count="1" selected="0">
            <x v="412"/>
          </reference>
          <reference field="1" count="1">
            <x v="400"/>
          </reference>
        </references>
      </pivotArea>
    </format>
    <format dxfId="2448">
      <pivotArea dataOnly="0" labelOnly="1" outline="0" fieldPosition="0">
        <references count="2">
          <reference field="0" count="1" selected="0">
            <x v="416"/>
          </reference>
          <reference field="1" count="1">
            <x v="408"/>
          </reference>
        </references>
      </pivotArea>
    </format>
    <format dxfId="2447">
      <pivotArea dataOnly="0" labelOnly="1" outline="0" fieldPosition="0">
        <references count="2">
          <reference field="0" count="1" selected="0">
            <x v="420"/>
          </reference>
          <reference field="1" count="1">
            <x v="374"/>
          </reference>
        </references>
      </pivotArea>
    </format>
    <format dxfId="2446">
      <pivotArea dataOnly="0" labelOnly="1" outline="0" fieldPosition="0">
        <references count="3">
          <reference field="0" count="1" selected="0">
            <x v="10"/>
          </reference>
          <reference field="1" count="1" selected="0">
            <x v="58"/>
          </reference>
          <reference field="2" count="1">
            <x v="0"/>
          </reference>
        </references>
      </pivotArea>
    </format>
    <format dxfId="2445">
      <pivotArea dataOnly="0" labelOnly="1" outline="0" fieldPosition="0">
        <references count="3">
          <reference field="0" count="1" selected="0">
            <x v="11"/>
          </reference>
          <reference field="1" count="1" selected="0">
            <x v="63"/>
          </reference>
          <reference field="2" count="1">
            <x v="1"/>
          </reference>
        </references>
      </pivotArea>
    </format>
    <format dxfId="2444">
      <pivotArea dataOnly="0" labelOnly="1" outline="0" fieldPosition="0">
        <references count="3">
          <reference field="0" count="1" selected="0">
            <x v="12"/>
          </reference>
          <reference field="1" count="1" selected="0">
            <x v="69"/>
          </reference>
          <reference field="2" count="1">
            <x v="2"/>
          </reference>
        </references>
      </pivotArea>
    </format>
    <format dxfId="2443">
      <pivotArea dataOnly="0" labelOnly="1" outline="0" fieldPosition="0">
        <references count="3">
          <reference field="0" count="1" selected="0">
            <x v="18"/>
          </reference>
          <reference field="1" count="1" selected="0">
            <x v="92"/>
          </reference>
          <reference field="2" count="1">
            <x v="0"/>
          </reference>
        </references>
      </pivotArea>
    </format>
    <format dxfId="2442">
      <pivotArea dataOnly="0" labelOnly="1" outline="0" fieldPosition="0">
        <references count="3">
          <reference field="0" count="1" selected="0">
            <x v="31"/>
          </reference>
          <reference field="1" count="1" selected="0">
            <x v="162"/>
          </reference>
          <reference field="2" count="1">
            <x v="1"/>
          </reference>
        </references>
      </pivotArea>
    </format>
    <format dxfId="2441">
      <pivotArea dataOnly="0" labelOnly="1" outline="0" fieldPosition="0">
        <references count="3">
          <reference field="0" count="1" selected="0">
            <x v="40"/>
          </reference>
          <reference field="1" count="1" selected="0">
            <x v="198"/>
          </reference>
          <reference field="2" count="1">
            <x v="2"/>
          </reference>
        </references>
      </pivotArea>
    </format>
    <format dxfId="2440">
      <pivotArea dataOnly="0" labelOnly="1" outline="0" fieldPosition="0">
        <references count="3">
          <reference field="0" count="1" selected="0">
            <x v="57"/>
          </reference>
          <reference field="1" count="1" selected="0">
            <x v="241"/>
          </reference>
          <reference field="2" count="1">
            <x v="3"/>
          </reference>
        </references>
      </pivotArea>
    </format>
    <format dxfId="2439">
      <pivotArea dataOnly="0" labelOnly="1" outline="0" fieldPosition="0">
        <references count="3">
          <reference field="0" count="1" selected="0">
            <x v="66"/>
          </reference>
          <reference field="1" count="1" selected="0">
            <x v="251"/>
          </reference>
          <reference field="2" count="1">
            <x v="0"/>
          </reference>
        </references>
      </pivotArea>
    </format>
    <format dxfId="2438">
      <pivotArea dataOnly="0" labelOnly="1" outline="0" fieldPosition="0">
        <references count="3">
          <reference field="0" count="1" selected="0">
            <x v="69"/>
          </reference>
          <reference field="1" count="1" selected="0">
            <x v="254"/>
          </reference>
          <reference field="2" count="1">
            <x v="3"/>
          </reference>
        </references>
      </pivotArea>
    </format>
    <format dxfId="2437">
      <pivotArea dataOnly="0" labelOnly="1" outline="0" fieldPosition="0">
        <references count="3">
          <reference field="0" count="1" selected="0">
            <x v="74"/>
          </reference>
          <reference field="1" count="1" selected="0">
            <x v="263"/>
          </reference>
          <reference field="2" count="1">
            <x v="0"/>
          </reference>
        </references>
      </pivotArea>
    </format>
    <format dxfId="2436">
      <pivotArea dataOnly="0" labelOnly="1" outline="0" fieldPosition="0">
        <references count="3">
          <reference field="0" count="1" selected="0">
            <x v="80"/>
          </reference>
          <reference field="1" count="1" selected="0">
            <x v="273"/>
          </reference>
          <reference field="2" count="1">
            <x v="2"/>
          </reference>
        </references>
      </pivotArea>
    </format>
    <format dxfId="2435">
      <pivotArea dataOnly="0" labelOnly="1" outline="0" fieldPosition="0">
        <references count="3">
          <reference field="0" count="1" selected="0">
            <x v="87"/>
          </reference>
          <reference field="1" count="1" selected="0">
            <x v="281"/>
          </reference>
          <reference field="2" count="1">
            <x v="1"/>
          </reference>
        </references>
      </pivotArea>
    </format>
    <format dxfId="2434">
      <pivotArea dataOnly="0" labelOnly="1" outline="0" fieldPosition="0">
        <references count="3">
          <reference field="0" count="1" selected="0">
            <x v="90"/>
          </reference>
          <reference field="1" count="1" selected="0">
            <x v="284"/>
          </reference>
          <reference field="2" count="1">
            <x v="0"/>
          </reference>
        </references>
      </pivotArea>
    </format>
    <format dxfId="2433">
      <pivotArea dataOnly="0" labelOnly="1" outline="0" fieldPosition="0">
        <references count="3">
          <reference field="0" count="1" selected="0">
            <x v="92"/>
          </reference>
          <reference field="1" count="1" selected="0">
            <x v="288"/>
          </reference>
          <reference field="2" count="1">
            <x v="2"/>
          </reference>
        </references>
      </pivotArea>
    </format>
    <format dxfId="2432">
      <pivotArea dataOnly="0" labelOnly="1" outline="0" fieldPosition="0">
        <references count="3">
          <reference field="0" count="1" selected="0">
            <x v="93"/>
          </reference>
          <reference field="1" count="1" selected="0">
            <x v="289"/>
          </reference>
          <reference field="2" count="1">
            <x v="3"/>
          </reference>
        </references>
      </pivotArea>
    </format>
    <format dxfId="2431">
      <pivotArea dataOnly="0" labelOnly="1" outline="0" fieldPosition="0">
        <references count="3">
          <reference field="0" count="1" selected="0">
            <x v="96"/>
          </reference>
          <reference field="1" count="1" selected="0">
            <x v="293"/>
          </reference>
          <reference field="2" count="1">
            <x v="2"/>
          </reference>
        </references>
      </pivotArea>
    </format>
    <format dxfId="2430">
      <pivotArea dataOnly="0" labelOnly="1" outline="0" fieldPosition="0">
        <references count="3">
          <reference field="0" count="1" selected="0">
            <x v="99"/>
          </reference>
          <reference field="1" count="1" selected="0">
            <x v="297"/>
          </reference>
          <reference field="2" count="1">
            <x v="1"/>
          </reference>
        </references>
      </pivotArea>
    </format>
    <format dxfId="2429">
      <pivotArea dataOnly="0" labelOnly="1" outline="0" fieldPosition="0">
        <references count="3">
          <reference field="0" count="1" selected="0">
            <x v="118"/>
          </reference>
          <reference field="1" count="1" selected="0">
            <x v="321"/>
          </reference>
          <reference field="2" count="1">
            <x v="0"/>
          </reference>
        </references>
      </pivotArea>
    </format>
    <format dxfId="2428">
      <pivotArea dataOnly="0" labelOnly="1" outline="0" fieldPosition="0">
        <references count="3">
          <reference field="0" count="1" selected="0">
            <x v="129"/>
          </reference>
          <reference field="1" count="1" selected="0">
            <x v="336"/>
          </reference>
          <reference field="2" count="1">
            <x v="3"/>
          </reference>
        </references>
      </pivotArea>
    </format>
    <format dxfId="2427">
      <pivotArea dataOnly="0" labelOnly="1" outline="0" fieldPosition="0">
        <references count="3">
          <reference field="0" count="1" selected="0">
            <x v="134"/>
          </reference>
          <reference field="1" count="1" selected="0">
            <x v="341"/>
          </reference>
          <reference field="2" count="1">
            <x v="0"/>
          </reference>
        </references>
      </pivotArea>
    </format>
    <format dxfId="2426">
      <pivotArea dataOnly="0" labelOnly="1" outline="0" fieldPosition="0">
        <references count="3">
          <reference field="0" count="1" selected="0">
            <x v="149"/>
          </reference>
          <reference field="1" count="1" selected="0">
            <x v="370"/>
          </reference>
          <reference field="2" count="1">
            <x v="3"/>
          </reference>
        </references>
      </pivotArea>
    </format>
    <format dxfId="2425">
      <pivotArea dataOnly="0" labelOnly="1" outline="0" fieldPosition="0">
        <references count="3">
          <reference field="0" count="1" selected="0">
            <x v="151"/>
          </reference>
          <reference field="1" count="1" selected="0">
            <x v="383"/>
          </reference>
          <reference field="2" count="1">
            <x v="1"/>
          </reference>
        </references>
      </pivotArea>
    </format>
    <format dxfId="2424">
      <pivotArea dataOnly="0" labelOnly="1" outline="0" fieldPosition="0">
        <references count="3">
          <reference field="0" count="1" selected="0">
            <x v="154"/>
          </reference>
          <reference field="1" count="1" selected="0">
            <x v="413"/>
          </reference>
          <reference field="2" count="1">
            <x v="0"/>
          </reference>
        </references>
      </pivotArea>
    </format>
    <format dxfId="2423">
      <pivotArea dataOnly="0" labelOnly="1" outline="0" fieldPosition="0">
        <references count="3">
          <reference field="0" count="1" selected="0">
            <x v="172"/>
          </reference>
          <reference field="1" count="1" selected="0">
            <x v="300"/>
          </reference>
          <reference field="2" count="1">
            <x v="2"/>
          </reference>
        </references>
      </pivotArea>
    </format>
    <format dxfId="2422">
      <pivotArea dataOnly="0" labelOnly="1" outline="0" fieldPosition="0">
        <references count="3">
          <reference field="0" count="1" selected="0">
            <x v="173"/>
          </reference>
          <reference field="1" count="1" selected="0">
            <x v="388"/>
          </reference>
          <reference field="2" count="1">
            <x v="3"/>
          </reference>
        </references>
      </pivotArea>
    </format>
    <format dxfId="2421">
      <pivotArea dataOnly="0" labelOnly="1" outline="0" fieldPosition="0">
        <references count="3">
          <reference field="0" count="1" selected="0">
            <x v="204"/>
          </reference>
          <reference field="1" count="1" selected="0">
            <x v="98"/>
          </reference>
          <reference field="2" count="1">
            <x v="2"/>
          </reference>
        </references>
      </pivotArea>
    </format>
    <format dxfId="2420">
      <pivotArea dataOnly="0" labelOnly="1" outline="0" fieldPosition="0">
        <references count="3">
          <reference field="0" count="1" selected="0">
            <x v="209"/>
          </reference>
          <reference field="1" count="1" selected="0">
            <x v="105"/>
          </reference>
          <reference field="2" count="1">
            <x v="3"/>
          </reference>
        </references>
      </pivotArea>
    </format>
    <format dxfId="2419">
      <pivotArea dataOnly="0" labelOnly="1" outline="0" fieldPosition="0">
        <references count="3">
          <reference field="0" count="1" selected="0">
            <x v="219"/>
          </reference>
          <reference field="1" count="1" selected="0">
            <x v="125"/>
          </reference>
          <reference field="2" count="1">
            <x v="1"/>
          </reference>
        </references>
      </pivotArea>
    </format>
    <format dxfId="2418">
      <pivotArea dataOnly="0" labelOnly="1" outline="0" fieldPosition="0">
        <references count="3">
          <reference field="0" count="1" selected="0">
            <x v="221"/>
          </reference>
          <reference field="1" count="1" selected="0">
            <x v="127"/>
          </reference>
          <reference field="2" count="1">
            <x v="3"/>
          </reference>
        </references>
      </pivotArea>
    </format>
    <format dxfId="2417">
      <pivotArea dataOnly="0" labelOnly="1" outline="0" fieldPosition="0">
        <references count="3">
          <reference field="0" count="1" selected="0">
            <x v="230"/>
          </reference>
          <reference field="1" count="1" selected="0">
            <x v="157"/>
          </reference>
          <reference field="2" count="1">
            <x v="0"/>
          </reference>
        </references>
      </pivotArea>
    </format>
    <format dxfId="2416">
      <pivotArea dataOnly="0" labelOnly="1" outline="0" fieldPosition="0">
        <references count="3">
          <reference field="0" count="1" selected="0">
            <x v="236"/>
          </reference>
          <reference field="1" count="1" selected="0">
            <x v="73"/>
          </reference>
          <reference field="2" count="1">
            <x v="2"/>
          </reference>
        </references>
      </pivotArea>
    </format>
    <format dxfId="2415">
      <pivotArea dataOnly="0" labelOnly="1" outline="0" fieldPosition="0">
        <references count="3">
          <reference field="0" count="1" selected="0">
            <x v="246"/>
          </reference>
          <reference field="1" count="1" selected="0">
            <x v="270"/>
          </reference>
          <reference field="2" count="1">
            <x v="0"/>
          </reference>
        </references>
      </pivotArea>
    </format>
    <format dxfId="2414">
      <pivotArea dataOnly="0" labelOnly="1" outline="0" fieldPosition="0">
        <references count="3">
          <reference field="0" count="1" selected="0">
            <x v="248"/>
          </reference>
          <reference field="1" count="1" selected="0">
            <x v="411"/>
          </reference>
          <reference field="2" count="1">
            <x v="2"/>
          </reference>
        </references>
      </pivotArea>
    </format>
    <format dxfId="2413">
      <pivotArea dataOnly="0" labelOnly="1" outline="0" fieldPosition="0">
        <references count="3">
          <reference field="0" count="1" selected="0">
            <x v="249"/>
          </reference>
          <reference field="1" count="1" selected="0">
            <x v="418"/>
          </reference>
          <reference field="2" count="1">
            <x v="3"/>
          </reference>
        </references>
      </pivotArea>
    </format>
    <format dxfId="2412">
      <pivotArea dataOnly="0" labelOnly="1" outline="0" fieldPosition="0">
        <references count="3">
          <reference field="0" count="1" selected="0">
            <x v="254"/>
          </reference>
          <reference field="1" count="1" selected="0">
            <x v="278"/>
          </reference>
          <reference field="2" count="1">
            <x v="0"/>
          </reference>
        </references>
      </pivotArea>
    </format>
    <format dxfId="2411">
      <pivotArea dataOnly="0" labelOnly="1" outline="0" fieldPosition="0">
        <references count="3">
          <reference field="0" count="1" selected="0">
            <x v="255"/>
          </reference>
          <reference field="1" count="1" selected="0">
            <x v="296"/>
          </reference>
          <reference field="2" count="1">
            <x v="1"/>
          </reference>
        </references>
      </pivotArea>
    </format>
    <format dxfId="2410">
      <pivotArea dataOnly="0" labelOnly="1" outline="0" fieldPosition="0">
        <references count="3">
          <reference field="0" count="1" selected="0">
            <x v="257"/>
          </reference>
          <reference field="1" count="1" selected="0">
            <x v="305"/>
          </reference>
          <reference field="2" count="1">
            <x v="3"/>
          </reference>
        </references>
      </pivotArea>
    </format>
    <format dxfId="2409">
      <pivotArea dataOnly="0" labelOnly="1" outline="0" fieldPosition="0">
        <references count="3">
          <reference field="0" count="1" selected="0">
            <x v="278"/>
          </reference>
          <reference field="1" count="1" selected="0">
            <x v="286"/>
          </reference>
          <reference field="2" count="1">
            <x v="0"/>
          </reference>
        </references>
      </pivotArea>
    </format>
    <format dxfId="2408">
      <pivotArea dataOnly="0" labelOnly="1" outline="0" fieldPosition="0">
        <references count="3">
          <reference field="0" count="1" selected="0">
            <x v="286"/>
          </reference>
          <reference field="1" count="1" selected="0">
            <x v="395"/>
          </reference>
          <reference field="2" count="1">
            <x v="10"/>
          </reference>
        </references>
      </pivotArea>
    </format>
    <format dxfId="2407">
      <pivotArea dataOnly="0" labelOnly="1" outline="0" fieldPosition="0">
        <references count="3">
          <reference field="0" count="1" selected="0">
            <x v="296"/>
          </reference>
          <reference field="1" count="1" selected="0">
            <x v="54"/>
          </reference>
          <reference field="2" count="1">
            <x v="2"/>
          </reference>
        </references>
      </pivotArea>
    </format>
    <format dxfId="2406">
      <pivotArea dataOnly="0" labelOnly="1" outline="0" fieldPosition="0">
        <references count="3">
          <reference field="0" count="1" selected="0">
            <x v="298"/>
          </reference>
          <reference field="1" count="1" selected="0">
            <x v="142"/>
          </reference>
          <reference field="2" count="1">
            <x v="0"/>
          </reference>
        </references>
      </pivotArea>
    </format>
    <format dxfId="2405">
      <pivotArea dataOnly="0" labelOnly="1" outline="0" fieldPosition="0">
        <references count="3">
          <reference field="0" count="1" selected="0">
            <x v="312"/>
          </reference>
          <reference field="1" count="1" selected="0">
            <x v="360"/>
          </reference>
          <reference field="2" count="1">
            <x v="2"/>
          </reference>
        </references>
      </pivotArea>
    </format>
    <format dxfId="2404">
      <pivotArea dataOnly="0" labelOnly="1" outline="0" fieldPosition="0">
        <references count="3">
          <reference field="0" count="1" selected="0">
            <x v="331"/>
          </reference>
          <reference field="1" count="1" selected="0">
            <x v="25"/>
          </reference>
          <reference field="2" count="1">
            <x v="1"/>
          </reference>
        </references>
      </pivotArea>
    </format>
    <format dxfId="2403">
      <pivotArea dataOnly="0" labelOnly="1" outline="0" fieldPosition="0">
        <references count="3">
          <reference field="0" count="1" selected="0">
            <x v="342"/>
          </reference>
          <reference field="1" count="1" selected="0">
            <x v="60"/>
          </reference>
          <reference field="2" count="1">
            <x v="0"/>
          </reference>
        </references>
      </pivotArea>
    </format>
    <format dxfId="2402">
      <pivotArea dataOnly="0" labelOnly="1" outline="0" fieldPosition="0">
        <references count="3">
          <reference field="0" count="1" selected="0">
            <x v="349"/>
          </reference>
          <reference field="1" count="1" selected="0">
            <x v="79"/>
          </reference>
          <reference field="2" count="1">
            <x v="3"/>
          </reference>
        </references>
      </pivotArea>
    </format>
    <format dxfId="2401">
      <pivotArea dataOnly="0" labelOnly="1" outline="0" fieldPosition="0">
        <references count="3">
          <reference field="0" count="1" selected="0">
            <x v="350"/>
          </reference>
          <reference field="1" count="1" selected="0">
            <x v="81"/>
          </reference>
          <reference field="2" count="1">
            <x v="0"/>
          </reference>
        </references>
      </pivotArea>
    </format>
    <format dxfId="2400">
      <pivotArea dataOnly="0" labelOnly="1" outline="0" fieldPosition="0">
        <references count="3">
          <reference field="0" count="1" selected="0">
            <x v="351"/>
          </reference>
          <reference field="1" count="1" selected="0">
            <x v="83"/>
          </reference>
          <reference field="2" count="1">
            <x v="1"/>
          </reference>
        </references>
      </pivotArea>
    </format>
    <format dxfId="2399">
      <pivotArea dataOnly="0" labelOnly="1" outline="0" fieldPosition="0">
        <references count="3">
          <reference field="0" count="1" selected="0">
            <x v="353"/>
          </reference>
          <reference field="1" count="1" selected="0">
            <x v="86"/>
          </reference>
          <reference field="2" count="1">
            <x v="3"/>
          </reference>
        </references>
      </pivotArea>
    </format>
    <format dxfId="2398">
      <pivotArea dataOnly="0" labelOnly="1" outline="0" fieldPosition="0">
        <references count="3">
          <reference field="0" count="1" selected="0">
            <x v="360"/>
          </reference>
          <reference field="1" count="1" selected="0">
            <x v="120"/>
          </reference>
          <reference field="2" count="1">
            <x v="2"/>
          </reference>
        </references>
      </pivotArea>
    </format>
    <format dxfId="2397">
      <pivotArea dataOnly="0" labelOnly="1" outline="0" fieldPosition="0">
        <references count="3">
          <reference field="0" count="1" selected="0">
            <x v="361"/>
          </reference>
          <reference field="1" count="1" selected="0">
            <x v="124"/>
          </reference>
          <reference field="2" count="1">
            <x v="3"/>
          </reference>
        </references>
      </pivotArea>
    </format>
    <format dxfId="2396">
      <pivotArea dataOnly="0" labelOnly="1" outline="0" fieldPosition="0">
        <references count="3">
          <reference field="0" count="1" selected="0">
            <x v="368"/>
          </reference>
          <reference field="1" count="1" selected="0">
            <x v="152"/>
          </reference>
          <reference field="2" count="1">
            <x v="2"/>
          </reference>
        </references>
      </pivotArea>
    </format>
    <format dxfId="2395">
      <pivotArea dataOnly="0" labelOnly="1" outline="0" fieldPosition="0">
        <references count="3">
          <reference field="0" count="1" selected="0">
            <x v="385"/>
          </reference>
          <reference field="1" count="1" selected="0">
            <x v="193"/>
          </reference>
          <reference field="2" count="1">
            <x v="3"/>
          </reference>
        </references>
      </pivotArea>
    </format>
    <format dxfId="2394">
      <pivotArea dataOnly="0" labelOnly="1" outline="0" fieldPosition="0">
        <references count="3">
          <reference field="0" count="1" selected="0">
            <x v="388"/>
          </reference>
          <reference field="1" count="1" selected="0">
            <x v="203"/>
          </reference>
          <reference field="2" count="1">
            <x v="2"/>
          </reference>
        </references>
      </pivotArea>
    </format>
    <format dxfId="2393">
      <pivotArea dataOnly="0" labelOnly="1" outline="0" fieldPosition="0">
        <references count="3">
          <reference field="0" count="1" selected="0">
            <x v="389"/>
          </reference>
          <reference field="1" count="1" selected="0">
            <x v="206"/>
          </reference>
          <reference field="2" count="1">
            <x v="3"/>
          </reference>
        </references>
      </pivotArea>
    </format>
    <format dxfId="2392">
      <pivotArea dataOnly="0" labelOnly="1" outline="0" fieldPosition="0">
        <references count="3">
          <reference field="0" count="1" selected="0">
            <x v="390"/>
          </reference>
          <reference field="1" count="1" selected="0">
            <x v="208"/>
          </reference>
          <reference field="2" count="1">
            <x v="0"/>
          </reference>
        </references>
      </pivotArea>
    </format>
    <format dxfId="2391">
      <pivotArea dataOnly="0" labelOnly="1" outline="0" fieldPosition="0">
        <references count="3">
          <reference field="0" count="1" selected="0">
            <x v="391"/>
          </reference>
          <reference field="1" count="1" selected="0">
            <x v="211"/>
          </reference>
          <reference field="2" count="1">
            <x v="1"/>
          </reference>
        </references>
      </pivotArea>
    </format>
    <format dxfId="2390">
      <pivotArea dataOnly="0" labelOnly="1" outline="0" fieldPosition="0">
        <references count="3">
          <reference field="0" count="1" selected="0">
            <x v="392"/>
          </reference>
          <reference field="1" count="1" selected="0">
            <x v="214"/>
          </reference>
          <reference field="2" count="1">
            <x v="2"/>
          </reference>
        </references>
      </pivotArea>
    </format>
    <format dxfId="2389">
      <pivotArea dataOnly="0" labelOnly="1" outline="0" fieldPosition="0">
        <references count="3">
          <reference field="0" count="1" selected="0">
            <x v="393"/>
          </reference>
          <reference field="1" count="1" selected="0">
            <x v="220"/>
          </reference>
          <reference field="2" count="1">
            <x v="3"/>
          </reference>
        </references>
      </pivotArea>
    </format>
    <format dxfId="2388">
      <pivotArea dataOnly="0" labelOnly="1" outline="0" fieldPosition="0">
        <references count="3">
          <reference field="0" count="1" selected="0">
            <x v="398"/>
          </reference>
          <reference field="1" count="1" selected="0">
            <x v="363"/>
          </reference>
          <reference field="2" count="1">
            <x v="0"/>
          </reference>
        </references>
      </pivotArea>
    </format>
    <format dxfId="2387">
      <pivotArea dataOnly="0" labelOnly="1" outline="0" fieldPosition="0">
        <references count="3">
          <reference field="0" count="1" selected="0">
            <x v="399"/>
          </reference>
          <reference field="1" count="1" selected="0">
            <x v="365"/>
          </reference>
          <reference field="2" count="1">
            <x v="1"/>
          </reference>
        </references>
      </pivotArea>
    </format>
    <format dxfId="2386">
      <pivotArea dataOnly="0" labelOnly="1" outline="0" fieldPosition="0">
        <references count="3">
          <reference field="0" count="1" selected="0">
            <x v="404"/>
          </reference>
          <reference field="1" count="1" selected="0">
            <x v="379"/>
          </reference>
          <reference field="2" count="1">
            <x v="2"/>
          </reference>
        </references>
      </pivotArea>
    </format>
    <format dxfId="2385">
      <pivotArea dataOnly="0" labelOnly="1" outline="0" fieldPosition="0">
        <references count="3">
          <reference field="0" count="1" selected="0">
            <x v="405"/>
          </reference>
          <reference field="1" count="1" selected="0">
            <x v="380"/>
          </reference>
          <reference field="2" count="1">
            <x v="3"/>
          </reference>
        </references>
      </pivotArea>
    </format>
    <format dxfId="2384">
      <pivotArea dataOnly="0" labelOnly="1" outline="0" fieldPosition="0">
        <references count="3">
          <reference field="0" count="1" selected="0">
            <x v="408"/>
          </reference>
          <reference field="1" count="1" selected="0">
            <x v="389"/>
          </reference>
          <reference field="2" count="1">
            <x v="2"/>
          </reference>
        </references>
      </pivotArea>
    </format>
    <format dxfId="2383">
      <pivotArea dataOnly="0" labelOnly="1" outline="0" fieldPosition="0">
        <references count="3">
          <reference field="0" count="1" selected="0">
            <x v="410"/>
          </reference>
          <reference field="1" count="1" selected="0">
            <x v="396"/>
          </reference>
          <reference field="2" count="1">
            <x v="0"/>
          </reference>
        </references>
      </pivotArea>
    </format>
    <format dxfId="2382">
      <pivotArea dataOnly="0" labelOnly="1" outline="0" fieldPosition="0">
        <references count="3">
          <reference field="0" count="1" selected="0">
            <x v="412"/>
          </reference>
          <reference field="1" count="1" selected="0">
            <x v="400"/>
          </reference>
          <reference field="2" count="1">
            <x v="2"/>
          </reference>
        </references>
      </pivotArea>
    </format>
    <format dxfId="2381">
      <pivotArea dataOnly="0" labelOnly="1" outline="0" fieldPosition="0">
        <references count="4">
          <reference field="0" count="1" selected="0">
            <x v="10"/>
          </reference>
          <reference field="1" count="1" selected="0">
            <x v="58"/>
          </reference>
          <reference field="2" count="1" selected="0">
            <x v="0"/>
          </reference>
          <reference field="3" count="1">
            <x v="386"/>
          </reference>
        </references>
      </pivotArea>
    </format>
    <format dxfId="2380">
      <pivotArea dataOnly="0" labelOnly="1" outline="0" fieldPosition="0">
        <references count="4">
          <reference field="0" count="1" selected="0">
            <x v="11"/>
          </reference>
          <reference field="1" count="1" selected="0">
            <x v="63"/>
          </reference>
          <reference field="2" count="1" selected="0">
            <x v="1"/>
          </reference>
          <reference field="3" count="1">
            <x v="363"/>
          </reference>
        </references>
      </pivotArea>
    </format>
    <format dxfId="2379">
      <pivotArea dataOnly="0" labelOnly="1" outline="0" fieldPosition="0">
        <references count="4">
          <reference field="0" count="1" selected="0">
            <x v="12"/>
          </reference>
          <reference field="1" count="1" selected="0">
            <x v="69"/>
          </reference>
          <reference field="2" count="1" selected="0">
            <x v="2"/>
          </reference>
          <reference field="3" count="1">
            <x v="210"/>
          </reference>
        </references>
      </pivotArea>
    </format>
    <format dxfId="2378">
      <pivotArea dataOnly="0" labelOnly="1" outline="0" fieldPosition="0">
        <references count="4">
          <reference field="0" count="1" selected="0">
            <x v="18"/>
          </reference>
          <reference field="1" count="1" selected="0">
            <x v="92"/>
          </reference>
          <reference field="2" count="1" selected="0">
            <x v="0"/>
          </reference>
          <reference field="3" count="1">
            <x v="272"/>
          </reference>
        </references>
      </pivotArea>
    </format>
    <format dxfId="2377">
      <pivotArea dataOnly="0" labelOnly="1" outline="0" fieldPosition="0">
        <references count="4">
          <reference field="0" count="1" selected="0">
            <x v="31"/>
          </reference>
          <reference field="1" count="1" selected="0">
            <x v="162"/>
          </reference>
          <reference field="2" count="1" selected="0">
            <x v="1"/>
          </reference>
          <reference field="3" count="1">
            <x v="374"/>
          </reference>
        </references>
      </pivotArea>
    </format>
    <format dxfId="2376">
      <pivotArea dataOnly="0" labelOnly="1" outline="0" fieldPosition="0">
        <references count="4">
          <reference field="0" count="1" selected="0">
            <x v="40"/>
          </reference>
          <reference field="1" count="1" selected="0">
            <x v="198"/>
          </reference>
          <reference field="2" count="1" selected="0">
            <x v="2"/>
          </reference>
          <reference field="3" count="1">
            <x v="170"/>
          </reference>
        </references>
      </pivotArea>
    </format>
    <format dxfId="2375">
      <pivotArea dataOnly="0" labelOnly="1" outline="0" fieldPosition="0">
        <references count="4">
          <reference field="0" count="1" selected="0">
            <x v="48"/>
          </reference>
          <reference field="1" count="1" selected="0">
            <x v="226"/>
          </reference>
          <reference field="2" count="1" selected="0">
            <x v="2"/>
          </reference>
          <reference field="3" count="1">
            <x v="103"/>
          </reference>
        </references>
      </pivotArea>
    </format>
    <format dxfId="2374">
      <pivotArea dataOnly="0" labelOnly="1" outline="0" fieldPosition="0">
        <references count="4">
          <reference field="0" count="1" selected="0">
            <x v="57"/>
          </reference>
          <reference field="1" count="1" selected="0">
            <x v="241"/>
          </reference>
          <reference field="2" count="1" selected="0">
            <x v="3"/>
          </reference>
          <reference field="3" count="1">
            <x v="151"/>
          </reference>
        </references>
      </pivotArea>
    </format>
    <format dxfId="2373">
      <pivotArea dataOnly="0" labelOnly="1" outline="0" fieldPosition="0">
        <references count="4">
          <reference field="0" count="1" selected="0">
            <x v="66"/>
          </reference>
          <reference field="1" count="1" selected="0">
            <x v="251"/>
          </reference>
          <reference field="2" count="1" selected="0">
            <x v="0"/>
          </reference>
          <reference field="3" count="1">
            <x v="379"/>
          </reference>
        </references>
      </pivotArea>
    </format>
    <format dxfId="2372">
      <pivotArea dataOnly="0" labelOnly="1" outline="0" fieldPosition="0">
        <references count="4">
          <reference field="0" count="1" selected="0">
            <x v="69"/>
          </reference>
          <reference field="1" count="1" selected="0">
            <x v="254"/>
          </reference>
          <reference field="2" count="1" selected="0">
            <x v="3"/>
          </reference>
          <reference field="3" count="1">
            <x v="86"/>
          </reference>
        </references>
      </pivotArea>
    </format>
    <format dxfId="2371">
      <pivotArea dataOnly="0" labelOnly="1" outline="0" fieldPosition="0">
        <references count="4">
          <reference field="0" count="1" selected="0">
            <x v="74"/>
          </reference>
          <reference field="1" count="1" selected="0">
            <x v="263"/>
          </reference>
          <reference field="2" count="1" selected="0">
            <x v="0"/>
          </reference>
          <reference field="3" count="1">
            <x v="262"/>
          </reference>
        </references>
      </pivotArea>
    </format>
    <format dxfId="2370">
      <pivotArea dataOnly="0" labelOnly="1" outline="0" fieldPosition="0">
        <references count="4">
          <reference field="0" count="1" selected="0">
            <x v="80"/>
          </reference>
          <reference field="1" count="1" selected="0">
            <x v="273"/>
          </reference>
          <reference field="2" count="1" selected="0">
            <x v="2"/>
          </reference>
          <reference field="3" count="1">
            <x v="191"/>
          </reference>
        </references>
      </pivotArea>
    </format>
    <format dxfId="2369">
      <pivotArea dataOnly="0" labelOnly="1" outline="0" fieldPosition="0">
        <references count="4">
          <reference field="0" count="1" selected="0">
            <x v="87"/>
          </reference>
          <reference field="1" count="1" selected="0">
            <x v="281"/>
          </reference>
          <reference field="2" count="1" selected="0">
            <x v="1"/>
          </reference>
          <reference field="3" count="1">
            <x v="417"/>
          </reference>
        </references>
      </pivotArea>
    </format>
    <format dxfId="2368">
      <pivotArea dataOnly="0" labelOnly="1" outline="0" fieldPosition="0">
        <references count="4">
          <reference field="0" count="1" selected="0">
            <x v="90"/>
          </reference>
          <reference field="1" count="1" selected="0">
            <x v="284"/>
          </reference>
          <reference field="2" count="1" selected="0">
            <x v="0"/>
          </reference>
          <reference field="3" count="1">
            <x v="164"/>
          </reference>
        </references>
      </pivotArea>
    </format>
    <format dxfId="2367">
      <pivotArea dataOnly="0" labelOnly="1" outline="0" fieldPosition="0">
        <references count="4">
          <reference field="0" count="1" selected="0">
            <x v="92"/>
          </reference>
          <reference field="1" count="1" selected="0">
            <x v="288"/>
          </reference>
          <reference field="2" count="1" selected="0">
            <x v="2"/>
          </reference>
          <reference field="3" count="1">
            <x v="388"/>
          </reference>
        </references>
      </pivotArea>
    </format>
    <format dxfId="2366">
      <pivotArea dataOnly="0" labelOnly="1" outline="0" fieldPosition="0">
        <references count="4">
          <reference field="0" count="1" selected="0">
            <x v="93"/>
          </reference>
          <reference field="1" count="1" selected="0">
            <x v="289"/>
          </reference>
          <reference field="2" count="1" selected="0">
            <x v="3"/>
          </reference>
          <reference field="3" count="1">
            <x v="237"/>
          </reference>
        </references>
      </pivotArea>
    </format>
    <format dxfId="2365">
      <pivotArea dataOnly="0" labelOnly="1" outline="0" fieldPosition="0">
        <references count="4">
          <reference field="0" count="1" selected="0">
            <x v="96"/>
          </reference>
          <reference field="1" count="1" selected="0">
            <x v="293"/>
          </reference>
          <reference field="2" count="1" selected="0">
            <x v="2"/>
          </reference>
          <reference field="3" count="1">
            <x v="222"/>
          </reference>
        </references>
      </pivotArea>
    </format>
    <format dxfId="2364">
      <pivotArea dataOnly="0" labelOnly="1" outline="0" fieldPosition="0">
        <references count="4">
          <reference field="0" count="1" selected="0">
            <x v="99"/>
          </reference>
          <reference field="1" count="1" selected="0">
            <x v="297"/>
          </reference>
          <reference field="2" count="1" selected="0">
            <x v="1"/>
          </reference>
          <reference field="3" count="1">
            <x v="378"/>
          </reference>
        </references>
      </pivotArea>
    </format>
    <format dxfId="2363">
      <pivotArea dataOnly="0" labelOnly="1" outline="0" fieldPosition="0">
        <references count="4">
          <reference field="0" count="1" selected="0">
            <x v="103"/>
          </reference>
          <reference field="1" count="1" selected="0">
            <x v="303"/>
          </reference>
          <reference field="2" count="1" selected="0">
            <x v="1"/>
          </reference>
          <reference field="3" count="1">
            <x v="18"/>
          </reference>
        </references>
      </pivotArea>
    </format>
    <format dxfId="2362">
      <pivotArea dataOnly="0" labelOnly="1" outline="0" fieldPosition="0">
        <references count="4">
          <reference field="0" count="1" selected="0">
            <x v="118"/>
          </reference>
          <reference field="1" count="1" selected="0">
            <x v="321"/>
          </reference>
          <reference field="2" count="1" selected="0">
            <x v="0"/>
          </reference>
          <reference field="3" count="1">
            <x v="396"/>
          </reference>
        </references>
      </pivotArea>
    </format>
    <format dxfId="2361">
      <pivotArea dataOnly="0" labelOnly="1" outline="0" fieldPosition="0">
        <references count="4">
          <reference field="0" count="1" selected="0">
            <x v="122"/>
          </reference>
          <reference field="1" count="1" selected="0">
            <x v="325"/>
          </reference>
          <reference field="2" count="1" selected="0">
            <x v="0"/>
          </reference>
          <reference field="3" count="1">
            <x v="314"/>
          </reference>
        </references>
      </pivotArea>
    </format>
    <format dxfId="2360">
      <pivotArea dataOnly="0" labelOnly="1" outline="0" fieldPosition="0">
        <references count="4">
          <reference field="0" count="1" selected="0">
            <x v="129"/>
          </reference>
          <reference field="1" count="1" selected="0">
            <x v="336"/>
          </reference>
          <reference field="2" count="1" selected="0">
            <x v="3"/>
          </reference>
          <reference field="3" count="1">
            <x v="149"/>
          </reference>
        </references>
      </pivotArea>
    </format>
    <format dxfId="2359">
      <pivotArea dataOnly="0" labelOnly="1" outline="0" fieldPosition="0">
        <references count="4">
          <reference field="0" count="1" selected="0">
            <x v="134"/>
          </reference>
          <reference field="1" count="1" selected="0">
            <x v="341"/>
          </reference>
          <reference field="2" count="1" selected="0">
            <x v="0"/>
          </reference>
          <reference field="3" count="1">
            <x v="135"/>
          </reference>
        </references>
      </pivotArea>
    </format>
    <format dxfId="2358">
      <pivotArea dataOnly="0" labelOnly="1" outline="0" fieldPosition="0">
        <references count="4">
          <reference field="0" count="1" selected="0">
            <x v="138"/>
          </reference>
          <reference field="1" count="1" selected="0">
            <x v="345"/>
          </reference>
          <reference field="2" count="1" selected="0">
            <x v="0"/>
          </reference>
          <reference field="3" count="1">
            <x v="291"/>
          </reference>
        </references>
      </pivotArea>
    </format>
    <format dxfId="2357">
      <pivotArea dataOnly="0" labelOnly="1" outline="0" fieldPosition="0">
        <references count="4">
          <reference field="0" count="1" selected="0">
            <x v="149"/>
          </reference>
          <reference field="1" count="1" selected="0">
            <x v="370"/>
          </reference>
          <reference field="2" count="1" selected="0">
            <x v="3"/>
          </reference>
          <reference field="3" count="1">
            <x v="14"/>
          </reference>
        </references>
      </pivotArea>
    </format>
    <format dxfId="2356">
      <pivotArea dataOnly="0" labelOnly="1" outline="0" fieldPosition="0">
        <references count="4">
          <reference field="0" count="1" selected="0">
            <x v="151"/>
          </reference>
          <reference field="1" count="1" selected="0">
            <x v="383"/>
          </reference>
          <reference field="2" count="1" selected="0">
            <x v="1"/>
          </reference>
          <reference field="3" count="1">
            <x v="180"/>
          </reference>
        </references>
      </pivotArea>
    </format>
    <format dxfId="2355">
      <pivotArea dataOnly="0" labelOnly="1" outline="0" fieldPosition="0">
        <references count="4">
          <reference field="0" count="1" selected="0">
            <x v="154"/>
          </reference>
          <reference field="1" count="1" selected="0">
            <x v="413"/>
          </reference>
          <reference field="2" count="1" selected="0">
            <x v="0"/>
          </reference>
          <reference field="3" count="1">
            <x v="372"/>
          </reference>
        </references>
      </pivotArea>
    </format>
    <format dxfId="2354">
      <pivotArea dataOnly="0" labelOnly="1" outline="0" fieldPosition="0">
        <references count="4">
          <reference field="0" count="1" selected="0">
            <x v="172"/>
          </reference>
          <reference field="1" count="1" selected="0">
            <x v="300"/>
          </reference>
          <reference field="2" count="1" selected="0">
            <x v="2"/>
          </reference>
          <reference field="3" count="1">
            <x v="380"/>
          </reference>
        </references>
      </pivotArea>
    </format>
    <format dxfId="2353">
      <pivotArea dataOnly="0" labelOnly="1" outline="0" fieldPosition="0">
        <references count="4">
          <reference field="0" count="1" selected="0">
            <x v="173"/>
          </reference>
          <reference field="1" count="1" selected="0">
            <x v="388"/>
          </reference>
          <reference field="2" count="1" selected="0">
            <x v="3"/>
          </reference>
          <reference field="3" count="1">
            <x v="415"/>
          </reference>
        </references>
      </pivotArea>
    </format>
    <format dxfId="2352">
      <pivotArea dataOnly="0" labelOnly="1" outline="0" fieldPosition="0">
        <references count="4">
          <reference field="0" count="1" selected="0">
            <x v="204"/>
          </reference>
          <reference field="1" count="1" selected="0">
            <x v="98"/>
          </reference>
          <reference field="2" count="1" selected="0">
            <x v="2"/>
          </reference>
          <reference field="3" count="1">
            <x v="260"/>
          </reference>
        </references>
      </pivotArea>
    </format>
    <format dxfId="2351">
      <pivotArea dataOnly="0" labelOnly="1" outline="0" fieldPosition="0">
        <references count="4">
          <reference field="0" count="1" selected="0">
            <x v="208"/>
          </reference>
          <reference field="1" count="1" selected="0">
            <x v="104"/>
          </reference>
          <reference field="2" count="1" selected="0">
            <x v="2"/>
          </reference>
          <reference field="3" count="1">
            <x v="110"/>
          </reference>
        </references>
      </pivotArea>
    </format>
    <format dxfId="2350">
      <pivotArea dataOnly="0" labelOnly="1" outline="0" fieldPosition="0">
        <references count="4">
          <reference field="0" count="1" selected="0">
            <x v="209"/>
          </reference>
          <reference field="1" count="1" selected="0">
            <x v="105"/>
          </reference>
          <reference field="2" count="1" selected="0">
            <x v="3"/>
          </reference>
          <reference field="3" count="1">
            <x v="82"/>
          </reference>
        </references>
      </pivotArea>
    </format>
    <format dxfId="2349">
      <pivotArea dataOnly="0" labelOnly="1" outline="0" fieldPosition="0">
        <references count="4">
          <reference field="0" count="1" selected="0">
            <x v="213"/>
          </reference>
          <reference field="1" count="1" selected="0">
            <x v="115"/>
          </reference>
          <reference field="2" count="1" selected="0">
            <x v="3"/>
          </reference>
          <reference field="3" count="1">
            <x v="226"/>
          </reference>
        </references>
      </pivotArea>
    </format>
    <format dxfId="2348">
      <pivotArea dataOnly="0" labelOnly="1" outline="0" fieldPosition="0">
        <references count="4">
          <reference field="0" count="1" selected="0">
            <x v="217"/>
          </reference>
          <reference field="1" count="1" selected="0">
            <x v="122"/>
          </reference>
          <reference field="2" count="1" selected="0">
            <x v="3"/>
          </reference>
          <reference field="3" count="1">
            <x v="276"/>
          </reference>
        </references>
      </pivotArea>
    </format>
    <format dxfId="2347">
      <pivotArea dataOnly="0" labelOnly="1" outline="0" fieldPosition="0">
        <references count="4">
          <reference field="0" count="1" selected="0">
            <x v="219"/>
          </reference>
          <reference field="1" count="1" selected="0">
            <x v="125"/>
          </reference>
          <reference field="2" count="1" selected="0">
            <x v="1"/>
          </reference>
          <reference field="3" count="1">
            <x v="293"/>
          </reference>
        </references>
      </pivotArea>
    </format>
    <format dxfId="2346">
      <pivotArea dataOnly="0" labelOnly="1" outline="0" fieldPosition="0">
        <references count="4">
          <reference field="0" count="1" selected="0">
            <x v="221"/>
          </reference>
          <reference field="1" count="1" selected="0">
            <x v="127"/>
          </reference>
          <reference field="2" count="1" selected="0">
            <x v="3"/>
          </reference>
          <reference field="3" count="1">
            <x v="346"/>
          </reference>
        </references>
      </pivotArea>
    </format>
    <format dxfId="2345">
      <pivotArea dataOnly="0" labelOnly="1" outline="0" fieldPosition="0">
        <references count="4">
          <reference field="0" count="1" selected="0">
            <x v="230"/>
          </reference>
          <reference field="1" count="1" selected="0">
            <x v="157"/>
          </reference>
          <reference field="2" count="1" selected="0">
            <x v="0"/>
          </reference>
          <reference field="3" count="1">
            <x v="243"/>
          </reference>
        </references>
      </pivotArea>
    </format>
    <format dxfId="2344">
      <pivotArea dataOnly="0" labelOnly="1" outline="0" fieldPosition="0">
        <references count="4">
          <reference field="0" count="1" selected="0">
            <x v="236"/>
          </reference>
          <reference field="1" count="1" selected="0">
            <x v="73"/>
          </reference>
          <reference field="2" count="1" selected="0">
            <x v="2"/>
          </reference>
          <reference field="3" count="1">
            <x v="261"/>
          </reference>
        </references>
      </pivotArea>
    </format>
    <format dxfId="2343">
      <pivotArea dataOnly="0" labelOnly="1" outline="0" fieldPosition="0">
        <references count="4">
          <reference field="0" count="1" selected="0">
            <x v="246"/>
          </reference>
          <reference field="1" count="1" selected="0">
            <x v="270"/>
          </reference>
          <reference field="2" count="1" selected="0">
            <x v="0"/>
          </reference>
          <reference field="3" count="1">
            <x v="89"/>
          </reference>
        </references>
      </pivotArea>
    </format>
    <format dxfId="2342">
      <pivotArea dataOnly="0" labelOnly="1" outline="0" fieldPosition="0">
        <references count="4">
          <reference field="0" count="1" selected="0">
            <x v="248"/>
          </reference>
          <reference field="1" count="1" selected="0">
            <x v="411"/>
          </reference>
          <reference field="2" count="1" selected="0">
            <x v="2"/>
          </reference>
          <reference field="3" count="1">
            <x v="401"/>
          </reference>
        </references>
      </pivotArea>
    </format>
    <format dxfId="2341">
      <pivotArea dataOnly="0" labelOnly="1" outline="0" fieldPosition="0">
        <references count="4">
          <reference field="0" count="1" selected="0">
            <x v="249"/>
          </reference>
          <reference field="1" count="1" selected="0">
            <x v="418"/>
          </reference>
          <reference field="2" count="1" selected="0">
            <x v="3"/>
          </reference>
          <reference field="3" count="1">
            <x v="175"/>
          </reference>
        </references>
      </pivotArea>
    </format>
    <format dxfId="2340">
      <pivotArea dataOnly="0" labelOnly="1" outline="0" fieldPosition="0">
        <references count="4">
          <reference field="0" count="1" selected="0">
            <x v="254"/>
          </reference>
          <reference field="1" count="1" selected="0">
            <x v="278"/>
          </reference>
          <reference field="2" count="1" selected="0">
            <x v="0"/>
          </reference>
          <reference field="3" count="1">
            <x v="325"/>
          </reference>
        </references>
      </pivotArea>
    </format>
    <format dxfId="2339">
      <pivotArea dataOnly="0" labelOnly="1" outline="0" fieldPosition="0">
        <references count="4">
          <reference field="0" count="1" selected="0">
            <x v="255"/>
          </reference>
          <reference field="1" count="1" selected="0">
            <x v="296"/>
          </reference>
          <reference field="2" count="1" selected="0">
            <x v="1"/>
          </reference>
          <reference field="3" count="1">
            <x v="68"/>
          </reference>
        </references>
      </pivotArea>
    </format>
    <format dxfId="2338">
      <pivotArea dataOnly="0" labelOnly="1" outline="0" fieldPosition="0">
        <references count="4">
          <reference field="0" count="1" selected="0">
            <x v="257"/>
          </reference>
          <reference field="1" count="1" selected="0">
            <x v="305"/>
          </reference>
          <reference field="2" count="1" selected="0">
            <x v="3"/>
          </reference>
          <reference field="3" count="1">
            <x v="91"/>
          </reference>
        </references>
      </pivotArea>
    </format>
    <format dxfId="2337">
      <pivotArea dataOnly="0" labelOnly="1" outline="0" fieldPosition="0">
        <references count="4">
          <reference field="0" count="1" selected="0">
            <x v="273"/>
          </reference>
          <reference field="1" count="1" selected="0">
            <x v="213"/>
          </reference>
          <reference field="2" count="1" selected="0">
            <x v="3"/>
          </reference>
          <reference field="3" count="1">
            <x v="184"/>
          </reference>
        </references>
      </pivotArea>
    </format>
    <format dxfId="2336">
      <pivotArea dataOnly="0" labelOnly="1" outline="0" fieldPosition="0">
        <references count="4">
          <reference field="0" count="1" selected="0">
            <x v="278"/>
          </reference>
          <reference field="1" count="1" selected="0">
            <x v="286"/>
          </reference>
          <reference field="2" count="1" selected="0">
            <x v="0"/>
          </reference>
          <reference field="3" count="1">
            <x v="60"/>
          </reference>
        </references>
      </pivotArea>
    </format>
    <format dxfId="2335">
      <pivotArea dataOnly="0" labelOnly="1" outline="0" fieldPosition="0">
        <references count="4">
          <reference field="0" count="1" selected="0">
            <x v="286"/>
          </reference>
          <reference field="1" count="1" selected="0">
            <x v="395"/>
          </reference>
          <reference field="2" count="1" selected="0">
            <x v="10"/>
          </reference>
          <reference field="3" count="1">
            <x v="161"/>
          </reference>
        </references>
      </pivotArea>
    </format>
    <format dxfId="2334">
      <pivotArea dataOnly="0" labelOnly="1" outline="0" fieldPosition="0">
        <references count="4">
          <reference field="0" count="1" selected="0">
            <x v="287"/>
          </reference>
          <reference field="1" count="1" selected="0">
            <x v="407"/>
          </reference>
          <reference field="2" count="1" selected="0">
            <x v="10"/>
          </reference>
          <reference field="3" count="1">
            <x v="347"/>
          </reference>
        </references>
      </pivotArea>
    </format>
    <format dxfId="2333">
      <pivotArea dataOnly="0" labelOnly="1" outline="0" fieldPosition="0">
        <references count="4">
          <reference field="0" count="1" selected="0">
            <x v="289"/>
          </reference>
          <reference field="1" count="1" selected="0">
            <x v="387"/>
          </reference>
          <reference field="2" count="1" selected="0">
            <x v="10"/>
          </reference>
          <reference field="3" count="1">
            <x v="109"/>
          </reference>
        </references>
      </pivotArea>
    </format>
    <format dxfId="2332">
      <pivotArea dataOnly="0" labelOnly="1" outline="0" fieldPosition="0">
        <references count="4">
          <reference field="0" count="1" selected="0">
            <x v="296"/>
          </reference>
          <reference field="1" count="1" selected="0">
            <x v="54"/>
          </reference>
          <reference field="2" count="1" selected="0">
            <x v="2"/>
          </reference>
          <reference field="3" count="1">
            <x v="284"/>
          </reference>
        </references>
      </pivotArea>
    </format>
    <format dxfId="2331">
      <pivotArea dataOnly="0" labelOnly="1" outline="0" fieldPosition="0">
        <references count="4">
          <reference field="0" count="1" selected="0">
            <x v="298"/>
          </reference>
          <reference field="1" count="1" selected="0">
            <x v="142"/>
          </reference>
          <reference field="2" count="1" selected="0">
            <x v="0"/>
          </reference>
          <reference field="3" count="1">
            <x v="209"/>
          </reference>
        </references>
      </pivotArea>
    </format>
    <format dxfId="2330">
      <pivotArea dataOnly="0" labelOnly="1" outline="0" fieldPosition="0">
        <references count="4">
          <reference field="0" count="1" selected="0">
            <x v="312"/>
          </reference>
          <reference field="1" count="1" selected="0">
            <x v="360"/>
          </reference>
          <reference field="2" count="1" selected="0">
            <x v="2"/>
          </reference>
          <reference field="3" count="1">
            <x v="253"/>
          </reference>
        </references>
      </pivotArea>
    </format>
    <format dxfId="2329">
      <pivotArea dataOnly="0" labelOnly="1" outline="0" fieldPosition="0">
        <references count="4">
          <reference field="0" count="1" selected="0">
            <x v="320"/>
          </reference>
          <reference field="1" count="1" selected="0">
            <x v="401"/>
          </reference>
          <reference field="2" count="1" selected="0">
            <x v="2"/>
          </reference>
          <reference field="3" count="1">
            <x v="83"/>
          </reference>
        </references>
      </pivotArea>
    </format>
    <format dxfId="2328">
      <pivotArea dataOnly="0" labelOnly="1" outline="0" fieldPosition="0">
        <references count="4">
          <reference field="0" count="1" selected="0">
            <x v="331"/>
          </reference>
          <reference field="1" count="1" selected="0">
            <x v="25"/>
          </reference>
          <reference field="2" count="1" selected="0">
            <x v="1"/>
          </reference>
          <reference field="3" count="1">
            <x v="341"/>
          </reference>
        </references>
      </pivotArea>
    </format>
    <format dxfId="2327">
      <pivotArea dataOnly="0" labelOnly="1" outline="0" fieldPosition="0">
        <references count="4">
          <reference field="0" count="1" selected="0">
            <x v="335"/>
          </reference>
          <reference field="1" count="1" selected="0">
            <x v="36"/>
          </reference>
          <reference field="2" count="1" selected="0">
            <x v="1"/>
          </reference>
          <reference field="3" count="1">
            <x v="15"/>
          </reference>
        </references>
      </pivotArea>
    </format>
    <format dxfId="2326">
      <pivotArea dataOnly="0" labelOnly="1" outline="0" fieldPosition="0">
        <references count="4">
          <reference field="0" count="1" selected="0">
            <x v="339"/>
          </reference>
          <reference field="1" count="1" selected="0">
            <x v="46"/>
          </reference>
          <reference field="2" count="1" selected="0">
            <x v="1"/>
          </reference>
          <reference field="3" count="1">
            <x v="9"/>
          </reference>
        </references>
      </pivotArea>
    </format>
    <format dxfId="2325">
      <pivotArea dataOnly="0" labelOnly="1" outline="0" fieldPosition="0">
        <references count="4">
          <reference field="0" count="1" selected="0">
            <x v="342"/>
          </reference>
          <reference field="1" count="1" selected="0">
            <x v="60"/>
          </reference>
          <reference field="2" count="1" selected="0">
            <x v="0"/>
          </reference>
          <reference field="3" count="1">
            <x v="176"/>
          </reference>
        </references>
      </pivotArea>
    </format>
    <format dxfId="2324">
      <pivotArea dataOnly="0" labelOnly="1" outline="0" fieldPosition="0">
        <references count="4">
          <reference field="0" count="1" selected="0">
            <x v="349"/>
          </reference>
          <reference field="1" count="1" selected="0">
            <x v="79"/>
          </reference>
          <reference field="2" count="1" selected="0">
            <x v="3"/>
          </reference>
          <reference field="3" count="1">
            <x v="78"/>
          </reference>
        </references>
      </pivotArea>
    </format>
    <format dxfId="2323">
      <pivotArea dataOnly="0" labelOnly="1" outline="0" fieldPosition="0">
        <references count="4">
          <reference field="0" count="1" selected="0">
            <x v="350"/>
          </reference>
          <reference field="1" count="1" selected="0">
            <x v="81"/>
          </reference>
          <reference field="2" count="1" selected="0">
            <x v="0"/>
          </reference>
          <reference field="3" count="1">
            <x v="354"/>
          </reference>
        </references>
      </pivotArea>
    </format>
    <format dxfId="2322">
      <pivotArea dataOnly="0" labelOnly="1" outline="0" fieldPosition="0">
        <references count="4">
          <reference field="0" count="1" selected="0">
            <x v="351"/>
          </reference>
          <reference field="1" count="1" selected="0">
            <x v="83"/>
          </reference>
          <reference field="2" count="1" selected="0">
            <x v="1"/>
          </reference>
          <reference field="3" count="1">
            <x v="71"/>
          </reference>
        </references>
      </pivotArea>
    </format>
    <format dxfId="2321">
      <pivotArea dataOnly="0" labelOnly="1" outline="0" fieldPosition="0">
        <references count="4">
          <reference field="0" count="1" selected="0">
            <x v="353"/>
          </reference>
          <reference field="1" count="1" selected="0">
            <x v="86"/>
          </reference>
          <reference field="2" count="1" selected="0">
            <x v="3"/>
          </reference>
          <reference field="3" count="1">
            <x v="112"/>
          </reference>
        </references>
      </pivotArea>
    </format>
    <format dxfId="2320">
      <pivotArea dataOnly="0" labelOnly="1" outline="0" fieldPosition="0">
        <references count="4">
          <reference field="0" count="1" selected="0">
            <x v="360"/>
          </reference>
          <reference field="1" count="1" selected="0">
            <x v="120"/>
          </reference>
          <reference field="2" count="1" selected="0">
            <x v="2"/>
          </reference>
          <reference field="3" count="1">
            <x v="334"/>
          </reference>
        </references>
      </pivotArea>
    </format>
    <format dxfId="2319">
      <pivotArea dataOnly="0" labelOnly="1" outline="0" fieldPosition="0">
        <references count="4">
          <reference field="0" count="1" selected="0">
            <x v="361"/>
          </reference>
          <reference field="1" count="1" selected="0">
            <x v="124"/>
          </reference>
          <reference field="2" count="1" selected="0">
            <x v="3"/>
          </reference>
          <reference field="3" count="1">
            <x v="225"/>
          </reference>
        </references>
      </pivotArea>
    </format>
    <format dxfId="2318">
      <pivotArea dataOnly="0" labelOnly="1" outline="0" fieldPosition="0">
        <references count="4">
          <reference field="0" count="1" selected="0">
            <x v="368"/>
          </reference>
          <reference field="1" count="1" selected="0">
            <x v="152"/>
          </reference>
          <reference field="2" count="1" selected="0">
            <x v="2"/>
          </reference>
          <reference field="3" count="1">
            <x v="411"/>
          </reference>
        </references>
      </pivotArea>
    </format>
    <format dxfId="2317">
      <pivotArea dataOnly="0" labelOnly="1" outline="0" fieldPosition="0">
        <references count="4">
          <reference field="0" count="1" selected="0">
            <x v="380"/>
          </reference>
          <reference field="1" count="1" selected="0">
            <x v="185"/>
          </reference>
          <reference field="2" count="1" selected="0">
            <x v="2"/>
          </reference>
          <reference field="3" count="1">
            <x v="134"/>
          </reference>
        </references>
      </pivotArea>
    </format>
    <format dxfId="2316">
      <pivotArea dataOnly="0" labelOnly="1" outline="0" fieldPosition="0">
        <references count="4">
          <reference field="0" count="1" selected="0">
            <x v="385"/>
          </reference>
          <reference field="1" count="1" selected="0">
            <x v="193"/>
          </reference>
          <reference field="2" count="1" selected="0">
            <x v="3"/>
          </reference>
          <reference field="3" count="1">
            <x v="23"/>
          </reference>
        </references>
      </pivotArea>
    </format>
    <format dxfId="2315">
      <pivotArea dataOnly="0" labelOnly="1" outline="0" fieldPosition="0">
        <references count="4">
          <reference field="0" count="1" selected="0">
            <x v="388"/>
          </reference>
          <reference field="1" count="1" selected="0">
            <x v="203"/>
          </reference>
          <reference field="2" count="1" selected="0">
            <x v="2"/>
          </reference>
          <reference field="3" count="1">
            <x v="70"/>
          </reference>
        </references>
      </pivotArea>
    </format>
    <format dxfId="2314">
      <pivotArea dataOnly="0" labelOnly="1" outline="0" fieldPosition="0">
        <references count="4">
          <reference field="0" count="1" selected="0">
            <x v="389"/>
          </reference>
          <reference field="1" count="1" selected="0">
            <x v="206"/>
          </reference>
          <reference field="2" count="1" selected="0">
            <x v="3"/>
          </reference>
          <reference field="3" count="1">
            <x v="296"/>
          </reference>
        </references>
      </pivotArea>
    </format>
    <format dxfId="2313">
      <pivotArea dataOnly="0" labelOnly="1" outline="0" fieldPosition="0">
        <references count="4">
          <reference field="0" count="1" selected="0">
            <x v="390"/>
          </reference>
          <reference field="1" count="1" selected="0">
            <x v="208"/>
          </reference>
          <reference field="2" count="1" selected="0">
            <x v="0"/>
          </reference>
          <reference field="3" count="1">
            <x v="273"/>
          </reference>
        </references>
      </pivotArea>
    </format>
    <format dxfId="2312">
      <pivotArea dataOnly="0" labelOnly="1" outline="0" fieldPosition="0">
        <references count="4">
          <reference field="0" count="1" selected="0">
            <x v="391"/>
          </reference>
          <reference field="1" count="1" selected="0">
            <x v="211"/>
          </reference>
          <reference field="2" count="1" selected="0">
            <x v="1"/>
          </reference>
          <reference field="3" count="1">
            <x v="46"/>
          </reference>
        </references>
      </pivotArea>
    </format>
    <format dxfId="2311">
      <pivotArea dataOnly="0" labelOnly="1" outline="0" fieldPosition="0">
        <references count="4">
          <reference field="0" count="1" selected="0">
            <x v="392"/>
          </reference>
          <reference field="1" count="1" selected="0">
            <x v="214"/>
          </reference>
          <reference field="2" count="1" selected="0">
            <x v="2"/>
          </reference>
          <reference field="3" count="1">
            <x v="93"/>
          </reference>
        </references>
      </pivotArea>
    </format>
    <format dxfId="2310">
      <pivotArea dataOnly="0" labelOnly="1" outline="0" fieldPosition="0">
        <references count="4">
          <reference field="0" count="1" selected="0">
            <x v="393"/>
          </reference>
          <reference field="1" count="1" selected="0">
            <x v="220"/>
          </reference>
          <reference field="2" count="1" selected="0">
            <x v="3"/>
          </reference>
          <reference field="3" count="1">
            <x v="207"/>
          </reference>
        </references>
      </pivotArea>
    </format>
    <format dxfId="2309">
      <pivotArea dataOnly="0" labelOnly="1" outline="0" fieldPosition="0">
        <references count="4">
          <reference field="0" count="1" selected="0">
            <x v="398"/>
          </reference>
          <reference field="1" count="1" selected="0">
            <x v="363"/>
          </reference>
          <reference field="2" count="1" selected="0">
            <x v="0"/>
          </reference>
          <reference field="3" count="1">
            <x v="132"/>
          </reference>
        </references>
      </pivotArea>
    </format>
    <format dxfId="2308">
      <pivotArea dataOnly="0" labelOnly="1" outline="0" fieldPosition="0">
        <references count="4">
          <reference field="0" count="1" selected="0">
            <x v="399"/>
          </reference>
          <reference field="1" count="1" selected="0">
            <x v="365"/>
          </reference>
          <reference field="2" count="1" selected="0">
            <x v="1"/>
          </reference>
          <reference field="3" count="1">
            <x v="2"/>
          </reference>
        </references>
      </pivotArea>
    </format>
    <format dxfId="2307">
      <pivotArea dataOnly="0" labelOnly="1" outline="0" fieldPosition="0">
        <references count="4">
          <reference field="0" count="1" selected="0">
            <x v="404"/>
          </reference>
          <reference field="1" count="1" selected="0">
            <x v="379"/>
          </reference>
          <reference field="2" count="1" selected="0">
            <x v="2"/>
          </reference>
          <reference field="3" count="1">
            <x v="381"/>
          </reference>
        </references>
      </pivotArea>
    </format>
    <format dxfId="2306">
      <pivotArea dataOnly="0" labelOnly="1" outline="0" fieldPosition="0">
        <references count="4">
          <reference field="0" count="1" selected="0">
            <x v="405"/>
          </reference>
          <reference field="1" count="1" selected="0">
            <x v="380"/>
          </reference>
          <reference field="2" count="1" selected="0">
            <x v="3"/>
          </reference>
          <reference field="3" count="1">
            <x v="217"/>
          </reference>
        </references>
      </pivotArea>
    </format>
    <format dxfId="2305">
      <pivotArea dataOnly="0" labelOnly="1" outline="0" fieldPosition="0">
        <references count="4">
          <reference field="0" count="1" selected="0">
            <x v="408"/>
          </reference>
          <reference field="1" count="1" selected="0">
            <x v="389"/>
          </reference>
          <reference field="2" count="1" selected="0">
            <x v="2"/>
          </reference>
          <reference field="3" count="1">
            <x v="404"/>
          </reference>
        </references>
      </pivotArea>
    </format>
    <format dxfId="2304">
      <pivotArea dataOnly="0" labelOnly="1" outline="0" fieldPosition="0">
        <references count="4">
          <reference field="0" count="1" selected="0">
            <x v="410"/>
          </reference>
          <reference field="1" count="1" selected="0">
            <x v="396"/>
          </reference>
          <reference field="2" count="1" selected="0">
            <x v="0"/>
          </reference>
          <reference field="3" count="1">
            <x v="100"/>
          </reference>
        </references>
      </pivotArea>
    </format>
    <format dxfId="2303">
      <pivotArea dataOnly="0" labelOnly="1" outline="0" fieldPosition="0">
        <references count="4">
          <reference field="0" count="1" selected="0">
            <x v="412"/>
          </reference>
          <reference field="1" count="1" selected="0">
            <x v="400"/>
          </reference>
          <reference field="2" count="1" selected="0">
            <x v="2"/>
          </reference>
          <reference field="3" count="1">
            <x v="335"/>
          </reference>
        </references>
      </pivotArea>
    </format>
    <format dxfId="2302">
      <pivotArea dataOnly="0" labelOnly="1" outline="0" fieldPosition="0">
        <references count="4">
          <reference field="0" count="1" selected="0">
            <x v="416"/>
          </reference>
          <reference field="1" count="1" selected="0">
            <x v="408"/>
          </reference>
          <reference field="2" count="1" selected="0">
            <x v="2"/>
          </reference>
          <reference field="3" count="1">
            <x v="287"/>
          </reference>
        </references>
      </pivotArea>
    </format>
    <format dxfId="2301">
      <pivotArea dataOnly="0" labelOnly="1" outline="0" fieldPosition="0">
        <references count="4">
          <reference field="0" count="1" selected="0">
            <x v="420"/>
          </reference>
          <reference field="1" count="1" selected="0">
            <x v="374"/>
          </reference>
          <reference field="2" count="1" selected="0">
            <x v="2"/>
          </reference>
          <reference field="3" count="1">
            <x v="315"/>
          </reference>
        </references>
      </pivotArea>
    </format>
    <format dxfId="2300">
      <pivotArea dataOnly="0" labelOnly="1" outline="0" fieldPosition="0">
        <references count="5">
          <reference field="0" count="1" selected="0">
            <x v="10"/>
          </reference>
          <reference field="1" count="1" selected="0">
            <x v="58"/>
          </reference>
          <reference field="2" count="1" selected="0">
            <x v="0"/>
          </reference>
          <reference field="3" count="1" selected="0">
            <x v="386"/>
          </reference>
          <reference field="4" count="1">
            <x v="5"/>
          </reference>
        </references>
      </pivotArea>
    </format>
    <format dxfId="2299">
      <pivotArea dataOnly="0" labelOnly="1" outline="0" fieldPosition="0">
        <references count="6">
          <reference field="0" count="1" selected="0">
            <x v="10"/>
          </reference>
          <reference field="1" count="1" selected="0">
            <x v="58"/>
          </reference>
          <reference field="2" count="1" selected="0">
            <x v="0"/>
          </reference>
          <reference field="3" count="1" selected="0">
            <x v="386"/>
          </reference>
          <reference field="4" count="1" selected="0">
            <x v="5"/>
          </reference>
          <reference field="15" count="1">
            <x v="1"/>
          </reference>
        </references>
      </pivotArea>
    </format>
    <format dxfId="2298">
      <pivotArea dataOnly="0" labelOnly="1" outline="0" fieldPosition="0">
        <references count="6">
          <reference field="0" count="1" selected="0">
            <x v="11"/>
          </reference>
          <reference field="1" count="1" selected="0">
            <x v="63"/>
          </reference>
          <reference field="2" count="1" selected="0">
            <x v="1"/>
          </reference>
          <reference field="3" count="1" selected="0">
            <x v="363"/>
          </reference>
          <reference field="4" count="1" selected="0">
            <x v="5"/>
          </reference>
          <reference field="15" count="1">
            <x v="1"/>
          </reference>
        </references>
      </pivotArea>
    </format>
    <format dxfId="2297">
      <pivotArea dataOnly="0" labelOnly="1" outline="0" fieldPosition="0">
        <references count="6">
          <reference field="0" count="1" selected="0">
            <x v="12"/>
          </reference>
          <reference field="1" count="1" selected="0">
            <x v="69"/>
          </reference>
          <reference field="2" count="1" selected="0">
            <x v="2"/>
          </reference>
          <reference field="3" count="1" selected="0">
            <x v="210"/>
          </reference>
          <reference field="4" count="1" selected="0">
            <x v="5"/>
          </reference>
          <reference field="15" count="1">
            <x v="16"/>
          </reference>
        </references>
      </pivotArea>
    </format>
    <format dxfId="2296">
      <pivotArea dataOnly="0" labelOnly="1" outline="0" fieldPosition="0">
        <references count="6">
          <reference field="0" count="1" selected="0">
            <x v="18"/>
          </reference>
          <reference field="1" count="1" selected="0">
            <x v="92"/>
          </reference>
          <reference field="2" count="1" selected="0">
            <x v="0"/>
          </reference>
          <reference field="3" count="1" selected="0">
            <x v="272"/>
          </reference>
          <reference field="4" count="1" selected="0">
            <x v="5"/>
          </reference>
          <reference field="15" count="1">
            <x v="1"/>
          </reference>
        </references>
      </pivotArea>
    </format>
    <format dxfId="2295">
      <pivotArea dataOnly="0" labelOnly="1" outline="0" fieldPosition="0">
        <references count="6">
          <reference field="0" count="1" selected="0">
            <x v="31"/>
          </reference>
          <reference field="1" count="1" selected="0">
            <x v="162"/>
          </reference>
          <reference field="2" count="1" selected="0">
            <x v="1"/>
          </reference>
          <reference field="3" count="1" selected="0">
            <x v="374"/>
          </reference>
          <reference field="4" count="1" selected="0">
            <x v="5"/>
          </reference>
          <reference field="15" count="1">
            <x v="1"/>
          </reference>
        </references>
      </pivotArea>
    </format>
    <format dxfId="2294">
      <pivotArea dataOnly="0" labelOnly="1" outline="0" fieldPosition="0">
        <references count="6">
          <reference field="0" count="1" selected="0">
            <x v="40"/>
          </reference>
          <reference field="1" count="1" selected="0">
            <x v="198"/>
          </reference>
          <reference field="2" count="1" selected="0">
            <x v="2"/>
          </reference>
          <reference field="3" count="1" selected="0">
            <x v="170"/>
          </reference>
          <reference field="4" count="1" selected="0">
            <x v="5"/>
          </reference>
          <reference field="15" count="1">
            <x v="9"/>
          </reference>
        </references>
      </pivotArea>
    </format>
    <format dxfId="2293">
      <pivotArea dataOnly="0" labelOnly="1" outline="0" fieldPosition="0">
        <references count="6">
          <reference field="0" count="1" selected="0">
            <x v="48"/>
          </reference>
          <reference field="1" count="1" selected="0">
            <x v="226"/>
          </reference>
          <reference field="2" count="1" selected="0">
            <x v="2"/>
          </reference>
          <reference field="3" count="1" selected="0">
            <x v="103"/>
          </reference>
          <reference field="4" count="1" selected="0">
            <x v="5"/>
          </reference>
          <reference field="15" count="1">
            <x v="9"/>
          </reference>
        </references>
      </pivotArea>
    </format>
    <format dxfId="2292">
      <pivotArea dataOnly="0" labelOnly="1" outline="0" fieldPosition="0">
        <references count="6">
          <reference field="0" count="1" selected="0">
            <x v="57"/>
          </reference>
          <reference field="1" count="1" selected="0">
            <x v="241"/>
          </reference>
          <reference field="2" count="1" selected="0">
            <x v="3"/>
          </reference>
          <reference field="3" count="1" selected="0">
            <x v="151"/>
          </reference>
          <reference field="4" count="1" selected="0">
            <x v="5"/>
          </reference>
          <reference field="15" count="1">
            <x v="0"/>
          </reference>
        </references>
      </pivotArea>
    </format>
    <format dxfId="2291">
      <pivotArea dataOnly="0" labelOnly="1" outline="0" fieldPosition="0">
        <references count="6">
          <reference field="0" count="1" selected="0">
            <x v="66"/>
          </reference>
          <reference field="1" count="1" selected="0">
            <x v="251"/>
          </reference>
          <reference field="2" count="1" selected="0">
            <x v="0"/>
          </reference>
          <reference field="3" count="1" selected="0">
            <x v="379"/>
          </reference>
          <reference field="4" count="1" selected="0">
            <x v="5"/>
          </reference>
          <reference field="15" count="1">
            <x v="0"/>
          </reference>
        </references>
      </pivotArea>
    </format>
    <format dxfId="2290">
      <pivotArea dataOnly="0" labelOnly="1" outline="0" fieldPosition="0">
        <references count="6">
          <reference field="0" count="1" selected="0">
            <x v="69"/>
          </reference>
          <reference field="1" count="1" selected="0">
            <x v="254"/>
          </reference>
          <reference field="2" count="1" selected="0">
            <x v="3"/>
          </reference>
          <reference field="3" count="1" selected="0">
            <x v="86"/>
          </reference>
          <reference field="4" count="1" selected="0">
            <x v="5"/>
          </reference>
          <reference field="15" count="1">
            <x v="0"/>
          </reference>
        </references>
      </pivotArea>
    </format>
    <format dxfId="2289">
      <pivotArea dataOnly="0" labelOnly="1" outline="0" fieldPosition="0">
        <references count="6">
          <reference field="0" count="1" selected="0">
            <x v="74"/>
          </reference>
          <reference field="1" count="1" selected="0">
            <x v="263"/>
          </reference>
          <reference field="2" count="1" selected="0">
            <x v="0"/>
          </reference>
          <reference field="3" count="1" selected="0">
            <x v="262"/>
          </reference>
          <reference field="4" count="1" selected="0">
            <x v="5"/>
          </reference>
          <reference field="15" count="1">
            <x v="0"/>
          </reference>
        </references>
      </pivotArea>
    </format>
    <format dxfId="2288">
      <pivotArea dataOnly="0" labelOnly="1" outline="0" fieldPosition="0">
        <references count="6">
          <reference field="0" count="1" selected="0">
            <x v="80"/>
          </reference>
          <reference field="1" count="1" selected="0">
            <x v="273"/>
          </reference>
          <reference field="2" count="1" selected="0">
            <x v="2"/>
          </reference>
          <reference field="3" count="1" selected="0">
            <x v="191"/>
          </reference>
          <reference field="4" count="1" selected="0">
            <x v="5"/>
          </reference>
          <reference field="15" count="1">
            <x v="0"/>
          </reference>
        </references>
      </pivotArea>
    </format>
    <format dxfId="2287">
      <pivotArea dataOnly="0" labelOnly="1" outline="0" fieldPosition="0">
        <references count="6">
          <reference field="0" count="1" selected="0">
            <x v="87"/>
          </reference>
          <reference field="1" count="1" selected="0">
            <x v="281"/>
          </reference>
          <reference field="2" count="1" selected="0">
            <x v="1"/>
          </reference>
          <reference field="3" count="1" selected="0">
            <x v="417"/>
          </reference>
          <reference field="4" count="1" selected="0">
            <x v="5"/>
          </reference>
          <reference field="15" count="1">
            <x v="0"/>
          </reference>
        </references>
      </pivotArea>
    </format>
    <format dxfId="2286">
      <pivotArea dataOnly="0" labelOnly="1" outline="0" fieldPosition="0">
        <references count="6">
          <reference field="0" count="1" selected="0">
            <x v="90"/>
          </reference>
          <reference field="1" count="1" selected="0">
            <x v="284"/>
          </reference>
          <reference field="2" count="1" selected="0">
            <x v="0"/>
          </reference>
          <reference field="3" count="1" selected="0">
            <x v="164"/>
          </reference>
          <reference field="4" count="1" selected="0">
            <x v="5"/>
          </reference>
          <reference field="15" count="1">
            <x v="0"/>
          </reference>
        </references>
      </pivotArea>
    </format>
    <format dxfId="2285">
      <pivotArea dataOnly="0" labelOnly="1" outline="0" fieldPosition="0">
        <references count="6">
          <reference field="0" count="1" selected="0">
            <x v="92"/>
          </reference>
          <reference field="1" count="1" selected="0">
            <x v="288"/>
          </reference>
          <reference field="2" count="1" selected="0">
            <x v="2"/>
          </reference>
          <reference field="3" count="1" selected="0">
            <x v="388"/>
          </reference>
          <reference field="4" count="1" selected="0">
            <x v="5"/>
          </reference>
          <reference field="15" count="1">
            <x v="0"/>
          </reference>
        </references>
      </pivotArea>
    </format>
    <format dxfId="2284">
      <pivotArea dataOnly="0" labelOnly="1" outline="0" fieldPosition="0">
        <references count="6">
          <reference field="0" count="1" selected="0">
            <x v="93"/>
          </reference>
          <reference field="1" count="1" selected="0">
            <x v="289"/>
          </reference>
          <reference field="2" count="1" selected="0">
            <x v="3"/>
          </reference>
          <reference field="3" count="1" selected="0">
            <x v="237"/>
          </reference>
          <reference field="4" count="1" selected="0">
            <x v="5"/>
          </reference>
          <reference field="15" count="1">
            <x v="0"/>
          </reference>
        </references>
      </pivotArea>
    </format>
    <format dxfId="2283">
      <pivotArea dataOnly="0" labelOnly="1" outline="0" fieldPosition="0">
        <references count="6">
          <reference field="0" count="1" selected="0">
            <x v="96"/>
          </reference>
          <reference field="1" count="1" selected="0">
            <x v="293"/>
          </reference>
          <reference field="2" count="1" selected="0">
            <x v="2"/>
          </reference>
          <reference field="3" count="1" selected="0">
            <x v="222"/>
          </reference>
          <reference field="4" count="1" selected="0">
            <x v="5"/>
          </reference>
          <reference field="15" count="1">
            <x v="5"/>
          </reference>
        </references>
      </pivotArea>
    </format>
    <format dxfId="2282">
      <pivotArea dataOnly="0" labelOnly="1" outline="0" fieldPosition="0">
        <references count="6">
          <reference field="0" count="1" selected="0">
            <x v="99"/>
          </reference>
          <reference field="1" count="1" selected="0">
            <x v="297"/>
          </reference>
          <reference field="2" count="1" selected="0">
            <x v="1"/>
          </reference>
          <reference field="3" count="1" selected="0">
            <x v="378"/>
          </reference>
          <reference field="4" count="1" selected="0">
            <x v="5"/>
          </reference>
          <reference field="15" count="1">
            <x v="2"/>
          </reference>
        </references>
      </pivotArea>
    </format>
    <format dxfId="2281">
      <pivotArea dataOnly="0" labelOnly="1" outline="0" fieldPosition="0">
        <references count="6">
          <reference field="0" count="1" selected="0">
            <x v="103"/>
          </reference>
          <reference field="1" count="1" selected="0">
            <x v="303"/>
          </reference>
          <reference field="2" count="1" selected="0">
            <x v="1"/>
          </reference>
          <reference field="3" count="1" selected="0">
            <x v="18"/>
          </reference>
          <reference field="4" count="1" selected="0">
            <x v="5"/>
          </reference>
          <reference field="15" count="1">
            <x v="5"/>
          </reference>
        </references>
      </pivotArea>
    </format>
    <format dxfId="2280">
      <pivotArea dataOnly="0" labelOnly="1" outline="0" fieldPosition="0">
        <references count="6">
          <reference field="0" count="1" selected="0">
            <x v="118"/>
          </reference>
          <reference field="1" count="1" selected="0">
            <x v="321"/>
          </reference>
          <reference field="2" count="1" selected="0">
            <x v="0"/>
          </reference>
          <reference field="3" count="1" selected="0">
            <x v="396"/>
          </reference>
          <reference field="4" count="1" selected="0">
            <x v="5"/>
          </reference>
          <reference field="15" count="1">
            <x v="6"/>
          </reference>
        </references>
      </pivotArea>
    </format>
    <format dxfId="2279">
      <pivotArea dataOnly="0" labelOnly="1" outline="0" fieldPosition="0">
        <references count="6">
          <reference field="0" count="1" selected="0">
            <x v="122"/>
          </reference>
          <reference field="1" count="1" selected="0">
            <x v="325"/>
          </reference>
          <reference field="2" count="1" selected="0">
            <x v="0"/>
          </reference>
          <reference field="3" count="1" selected="0">
            <x v="314"/>
          </reference>
          <reference field="4" count="1" selected="0">
            <x v="5"/>
          </reference>
          <reference field="15" count="1">
            <x v="6"/>
          </reference>
        </references>
      </pivotArea>
    </format>
    <format dxfId="2278">
      <pivotArea dataOnly="0" labelOnly="1" outline="0" fieldPosition="0">
        <references count="6">
          <reference field="0" count="1" selected="0">
            <x v="129"/>
          </reference>
          <reference field="1" count="1" selected="0">
            <x v="336"/>
          </reference>
          <reference field="2" count="1" selected="0">
            <x v="3"/>
          </reference>
          <reference field="3" count="1" selected="0">
            <x v="149"/>
          </reference>
          <reference field="4" count="1" selected="0">
            <x v="5"/>
          </reference>
          <reference field="15" count="1">
            <x v="6"/>
          </reference>
        </references>
      </pivotArea>
    </format>
    <format dxfId="2277">
      <pivotArea dataOnly="0" labelOnly="1" outline="0" fieldPosition="0">
        <references count="6">
          <reference field="0" count="1" selected="0">
            <x v="134"/>
          </reference>
          <reference field="1" count="1" selected="0">
            <x v="341"/>
          </reference>
          <reference field="2" count="1" selected="0">
            <x v="0"/>
          </reference>
          <reference field="3" count="1" selected="0">
            <x v="135"/>
          </reference>
          <reference field="4" count="1" selected="0">
            <x v="5"/>
          </reference>
          <reference field="15" count="1">
            <x v="6"/>
          </reference>
        </references>
      </pivotArea>
    </format>
    <format dxfId="2276">
      <pivotArea dataOnly="0" labelOnly="1" outline="0" fieldPosition="0">
        <references count="6">
          <reference field="0" count="1" selected="0">
            <x v="138"/>
          </reference>
          <reference field="1" count="1" selected="0">
            <x v="345"/>
          </reference>
          <reference field="2" count="1" selected="0">
            <x v="0"/>
          </reference>
          <reference field="3" count="1" selected="0">
            <x v="291"/>
          </reference>
          <reference field="4" count="1" selected="0">
            <x v="5"/>
          </reference>
          <reference field="15" count="1">
            <x v="6"/>
          </reference>
        </references>
      </pivotArea>
    </format>
    <format dxfId="2275">
      <pivotArea dataOnly="0" labelOnly="1" outline="0" fieldPosition="0">
        <references count="6">
          <reference field="0" count="1" selected="0">
            <x v="149"/>
          </reference>
          <reference field="1" count="1" selected="0">
            <x v="370"/>
          </reference>
          <reference field="2" count="1" selected="0">
            <x v="3"/>
          </reference>
          <reference field="3" count="1" selected="0">
            <x v="14"/>
          </reference>
          <reference field="4" count="1" selected="0">
            <x v="5"/>
          </reference>
          <reference field="15" count="1">
            <x v="6"/>
          </reference>
        </references>
      </pivotArea>
    </format>
    <format dxfId="2274">
      <pivotArea dataOnly="0" labelOnly="1" outline="0" fieldPosition="0">
        <references count="6">
          <reference field="0" count="1" selected="0">
            <x v="151"/>
          </reference>
          <reference field="1" count="1" selected="0">
            <x v="383"/>
          </reference>
          <reference field="2" count="1" selected="0">
            <x v="1"/>
          </reference>
          <reference field="3" count="1" selected="0">
            <x v="180"/>
          </reference>
          <reference field="4" count="1" selected="0">
            <x v="5"/>
          </reference>
          <reference field="15" count="1">
            <x v="6"/>
          </reference>
        </references>
      </pivotArea>
    </format>
    <format dxfId="2273">
      <pivotArea dataOnly="0" labelOnly="1" outline="0" fieldPosition="0">
        <references count="6">
          <reference field="0" count="1" selected="0">
            <x v="154"/>
          </reference>
          <reference field="1" count="1" selected="0">
            <x v="413"/>
          </reference>
          <reference field="2" count="1" selected="0">
            <x v="0"/>
          </reference>
          <reference field="3" count="1" selected="0">
            <x v="372"/>
          </reference>
          <reference field="4" count="1" selected="0">
            <x v="5"/>
          </reference>
          <reference field="15" count="1">
            <x v="6"/>
          </reference>
        </references>
      </pivotArea>
    </format>
    <format dxfId="2272">
      <pivotArea dataOnly="0" labelOnly="1" outline="0" fieldPosition="0">
        <references count="6">
          <reference field="0" count="1" selected="0">
            <x v="172"/>
          </reference>
          <reference field="1" count="1" selected="0">
            <x v="300"/>
          </reference>
          <reference field="2" count="1" selected="0">
            <x v="2"/>
          </reference>
          <reference field="3" count="1" selected="0">
            <x v="380"/>
          </reference>
          <reference field="4" count="1" selected="0">
            <x v="5"/>
          </reference>
          <reference field="15" count="1">
            <x v="6"/>
          </reference>
        </references>
      </pivotArea>
    </format>
    <format dxfId="2271">
      <pivotArea dataOnly="0" labelOnly="1" outline="0" fieldPosition="0">
        <references count="6">
          <reference field="0" count="1" selected="0">
            <x v="173"/>
          </reference>
          <reference field="1" count="1" selected="0">
            <x v="388"/>
          </reference>
          <reference field="2" count="1" selected="0">
            <x v="3"/>
          </reference>
          <reference field="3" count="1" selected="0">
            <x v="415"/>
          </reference>
          <reference field="4" count="1" selected="0">
            <x v="5"/>
          </reference>
          <reference field="15" count="1">
            <x v="6"/>
          </reference>
        </references>
      </pivotArea>
    </format>
    <format dxfId="2270">
      <pivotArea dataOnly="0" labelOnly="1" outline="0" fieldPosition="0">
        <references count="6">
          <reference field="0" count="1" selected="0">
            <x v="204"/>
          </reference>
          <reference field="1" count="1" selected="0">
            <x v="98"/>
          </reference>
          <reference field="2" count="1" selected="0">
            <x v="2"/>
          </reference>
          <reference field="3" count="1" selected="0">
            <x v="260"/>
          </reference>
          <reference field="4" count="1" selected="0">
            <x v="5"/>
          </reference>
          <reference field="15" count="1">
            <x v="6"/>
          </reference>
        </references>
      </pivotArea>
    </format>
    <format dxfId="2269">
      <pivotArea dataOnly="0" labelOnly="1" outline="0" fieldPosition="0">
        <references count="6">
          <reference field="0" count="1" selected="0">
            <x v="208"/>
          </reference>
          <reference field="1" count="1" selected="0">
            <x v="104"/>
          </reference>
          <reference field="2" count="1" selected="0">
            <x v="2"/>
          </reference>
          <reference field="3" count="1" selected="0">
            <x v="110"/>
          </reference>
          <reference field="4" count="1" selected="0">
            <x v="5"/>
          </reference>
          <reference field="15" count="1">
            <x v="6"/>
          </reference>
        </references>
      </pivotArea>
    </format>
    <format dxfId="2268">
      <pivotArea dataOnly="0" labelOnly="1" outline="0" fieldPosition="0">
        <references count="6">
          <reference field="0" count="1" selected="0">
            <x v="209"/>
          </reference>
          <reference field="1" count="1" selected="0">
            <x v="105"/>
          </reference>
          <reference field="2" count="1" selected="0">
            <x v="3"/>
          </reference>
          <reference field="3" count="1" selected="0">
            <x v="82"/>
          </reference>
          <reference field="4" count="1" selected="0">
            <x v="5"/>
          </reference>
          <reference field="15" count="1">
            <x v="6"/>
          </reference>
        </references>
      </pivotArea>
    </format>
    <format dxfId="2267">
      <pivotArea dataOnly="0" labelOnly="1" outline="0" fieldPosition="0">
        <references count="6">
          <reference field="0" count="1" selected="0">
            <x v="213"/>
          </reference>
          <reference field="1" count="1" selected="0">
            <x v="115"/>
          </reference>
          <reference field="2" count="1" selected="0">
            <x v="3"/>
          </reference>
          <reference field="3" count="1" selected="0">
            <x v="226"/>
          </reference>
          <reference field="4" count="1" selected="0">
            <x v="5"/>
          </reference>
          <reference field="15" count="1">
            <x v="6"/>
          </reference>
        </references>
      </pivotArea>
    </format>
    <format dxfId="2266">
      <pivotArea dataOnly="0" labelOnly="1" outline="0" fieldPosition="0">
        <references count="6">
          <reference field="0" count="1" selected="0">
            <x v="217"/>
          </reference>
          <reference field="1" count="1" selected="0">
            <x v="122"/>
          </reference>
          <reference field="2" count="1" selected="0">
            <x v="3"/>
          </reference>
          <reference field="3" count="1" selected="0">
            <x v="276"/>
          </reference>
          <reference field="4" count="1" selected="0">
            <x v="5"/>
          </reference>
          <reference field="15" count="1">
            <x v="6"/>
          </reference>
        </references>
      </pivotArea>
    </format>
    <format dxfId="2265">
      <pivotArea dataOnly="0" labelOnly="1" outline="0" fieldPosition="0">
        <references count="6">
          <reference field="0" count="1" selected="0">
            <x v="219"/>
          </reference>
          <reference field="1" count="1" selected="0">
            <x v="125"/>
          </reference>
          <reference field="2" count="1" selected="0">
            <x v="1"/>
          </reference>
          <reference field="3" count="1" selected="0">
            <x v="293"/>
          </reference>
          <reference field="4" count="1" selected="0">
            <x v="5"/>
          </reference>
          <reference field="15" count="1">
            <x v="6"/>
          </reference>
        </references>
      </pivotArea>
    </format>
    <format dxfId="2264">
      <pivotArea dataOnly="0" labelOnly="1" outline="0" fieldPosition="0">
        <references count="6">
          <reference field="0" count="1" selected="0">
            <x v="221"/>
          </reference>
          <reference field="1" count="1" selected="0">
            <x v="127"/>
          </reference>
          <reference field="2" count="1" selected="0">
            <x v="3"/>
          </reference>
          <reference field="3" count="1" selected="0">
            <x v="346"/>
          </reference>
          <reference field="4" count="1" selected="0">
            <x v="5"/>
          </reference>
          <reference field="15" count="1">
            <x v="6"/>
          </reference>
        </references>
      </pivotArea>
    </format>
    <format dxfId="2263">
      <pivotArea dataOnly="0" labelOnly="1" outline="0" fieldPosition="0">
        <references count="6">
          <reference field="0" count="1" selected="0">
            <x v="230"/>
          </reference>
          <reference field="1" count="1" selected="0">
            <x v="157"/>
          </reference>
          <reference field="2" count="1" selected="0">
            <x v="0"/>
          </reference>
          <reference field="3" count="1" selected="0">
            <x v="243"/>
          </reference>
          <reference field="4" count="1" selected="0">
            <x v="5"/>
          </reference>
          <reference field="15" count="1">
            <x v="6"/>
          </reference>
        </references>
      </pivotArea>
    </format>
    <format dxfId="2262">
      <pivotArea dataOnly="0" labelOnly="1" outline="0" fieldPosition="0">
        <references count="6">
          <reference field="0" count="1" selected="0">
            <x v="236"/>
          </reference>
          <reference field="1" count="1" selected="0">
            <x v="73"/>
          </reference>
          <reference field="2" count="1" selected="0">
            <x v="2"/>
          </reference>
          <reference field="3" count="1" selected="0">
            <x v="261"/>
          </reference>
          <reference field="4" count="1" selected="0">
            <x v="5"/>
          </reference>
          <reference field="15" count="1">
            <x v="6"/>
          </reference>
        </references>
      </pivotArea>
    </format>
    <format dxfId="2261">
      <pivotArea dataOnly="0" labelOnly="1" outline="0" fieldPosition="0">
        <references count="6">
          <reference field="0" count="1" selected="0">
            <x v="246"/>
          </reference>
          <reference field="1" count="1" selected="0">
            <x v="270"/>
          </reference>
          <reference field="2" count="1" selected="0">
            <x v="0"/>
          </reference>
          <reference field="3" count="1" selected="0">
            <x v="89"/>
          </reference>
          <reference field="4" count="1" selected="0">
            <x v="5"/>
          </reference>
          <reference field="15" count="1">
            <x v="6"/>
          </reference>
        </references>
      </pivotArea>
    </format>
    <format dxfId="2260">
      <pivotArea dataOnly="0" labelOnly="1" outline="0" fieldPosition="0">
        <references count="6">
          <reference field="0" count="1" selected="0">
            <x v="248"/>
          </reference>
          <reference field="1" count="1" selected="0">
            <x v="411"/>
          </reference>
          <reference field="2" count="1" selected="0">
            <x v="2"/>
          </reference>
          <reference field="3" count="1" selected="0">
            <x v="401"/>
          </reference>
          <reference field="4" count="1" selected="0">
            <x v="5"/>
          </reference>
          <reference field="15" count="1">
            <x v="6"/>
          </reference>
        </references>
      </pivotArea>
    </format>
    <format dxfId="2259">
      <pivotArea dataOnly="0" labelOnly="1" outline="0" fieldPosition="0">
        <references count="6">
          <reference field="0" count="1" selected="0">
            <x v="249"/>
          </reference>
          <reference field="1" count="1" selected="0">
            <x v="418"/>
          </reference>
          <reference field="2" count="1" selected="0">
            <x v="3"/>
          </reference>
          <reference field="3" count="1" selected="0">
            <x v="175"/>
          </reference>
          <reference field="4" count="1" selected="0">
            <x v="5"/>
          </reference>
          <reference field="15" count="1">
            <x v="6"/>
          </reference>
        </references>
      </pivotArea>
    </format>
    <format dxfId="2258">
      <pivotArea dataOnly="0" labelOnly="1" outline="0" fieldPosition="0">
        <references count="6">
          <reference field="0" count="1" selected="0">
            <x v="254"/>
          </reference>
          <reference field="1" count="1" selected="0">
            <x v="278"/>
          </reference>
          <reference field="2" count="1" selected="0">
            <x v="0"/>
          </reference>
          <reference field="3" count="1" selected="0">
            <x v="325"/>
          </reference>
          <reference field="4" count="1" selected="0">
            <x v="5"/>
          </reference>
          <reference field="15" count="1">
            <x v="6"/>
          </reference>
        </references>
      </pivotArea>
    </format>
    <format dxfId="2257">
      <pivotArea dataOnly="0" labelOnly="1" outline="0" fieldPosition="0">
        <references count="6">
          <reference field="0" count="1" selected="0">
            <x v="255"/>
          </reference>
          <reference field="1" count="1" selected="0">
            <x v="296"/>
          </reference>
          <reference field="2" count="1" selected="0">
            <x v="1"/>
          </reference>
          <reference field="3" count="1" selected="0">
            <x v="68"/>
          </reference>
          <reference field="4" count="1" selected="0">
            <x v="5"/>
          </reference>
          <reference field="15" count="1">
            <x v="6"/>
          </reference>
        </references>
      </pivotArea>
    </format>
    <format dxfId="2256">
      <pivotArea dataOnly="0" labelOnly="1" outline="0" fieldPosition="0">
        <references count="6">
          <reference field="0" count="1" selected="0">
            <x v="257"/>
          </reference>
          <reference field="1" count="1" selected="0">
            <x v="305"/>
          </reference>
          <reference field="2" count="1" selected="0">
            <x v="3"/>
          </reference>
          <reference field="3" count="1" selected="0">
            <x v="91"/>
          </reference>
          <reference field="4" count="1" selected="0">
            <x v="5"/>
          </reference>
          <reference field="15" count="1">
            <x v="6"/>
          </reference>
        </references>
      </pivotArea>
    </format>
    <format dxfId="2255">
      <pivotArea dataOnly="0" labelOnly="1" outline="0" fieldPosition="0">
        <references count="6">
          <reference field="0" count="1" selected="0">
            <x v="273"/>
          </reference>
          <reference field="1" count="1" selected="0">
            <x v="213"/>
          </reference>
          <reference field="2" count="1" selected="0">
            <x v="3"/>
          </reference>
          <reference field="3" count="1" selected="0">
            <x v="184"/>
          </reference>
          <reference field="4" count="1" selected="0">
            <x v="5"/>
          </reference>
          <reference field="15" count="1">
            <x v="6"/>
          </reference>
        </references>
      </pivotArea>
    </format>
    <format dxfId="2254">
      <pivotArea dataOnly="0" labelOnly="1" outline="0" fieldPosition="0">
        <references count="6">
          <reference field="0" count="1" selected="0">
            <x v="278"/>
          </reference>
          <reference field="1" count="1" selected="0">
            <x v="286"/>
          </reference>
          <reference field="2" count="1" selected="0">
            <x v="0"/>
          </reference>
          <reference field="3" count="1" selected="0">
            <x v="60"/>
          </reference>
          <reference field="4" count="1" selected="0">
            <x v="5"/>
          </reference>
          <reference field="15" count="1">
            <x v="6"/>
          </reference>
        </references>
      </pivotArea>
    </format>
    <format dxfId="2253">
      <pivotArea dataOnly="0" labelOnly="1" outline="0" fieldPosition="0">
        <references count="6">
          <reference field="0" count="1" selected="0">
            <x v="286"/>
          </reference>
          <reference field="1" count="1" selected="0">
            <x v="395"/>
          </reference>
          <reference field="2" count="1" selected="0">
            <x v="10"/>
          </reference>
          <reference field="3" count="1" selected="0">
            <x v="161"/>
          </reference>
          <reference field="4" count="1" selected="0">
            <x v="5"/>
          </reference>
          <reference field="15" count="1">
            <x v="6"/>
          </reference>
        </references>
      </pivotArea>
    </format>
    <format dxfId="2252">
      <pivotArea dataOnly="0" labelOnly="1" outline="0" fieldPosition="0">
        <references count="6">
          <reference field="0" count="1" selected="0">
            <x v="287"/>
          </reference>
          <reference field="1" count="1" selected="0">
            <x v="407"/>
          </reference>
          <reference field="2" count="1" selected="0">
            <x v="10"/>
          </reference>
          <reference field="3" count="1" selected="0">
            <x v="347"/>
          </reference>
          <reference field="4" count="1" selected="0">
            <x v="5"/>
          </reference>
          <reference field="15" count="1">
            <x v="15"/>
          </reference>
        </references>
      </pivotArea>
    </format>
    <format dxfId="2251">
      <pivotArea dataOnly="0" labelOnly="1" outline="0" fieldPosition="0">
        <references count="6">
          <reference field="0" count="1" selected="0">
            <x v="289"/>
          </reference>
          <reference field="1" count="1" selected="0">
            <x v="387"/>
          </reference>
          <reference field="2" count="1" selected="0">
            <x v="10"/>
          </reference>
          <reference field="3" count="1" selected="0">
            <x v="109"/>
          </reference>
          <reference field="4" count="1" selected="0">
            <x v="5"/>
          </reference>
          <reference field="15" count="1">
            <x v="6"/>
          </reference>
        </references>
      </pivotArea>
    </format>
    <format dxfId="2250">
      <pivotArea dataOnly="0" labelOnly="1" outline="0" fieldPosition="0">
        <references count="6">
          <reference field="0" count="1" selected="0">
            <x v="296"/>
          </reference>
          <reference field="1" count="1" selected="0">
            <x v="54"/>
          </reference>
          <reference field="2" count="1" selected="0">
            <x v="2"/>
          </reference>
          <reference field="3" count="1" selected="0">
            <x v="284"/>
          </reference>
          <reference field="4" count="1" selected="0">
            <x v="5"/>
          </reference>
          <reference field="15" count="1">
            <x v="6"/>
          </reference>
        </references>
      </pivotArea>
    </format>
    <format dxfId="2249">
      <pivotArea dataOnly="0" labelOnly="1" outline="0" fieldPosition="0">
        <references count="6">
          <reference field="0" count="1" selected="0">
            <x v="298"/>
          </reference>
          <reference field="1" count="1" selected="0">
            <x v="142"/>
          </reference>
          <reference field="2" count="1" selected="0">
            <x v="0"/>
          </reference>
          <reference field="3" count="1" selected="0">
            <x v="209"/>
          </reference>
          <reference field="4" count="1" selected="0">
            <x v="5"/>
          </reference>
          <reference field="15" count="1">
            <x v="6"/>
          </reference>
        </references>
      </pivotArea>
    </format>
    <format dxfId="2248">
      <pivotArea dataOnly="0" labelOnly="1" outline="0" fieldPosition="0">
        <references count="6">
          <reference field="0" count="1" selected="0">
            <x v="312"/>
          </reference>
          <reference field="1" count="1" selected="0">
            <x v="360"/>
          </reference>
          <reference field="2" count="1" selected="0">
            <x v="2"/>
          </reference>
          <reference field="3" count="1" selected="0">
            <x v="253"/>
          </reference>
          <reference field="4" count="1" selected="0">
            <x v="5"/>
          </reference>
          <reference field="15" count="1">
            <x v="6"/>
          </reference>
        </references>
      </pivotArea>
    </format>
    <format dxfId="2247">
      <pivotArea dataOnly="0" labelOnly="1" outline="0" fieldPosition="0">
        <references count="6">
          <reference field="0" count="1" selected="0">
            <x v="320"/>
          </reference>
          <reference field="1" count="1" selected="0">
            <x v="401"/>
          </reference>
          <reference field="2" count="1" selected="0">
            <x v="2"/>
          </reference>
          <reference field="3" count="1" selected="0">
            <x v="83"/>
          </reference>
          <reference field="4" count="1" selected="0">
            <x v="5"/>
          </reference>
          <reference field="15" count="1">
            <x v="6"/>
          </reference>
        </references>
      </pivotArea>
    </format>
    <format dxfId="2246">
      <pivotArea dataOnly="0" labelOnly="1" outline="0" fieldPosition="0">
        <references count="6">
          <reference field="0" count="1" selected="0">
            <x v="331"/>
          </reference>
          <reference field="1" count="1" selected="0">
            <x v="25"/>
          </reference>
          <reference field="2" count="1" selected="0">
            <x v="1"/>
          </reference>
          <reference field="3" count="1" selected="0">
            <x v="341"/>
          </reference>
          <reference field="4" count="1" selected="0">
            <x v="5"/>
          </reference>
          <reference field="15" count="1">
            <x v="6"/>
          </reference>
        </references>
      </pivotArea>
    </format>
    <format dxfId="2245">
      <pivotArea dataOnly="0" labelOnly="1" outline="0" fieldPosition="0">
        <references count="6">
          <reference field="0" count="1" selected="0">
            <x v="335"/>
          </reference>
          <reference field="1" count="1" selected="0">
            <x v="36"/>
          </reference>
          <reference field="2" count="1" selected="0">
            <x v="1"/>
          </reference>
          <reference field="3" count="1" selected="0">
            <x v="15"/>
          </reference>
          <reference field="4" count="1" selected="0">
            <x v="5"/>
          </reference>
          <reference field="15" count="1">
            <x v="6"/>
          </reference>
        </references>
      </pivotArea>
    </format>
    <format dxfId="2244">
      <pivotArea dataOnly="0" labelOnly="1" outline="0" fieldPosition="0">
        <references count="6">
          <reference field="0" count="1" selected="0">
            <x v="339"/>
          </reference>
          <reference field="1" count="1" selected="0">
            <x v="46"/>
          </reference>
          <reference field="2" count="1" selected="0">
            <x v="1"/>
          </reference>
          <reference field="3" count="1" selected="0">
            <x v="9"/>
          </reference>
          <reference field="4" count="1" selected="0">
            <x v="5"/>
          </reference>
          <reference field="15" count="1">
            <x v="6"/>
          </reference>
        </references>
      </pivotArea>
    </format>
    <format dxfId="2243">
      <pivotArea dataOnly="0" labelOnly="1" outline="0" fieldPosition="0">
        <references count="6">
          <reference field="0" count="1" selected="0">
            <x v="342"/>
          </reference>
          <reference field="1" count="1" selected="0">
            <x v="60"/>
          </reference>
          <reference field="2" count="1" selected="0">
            <x v="0"/>
          </reference>
          <reference field="3" count="1" selected="0">
            <x v="176"/>
          </reference>
          <reference field="4" count="1" selected="0">
            <x v="5"/>
          </reference>
          <reference field="15" count="1">
            <x v="6"/>
          </reference>
        </references>
      </pivotArea>
    </format>
    <format dxfId="2242">
      <pivotArea dataOnly="0" labelOnly="1" outline="0" fieldPosition="0">
        <references count="6">
          <reference field="0" count="1" selected="0">
            <x v="349"/>
          </reference>
          <reference field="1" count="1" selected="0">
            <x v="79"/>
          </reference>
          <reference field="2" count="1" selected="0">
            <x v="3"/>
          </reference>
          <reference field="3" count="1" selected="0">
            <x v="78"/>
          </reference>
          <reference field="4" count="1" selected="0">
            <x v="5"/>
          </reference>
          <reference field="15" count="1">
            <x v="6"/>
          </reference>
        </references>
      </pivotArea>
    </format>
    <format dxfId="2241">
      <pivotArea dataOnly="0" labelOnly="1" outline="0" fieldPosition="0">
        <references count="6">
          <reference field="0" count="1" selected="0">
            <x v="350"/>
          </reference>
          <reference field="1" count="1" selected="0">
            <x v="81"/>
          </reference>
          <reference field="2" count="1" selected="0">
            <x v="0"/>
          </reference>
          <reference field="3" count="1" selected="0">
            <x v="354"/>
          </reference>
          <reference field="4" count="1" selected="0">
            <x v="5"/>
          </reference>
          <reference field="15" count="1">
            <x v="6"/>
          </reference>
        </references>
      </pivotArea>
    </format>
    <format dxfId="2240">
      <pivotArea dataOnly="0" labelOnly="1" outline="0" fieldPosition="0">
        <references count="6">
          <reference field="0" count="1" selected="0">
            <x v="351"/>
          </reference>
          <reference field="1" count="1" selected="0">
            <x v="83"/>
          </reference>
          <reference field="2" count="1" selected="0">
            <x v="1"/>
          </reference>
          <reference field="3" count="1" selected="0">
            <x v="71"/>
          </reference>
          <reference field="4" count="1" selected="0">
            <x v="5"/>
          </reference>
          <reference field="15" count="1">
            <x v="6"/>
          </reference>
        </references>
      </pivotArea>
    </format>
    <format dxfId="2239">
      <pivotArea dataOnly="0" labelOnly="1" outline="0" fieldPosition="0">
        <references count="6">
          <reference field="0" count="1" selected="0">
            <x v="353"/>
          </reference>
          <reference field="1" count="1" selected="0">
            <x v="86"/>
          </reference>
          <reference field="2" count="1" selected="0">
            <x v="3"/>
          </reference>
          <reference field="3" count="1" selected="0">
            <x v="112"/>
          </reference>
          <reference field="4" count="1" selected="0">
            <x v="5"/>
          </reference>
          <reference field="15" count="1">
            <x v="6"/>
          </reference>
        </references>
      </pivotArea>
    </format>
    <format dxfId="2238">
      <pivotArea dataOnly="0" labelOnly="1" outline="0" fieldPosition="0">
        <references count="6">
          <reference field="0" count="1" selected="0">
            <x v="360"/>
          </reference>
          <reference field="1" count="1" selected="0">
            <x v="120"/>
          </reference>
          <reference field="2" count="1" selected="0">
            <x v="2"/>
          </reference>
          <reference field="3" count="1" selected="0">
            <x v="334"/>
          </reference>
          <reference field="4" count="1" selected="0">
            <x v="5"/>
          </reference>
          <reference field="15" count="1">
            <x v="6"/>
          </reference>
        </references>
      </pivotArea>
    </format>
    <format dxfId="2237">
      <pivotArea dataOnly="0" labelOnly="1" outline="0" fieldPosition="0">
        <references count="6">
          <reference field="0" count="1" selected="0">
            <x v="361"/>
          </reference>
          <reference field="1" count="1" selected="0">
            <x v="124"/>
          </reference>
          <reference field="2" count="1" selected="0">
            <x v="3"/>
          </reference>
          <reference field="3" count="1" selected="0">
            <x v="225"/>
          </reference>
          <reference field="4" count="1" selected="0">
            <x v="5"/>
          </reference>
          <reference field="15" count="1">
            <x v="6"/>
          </reference>
        </references>
      </pivotArea>
    </format>
    <format dxfId="2236">
      <pivotArea dataOnly="0" labelOnly="1" outline="0" fieldPosition="0">
        <references count="6">
          <reference field="0" count="1" selected="0">
            <x v="368"/>
          </reference>
          <reference field="1" count="1" selected="0">
            <x v="152"/>
          </reference>
          <reference field="2" count="1" selected="0">
            <x v="2"/>
          </reference>
          <reference field="3" count="1" selected="0">
            <x v="411"/>
          </reference>
          <reference field="4" count="1" selected="0">
            <x v="5"/>
          </reference>
          <reference field="15" count="1">
            <x v="6"/>
          </reference>
        </references>
      </pivotArea>
    </format>
    <format dxfId="2235">
      <pivotArea dataOnly="0" labelOnly="1" outline="0" fieldPosition="0">
        <references count="6">
          <reference field="0" count="1" selected="0">
            <x v="380"/>
          </reference>
          <reference field="1" count="1" selected="0">
            <x v="185"/>
          </reference>
          <reference field="2" count="1" selected="0">
            <x v="2"/>
          </reference>
          <reference field="3" count="1" selected="0">
            <x v="134"/>
          </reference>
          <reference field="4" count="1" selected="0">
            <x v="5"/>
          </reference>
          <reference field="15" count="1">
            <x v="6"/>
          </reference>
        </references>
      </pivotArea>
    </format>
    <format dxfId="2234">
      <pivotArea dataOnly="0" labelOnly="1" outline="0" fieldPosition="0">
        <references count="6">
          <reference field="0" count="1" selected="0">
            <x v="385"/>
          </reference>
          <reference field="1" count="1" selected="0">
            <x v="193"/>
          </reference>
          <reference field="2" count="1" selected="0">
            <x v="3"/>
          </reference>
          <reference field="3" count="1" selected="0">
            <x v="23"/>
          </reference>
          <reference field="4" count="1" selected="0">
            <x v="5"/>
          </reference>
          <reference field="15" count="1">
            <x v="6"/>
          </reference>
        </references>
      </pivotArea>
    </format>
    <format dxfId="2233">
      <pivotArea dataOnly="0" labelOnly="1" outline="0" fieldPosition="0">
        <references count="6">
          <reference field="0" count="1" selected="0">
            <x v="388"/>
          </reference>
          <reference field="1" count="1" selected="0">
            <x v="203"/>
          </reference>
          <reference field="2" count="1" selected="0">
            <x v="2"/>
          </reference>
          <reference field="3" count="1" selected="0">
            <x v="70"/>
          </reference>
          <reference field="4" count="1" selected="0">
            <x v="5"/>
          </reference>
          <reference field="15" count="1">
            <x v="6"/>
          </reference>
        </references>
      </pivotArea>
    </format>
    <format dxfId="2232">
      <pivotArea dataOnly="0" labelOnly="1" outline="0" fieldPosition="0">
        <references count="6">
          <reference field="0" count="1" selected="0">
            <x v="389"/>
          </reference>
          <reference field="1" count="1" selected="0">
            <x v="206"/>
          </reference>
          <reference field="2" count="1" selected="0">
            <x v="3"/>
          </reference>
          <reference field="3" count="1" selected="0">
            <x v="296"/>
          </reference>
          <reference field="4" count="1" selected="0">
            <x v="5"/>
          </reference>
          <reference field="15" count="1">
            <x v="6"/>
          </reference>
        </references>
      </pivotArea>
    </format>
    <format dxfId="2231">
      <pivotArea dataOnly="0" labelOnly="1" outline="0" fieldPosition="0">
        <references count="6">
          <reference field="0" count="1" selected="0">
            <x v="390"/>
          </reference>
          <reference field="1" count="1" selected="0">
            <x v="208"/>
          </reference>
          <reference field="2" count="1" selected="0">
            <x v="0"/>
          </reference>
          <reference field="3" count="1" selected="0">
            <x v="273"/>
          </reference>
          <reference field="4" count="1" selected="0">
            <x v="5"/>
          </reference>
          <reference field="15" count="1">
            <x v="6"/>
          </reference>
        </references>
      </pivotArea>
    </format>
    <format dxfId="2230">
      <pivotArea dataOnly="0" labelOnly="1" outline="0" fieldPosition="0">
        <references count="6">
          <reference field="0" count="1" selected="0">
            <x v="391"/>
          </reference>
          <reference field="1" count="1" selected="0">
            <x v="211"/>
          </reference>
          <reference field="2" count="1" selected="0">
            <x v="1"/>
          </reference>
          <reference field="3" count="1" selected="0">
            <x v="46"/>
          </reference>
          <reference field="4" count="1" selected="0">
            <x v="5"/>
          </reference>
          <reference field="15" count="1">
            <x v="6"/>
          </reference>
        </references>
      </pivotArea>
    </format>
    <format dxfId="2229">
      <pivotArea dataOnly="0" labelOnly="1" outline="0" fieldPosition="0">
        <references count="6">
          <reference field="0" count="1" selected="0">
            <x v="392"/>
          </reference>
          <reference field="1" count="1" selected="0">
            <x v="214"/>
          </reference>
          <reference field="2" count="1" selected="0">
            <x v="2"/>
          </reference>
          <reference field="3" count="1" selected="0">
            <x v="93"/>
          </reference>
          <reference field="4" count="1" selected="0">
            <x v="5"/>
          </reference>
          <reference field="15" count="1">
            <x v="6"/>
          </reference>
        </references>
      </pivotArea>
    </format>
    <format dxfId="2228">
      <pivotArea dataOnly="0" labelOnly="1" outline="0" fieldPosition="0">
        <references count="6">
          <reference field="0" count="1" selected="0">
            <x v="393"/>
          </reference>
          <reference field="1" count="1" selected="0">
            <x v="220"/>
          </reference>
          <reference field="2" count="1" selected="0">
            <x v="3"/>
          </reference>
          <reference field="3" count="1" selected="0">
            <x v="207"/>
          </reference>
          <reference field="4" count="1" selected="0">
            <x v="5"/>
          </reference>
          <reference field="15" count="1">
            <x v="6"/>
          </reference>
        </references>
      </pivotArea>
    </format>
    <format dxfId="2227">
      <pivotArea dataOnly="0" labelOnly="1" outline="0" fieldPosition="0">
        <references count="6">
          <reference field="0" count="1" selected="0">
            <x v="398"/>
          </reference>
          <reference field="1" count="1" selected="0">
            <x v="363"/>
          </reference>
          <reference field="2" count="1" selected="0">
            <x v="0"/>
          </reference>
          <reference field="3" count="1" selected="0">
            <x v="132"/>
          </reference>
          <reference field="4" count="1" selected="0">
            <x v="5"/>
          </reference>
          <reference field="15" count="1">
            <x v="6"/>
          </reference>
        </references>
      </pivotArea>
    </format>
    <format dxfId="2226">
      <pivotArea dataOnly="0" labelOnly="1" outline="0" fieldPosition="0">
        <references count="6">
          <reference field="0" count="1" selected="0">
            <x v="399"/>
          </reference>
          <reference field="1" count="1" selected="0">
            <x v="365"/>
          </reference>
          <reference field="2" count="1" selected="0">
            <x v="1"/>
          </reference>
          <reference field="3" count="1" selected="0">
            <x v="2"/>
          </reference>
          <reference field="4" count="1" selected="0">
            <x v="5"/>
          </reference>
          <reference field="15" count="1">
            <x v="6"/>
          </reference>
        </references>
      </pivotArea>
    </format>
    <format dxfId="2225">
      <pivotArea dataOnly="0" labelOnly="1" outline="0" fieldPosition="0">
        <references count="6">
          <reference field="0" count="1" selected="0">
            <x v="404"/>
          </reference>
          <reference field="1" count="1" selected="0">
            <x v="379"/>
          </reference>
          <reference field="2" count="1" selected="0">
            <x v="2"/>
          </reference>
          <reference field="3" count="1" selected="0">
            <x v="381"/>
          </reference>
          <reference field="4" count="1" selected="0">
            <x v="5"/>
          </reference>
          <reference field="15" count="1">
            <x v="6"/>
          </reference>
        </references>
      </pivotArea>
    </format>
    <format dxfId="2224">
      <pivotArea dataOnly="0" labelOnly="1" outline="0" fieldPosition="0">
        <references count="6">
          <reference field="0" count="1" selected="0">
            <x v="405"/>
          </reference>
          <reference field="1" count="1" selected="0">
            <x v="380"/>
          </reference>
          <reference field="2" count="1" selected="0">
            <x v="3"/>
          </reference>
          <reference field="3" count="1" selected="0">
            <x v="217"/>
          </reference>
          <reference field="4" count="1" selected="0">
            <x v="5"/>
          </reference>
          <reference field="15" count="1">
            <x v="6"/>
          </reference>
        </references>
      </pivotArea>
    </format>
    <format dxfId="2223">
      <pivotArea dataOnly="0" labelOnly="1" outline="0" fieldPosition="0">
        <references count="6">
          <reference field="0" count="1" selected="0">
            <x v="408"/>
          </reference>
          <reference field="1" count="1" selected="0">
            <x v="389"/>
          </reference>
          <reference field="2" count="1" selected="0">
            <x v="2"/>
          </reference>
          <reference field="3" count="1" selected="0">
            <x v="404"/>
          </reference>
          <reference field="4" count="1" selected="0">
            <x v="5"/>
          </reference>
          <reference field="15" count="1">
            <x v="6"/>
          </reference>
        </references>
      </pivotArea>
    </format>
    <format dxfId="2222">
      <pivotArea dataOnly="0" labelOnly="1" outline="0" fieldPosition="0">
        <references count="6">
          <reference field="0" count="1" selected="0">
            <x v="410"/>
          </reference>
          <reference field="1" count="1" selected="0">
            <x v="396"/>
          </reference>
          <reference field="2" count="1" selected="0">
            <x v="0"/>
          </reference>
          <reference field="3" count="1" selected="0">
            <x v="100"/>
          </reference>
          <reference field="4" count="1" selected="0">
            <x v="5"/>
          </reference>
          <reference field="15" count="1">
            <x v="6"/>
          </reference>
        </references>
      </pivotArea>
    </format>
    <format dxfId="2221">
      <pivotArea dataOnly="0" labelOnly="1" outline="0" fieldPosition="0">
        <references count="6">
          <reference field="0" count="1" selected="0">
            <x v="412"/>
          </reference>
          <reference field="1" count="1" selected="0">
            <x v="400"/>
          </reference>
          <reference field="2" count="1" selected="0">
            <x v="2"/>
          </reference>
          <reference field="3" count="1" selected="0">
            <x v="335"/>
          </reference>
          <reference field="4" count="1" selected="0">
            <x v="5"/>
          </reference>
          <reference field="15" count="1">
            <x v="6"/>
          </reference>
        </references>
      </pivotArea>
    </format>
    <format dxfId="2220">
      <pivotArea dataOnly="0" labelOnly="1" outline="0" fieldPosition="0">
        <references count="6">
          <reference field="0" count="1" selected="0">
            <x v="416"/>
          </reference>
          <reference field="1" count="1" selected="0">
            <x v="408"/>
          </reference>
          <reference field="2" count="1" selected="0">
            <x v="2"/>
          </reference>
          <reference field="3" count="1" selected="0">
            <x v="287"/>
          </reference>
          <reference field="4" count="1" selected="0">
            <x v="5"/>
          </reference>
          <reference field="15" count="1">
            <x v="6"/>
          </reference>
        </references>
      </pivotArea>
    </format>
    <format dxfId="2219">
      <pivotArea dataOnly="0" labelOnly="1" outline="0" fieldPosition="0">
        <references count="6">
          <reference field="0" count="1" selected="0">
            <x v="420"/>
          </reference>
          <reference field="1" count="1" selected="0">
            <x v="374"/>
          </reference>
          <reference field="2" count="1" selected="0">
            <x v="2"/>
          </reference>
          <reference field="3" count="1" selected="0">
            <x v="315"/>
          </reference>
          <reference field="4" count="1" selected="0">
            <x v="5"/>
          </reference>
          <reference field="15" count="1">
            <x v="6"/>
          </reference>
        </references>
      </pivotArea>
    </format>
  </formats>
  <pivotTableStyleInfo name="PivotStyleLight16" showRowHeaders="0" showColHeaders="0"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1D00-000000000000}" name="PivotTable4" cacheId="0" applyNumberFormats="0" applyBorderFormats="0" applyFontFormats="0" applyPatternFormats="0" applyAlignmentFormats="0" applyWidthHeightFormats="1" dataCaption="Values" updatedVersion="8" minRefreshableVersion="3" showDrill="0" useAutoFormatting="1" rowGrandTotals="0" colGrandTotals="0" itemPrintTitles="1" createdVersion="8" indent="0" compact="0" compactData="0" gridDropZones="1" multipleFieldFilters="0">
  <location ref="E3:P104" firstHeaderRow="2" firstDataRow="2" firstDataCol="6" rowPageCount="1" colPageCount="1"/>
  <pivotFields count="34">
    <pivotField axis="axisRow" compact="0" outline="0" showAll="0" defaultSubtotal="0">
      <items count="42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m="1" x="422"/>
        <item m="1" x="421"/>
        <item m="1" x="420"/>
        <item m="1" x="423"/>
      </items>
    </pivotField>
    <pivotField axis="axisRow" compact="0" outline="0" showAll="0" defaultSubtotal="0">
      <items count="424">
        <item x="172"/>
        <item x="323"/>
        <item x="324"/>
        <item x="325"/>
        <item x="0"/>
        <item x="173"/>
        <item x="174"/>
        <item x="326"/>
        <item x="287"/>
        <item x="175"/>
        <item x="176"/>
        <item x="177"/>
        <item x="178"/>
        <item x="179"/>
        <item x="180"/>
        <item x="181"/>
        <item x="182"/>
        <item x="327"/>
        <item x="183"/>
        <item x="257"/>
        <item x="184"/>
        <item x="288"/>
        <item x="185"/>
        <item x="289"/>
        <item x="290"/>
        <item x="328"/>
        <item x="1"/>
        <item x="2"/>
        <item x="329"/>
        <item x="330"/>
        <item x="152"/>
        <item x="331"/>
        <item x="3"/>
        <item x="186"/>
        <item x="232"/>
        <item x="4"/>
        <item x="332"/>
        <item x="333"/>
        <item x="334"/>
        <item x="416"/>
        <item x="291"/>
        <item x="187"/>
        <item x="188"/>
        <item x="5"/>
        <item x="189"/>
        <item x="335"/>
        <item x="336"/>
        <item x="190"/>
        <item x="191"/>
        <item x="292"/>
        <item x="337"/>
        <item x="192"/>
        <item x="6"/>
        <item x="193"/>
        <item x="293"/>
        <item x="153"/>
        <item x="194"/>
        <item x="338"/>
        <item x="7"/>
        <item x="195"/>
        <item x="339"/>
        <item x="340"/>
        <item x="196"/>
        <item x="8"/>
        <item x="258"/>
        <item x="341"/>
        <item x="285"/>
        <item x="154"/>
        <item x="342"/>
        <item x="9"/>
        <item x="343"/>
        <item x="10"/>
        <item x="171"/>
        <item x="233"/>
        <item x="344"/>
        <item x="11"/>
        <item x="345"/>
        <item x="12"/>
        <item x="13"/>
        <item x="346"/>
        <item x="234"/>
        <item x="347"/>
        <item x="14"/>
        <item x="348"/>
        <item x="235"/>
        <item x="349"/>
        <item x="350"/>
        <item x="351"/>
        <item x="352"/>
        <item x="353"/>
        <item x="236"/>
        <item x="354"/>
        <item x="15"/>
        <item x="294"/>
        <item x="197"/>
        <item x="198"/>
        <item x="199"/>
        <item x="200"/>
        <item x="201"/>
        <item x="202"/>
        <item x="203"/>
        <item x="204"/>
        <item x="259"/>
        <item x="260"/>
        <item x="205"/>
        <item x="206"/>
        <item x="16"/>
        <item x="207"/>
        <item x="208"/>
        <item x="247"/>
        <item x="17"/>
        <item x="209"/>
        <item x="355"/>
        <item x="18"/>
        <item x="356"/>
        <item x="210"/>
        <item x="211"/>
        <item x="19"/>
        <item x="212"/>
        <item x="213"/>
        <item x="357"/>
        <item x="261"/>
        <item x="214"/>
        <item x="215"/>
        <item x="358"/>
        <item x="216"/>
        <item x="217"/>
        <item x="218"/>
        <item x="20"/>
        <item x="359"/>
        <item x="219"/>
        <item x="220"/>
        <item x="221"/>
        <item x="222"/>
        <item x="360"/>
        <item x="223"/>
        <item x="224"/>
        <item x="361"/>
        <item x="362"/>
        <item x="225"/>
        <item x="226"/>
        <item x="262"/>
        <item x="295"/>
        <item x="296"/>
        <item x="155"/>
        <item x="156"/>
        <item x="21"/>
        <item x="363"/>
        <item x="22"/>
        <item x="23"/>
        <item x="24"/>
        <item x="364"/>
        <item x="365"/>
        <item x="25"/>
        <item x="366"/>
        <item x="26"/>
        <item x="27"/>
        <item x="227"/>
        <item x="263"/>
        <item x="367"/>
        <item x="368"/>
        <item x="264"/>
        <item x="28"/>
        <item x="369"/>
        <item x="29"/>
        <item x="157"/>
        <item x="158"/>
        <item x="265"/>
        <item x="370"/>
        <item x="30"/>
        <item x="31"/>
        <item x="371"/>
        <item x="372"/>
        <item x="32"/>
        <item x="373"/>
        <item x="33"/>
        <item x="159"/>
        <item x="34"/>
        <item x="266"/>
        <item x="374"/>
        <item x="375"/>
        <item x="267"/>
        <item x="160"/>
        <item x="237"/>
        <item x="376"/>
        <item x="377"/>
        <item x="378"/>
        <item x="379"/>
        <item x="297"/>
        <item x="35"/>
        <item x="268"/>
        <item x="380"/>
        <item x="381"/>
        <item x="382"/>
        <item x="383"/>
        <item x="269"/>
        <item x="384"/>
        <item x="36"/>
        <item x="37"/>
        <item x="38"/>
        <item x="298"/>
        <item x="39"/>
        <item x="299"/>
        <item x="385"/>
        <item x="161"/>
        <item x="162"/>
        <item x="386"/>
        <item x="300"/>
        <item x="387"/>
        <item x="163"/>
        <item x="40"/>
        <item x="388"/>
        <item x="164"/>
        <item x="270"/>
        <item x="389"/>
        <item x="301"/>
        <item x="302"/>
        <item x="271"/>
        <item x="238"/>
        <item x="239"/>
        <item x="390"/>
        <item x="41"/>
        <item x="391"/>
        <item x="42"/>
        <item x="43"/>
        <item x="44"/>
        <item x="45"/>
        <item x="165"/>
        <item x="166"/>
        <item x="46"/>
        <item x="248"/>
        <item x="240"/>
        <item x="47"/>
        <item x="48"/>
        <item x="49"/>
        <item x="241"/>
        <item x="249"/>
        <item x="50"/>
        <item x="51"/>
        <item x="52"/>
        <item x="53"/>
        <item x="54"/>
        <item x="55"/>
        <item x="56"/>
        <item x="57"/>
        <item x="58"/>
        <item x="59"/>
        <item x="60"/>
        <item x="61"/>
        <item x="62"/>
        <item x="242"/>
        <item x="63"/>
        <item x="64"/>
        <item x="65"/>
        <item x="66"/>
        <item x="67"/>
        <item x="167"/>
        <item x="68"/>
        <item x="168"/>
        <item x="69"/>
        <item x="70"/>
        <item x="250"/>
        <item x="272"/>
        <item x="71"/>
        <item x="303"/>
        <item x="273"/>
        <item x="72"/>
        <item x="73"/>
        <item x="304"/>
        <item x="74"/>
        <item x="243"/>
        <item x="75"/>
        <item x="76"/>
        <item x="77"/>
        <item x="78"/>
        <item x="79"/>
        <item x="80"/>
        <item x="81"/>
        <item x="251"/>
        <item x="82"/>
        <item x="83"/>
        <item x="84"/>
        <item x="85"/>
        <item x="86"/>
        <item x="87"/>
        <item x="274"/>
        <item x="275"/>
        <item x="88"/>
        <item x="89"/>
        <item x="90"/>
        <item x="91"/>
        <item x="276"/>
        <item x="92"/>
        <item x="93"/>
        <item x="94"/>
        <item x="95"/>
        <item x="252"/>
        <item x="96"/>
        <item x="97"/>
        <item x="253"/>
        <item x="169"/>
        <item x="98"/>
        <item x="99"/>
        <item x="100"/>
        <item x="101"/>
        <item x="254"/>
        <item x="102"/>
        <item x="103"/>
        <item x="104"/>
        <item x="105"/>
        <item x="106"/>
        <item x="277"/>
        <item x="107"/>
        <item x="108"/>
        <item x="278"/>
        <item x="109"/>
        <item x="110"/>
        <item x="111"/>
        <item x="112"/>
        <item x="113"/>
        <item x="114"/>
        <item x="115"/>
        <item x="116"/>
        <item x="117"/>
        <item x="118"/>
        <item x="119"/>
        <item x="120"/>
        <item x="121"/>
        <item x="279"/>
        <item x="280"/>
        <item x="122"/>
        <item x="123"/>
        <item x="124"/>
        <item x="255"/>
        <item x="256"/>
        <item x="125"/>
        <item x="126"/>
        <item x="127"/>
        <item x="128"/>
        <item x="129"/>
        <item x="130"/>
        <item x="131"/>
        <item x="132"/>
        <item x="133"/>
        <item x="134"/>
        <item x="135"/>
        <item x="136"/>
        <item x="137"/>
        <item x="138"/>
        <item x="139"/>
        <item x="140"/>
        <item x="141"/>
        <item x="142"/>
        <item x="143"/>
        <item x="305"/>
        <item x="306"/>
        <item x="307"/>
        <item x="308"/>
        <item x="392"/>
        <item x="393"/>
        <item x="309"/>
        <item x="310"/>
        <item x="394"/>
        <item x="395"/>
        <item x="144"/>
        <item x="396"/>
        <item x="397"/>
        <item x="145"/>
        <item x="398"/>
        <item x="399"/>
        <item x="146"/>
        <item x="228"/>
        <item x="229"/>
        <item x="230"/>
        <item x="417"/>
        <item x="311"/>
        <item x="231"/>
        <item x="281"/>
        <item x="400"/>
        <item x="401"/>
        <item x="402"/>
        <item x="418"/>
        <item x="147"/>
        <item x="148"/>
        <item x="403"/>
        <item x="404"/>
        <item x="312"/>
        <item x="286"/>
        <item x="170"/>
        <item x="405"/>
        <item x="313"/>
        <item x="244"/>
        <item x="282"/>
        <item x="314"/>
        <item x="406"/>
        <item x="283"/>
        <item x="407"/>
        <item x="408"/>
        <item x="315"/>
        <item x="316"/>
        <item x="409"/>
        <item x="317"/>
        <item x="410"/>
        <item x="411"/>
        <item x="318"/>
        <item x="412"/>
        <item x="319"/>
        <item x="284"/>
        <item x="413"/>
        <item x="149"/>
        <item x="320"/>
        <item x="245"/>
        <item x="150"/>
        <item x="151"/>
        <item x="321"/>
        <item x="322"/>
        <item x="414"/>
        <item x="415"/>
        <item x="246"/>
        <item x="419"/>
        <item m="1" x="421"/>
        <item m="1" x="422"/>
        <item m="1" x="423"/>
        <item x="420"/>
      </items>
    </pivotField>
    <pivotField axis="axisRow" compact="0" outline="0" showAll="0" defaultSubtotal="0">
      <items count="15">
        <item x="3"/>
        <item x="0"/>
        <item x="1"/>
        <item x="2"/>
        <item x="4"/>
        <item m="1" x="14"/>
        <item m="1" x="13"/>
        <item m="1" x="8"/>
        <item x="5"/>
        <item m="1" x="11"/>
        <item x="6"/>
        <item m="1" x="10"/>
        <item m="1" x="12"/>
        <item m="1" x="9"/>
        <item x="7"/>
      </items>
    </pivotField>
    <pivotField axis="axisRow" compact="0" outline="0" showAll="0" defaultSubtotal="0">
      <items count="426">
        <item x="64"/>
        <item m="1" x="416"/>
        <item x="391"/>
        <item x="110"/>
        <item x="1"/>
        <item x="70"/>
        <item x="307"/>
        <item x="264"/>
        <item x="245"/>
        <item x="332"/>
        <item x="163"/>
        <item x="216"/>
        <item x="309"/>
        <item x="143"/>
        <item x="146"/>
        <item x="328"/>
        <item x="150"/>
        <item x="350"/>
        <item x="100"/>
        <item x="239"/>
        <item x="116"/>
        <item x="407"/>
        <item x="308"/>
        <item x="377"/>
        <item x="202"/>
        <item x="346"/>
        <item x="334"/>
        <item x="406"/>
        <item x="157"/>
        <item x="329"/>
        <item x="158"/>
        <item x="226"/>
        <item x="356"/>
        <item x="161"/>
        <item x="252"/>
        <item x="130"/>
        <item x="208"/>
        <item x="263"/>
        <item x="185"/>
        <item x="111"/>
        <item x="128"/>
        <item x="139"/>
        <item x="294"/>
        <item x="355"/>
        <item x="149"/>
        <item x="105"/>
        <item x="383"/>
        <item x="401"/>
        <item x="278"/>
        <item x="206"/>
        <item x="197"/>
        <item x="78"/>
        <item x="52"/>
        <item x="26"/>
        <item x="160"/>
        <item x="61"/>
        <item x="94"/>
        <item x="217"/>
        <item x="229"/>
        <item x="156"/>
        <item x="272"/>
        <item x="35"/>
        <item x="293"/>
        <item x="361"/>
        <item x="209"/>
        <item x="138"/>
        <item x="388"/>
        <item x="367"/>
        <item x="249"/>
        <item x="395"/>
        <item x="380"/>
        <item x="343"/>
        <item x="312"/>
        <item x="282"/>
        <item x="218"/>
        <item x="101"/>
        <item x="336"/>
        <item x="364"/>
        <item x="341"/>
        <item x="330"/>
        <item x="152"/>
        <item x="393"/>
        <item x="205"/>
        <item x="313"/>
        <item x="104"/>
        <item x="167"/>
        <item x="66"/>
        <item x="182"/>
        <item x="194"/>
        <item x="240"/>
        <item x="48"/>
        <item x="251"/>
        <item x="43"/>
        <item x="384"/>
        <item x="379"/>
        <item x="178"/>
        <item x="168"/>
        <item x="260"/>
        <item x="41"/>
        <item x="298"/>
        <item x="402"/>
        <item x="91"/>
        <item x="186"/>
        <item x="45"/>
        <item x="269"/>
        <item x="175"/>
        <item x="411"/>
        <item x="44"/>
        <item x="354"/>
        <item x="283"/>
        <item x="204"/>
        <item x="127"/>
        <item x="345"/>
        <item x="112"/>
        <item x="207"/>
        <item x="98"/>
        <item x="398"/>
        <item x="315"/>
        <item x="120"/>
        <item x="58"/>
        <item x="303"/>
        <item x="162"/>
        <item x="326"/>
        <item x="191"/>
        <item x="403"/>
        <item x="6"/>
        <item x="67"/>
        <item x="344"/>
        <item x="256"/>
        <item x="190"/>
        <item x="30"/>
        <item x="74"/>
        <item x="390"/>
        <item x="34"/>
        <item x="372"/>
        <item x="131"/>
        <item x="233"/>
        <item x="132"/>
        <item x="60"/>
        <item x="223"/>
        <item x="366"/>
        <item x="109"/>
        <item x="129"/>
        <item x="358"/>
        <item x="386"/>
        <item x="221"/>
        <item x="228"/>
        <item x="370"/>
        <item x="375"/>
        <item x="126"/>
        <item x="18"/>
        <item x="54"/>
        <item x="300"/>
        <item x="387"/>
        <item x="174"/>
        <item x="195"/>
        <item x="338"/>
        <item x="183"/>
        <item x="271"/>
        <item x="189"/>
        <item x="368"/>
        <item x="280"/>
        <item x="333"/>
        <item x="88"/>
        <item x="87"/>
        <item x="51"/>
        <item x="246"/>
        <item x="13"/>
        <item x="22"/>
        <item x="378"/>
        <item x="37"/>
        <item x="409"/>
        <item x="287"/>
        <item x="299"/>
        <item x="16"/>
        <item x="243"/>
        <item x="335"/>
        <item x="211"/>
        <item x="122"/>
        <item x="212"/>
        <item x="148"/>
        <item x="17"/>
        <item x="232"/>
        <item x="0"/>
        <item x="267"/>
        <item x="46"/>
        <item x="159"/>
        <item x="311"/>
        <item x="200"/>
        <item x="371"/>
        <item x="279"/>
        <item x="77"/>
        <item x="99"/>
        <item x="340"/>
        <item x="288"/>
        <item x="40"/>
        <item x="137"/>
        <item x="319"/>
        <item x="187"/>
        <item x="133"/>
        <item x="155"/>
        <item x="261"/>
        <item x="254"/>
        <item x="241"/>
        <item x="68"/>
        <item x="266"/>
        <item x="85"/>
        <item x="385"/>
        <item x="337"/>
        <item x="292"/>
        <item x="9"/>
        <item m="1" x="423"/>
        <item x="363"/>
        <item x="289"/>
        <item x="193"/>
        <item x="410"/>
        <item x="234"/>
        <item x="397"/>
        <item x="369"/>
        <item x="21"/>
        <item x="42"/>
        <item x="82"/>
        <item x="93"/>
        <item x="220"/>
        <item x="19"/>
        <item x="353"/>
        <item x="75"/>
        <item x="56"/>
        <item x="141"/>
        <item x="29"/>
        <item x="121"/>
        <item x="214"/>
        <item x="286"/>
        <item x="38"/>
        <item x="250"/>
        <item x="316"/>
        <item m="1" x="418"/>
        <item x="90"/>
        <item x="12"/>
        <item x="268"/>
        <item x="284"/>
        <item x="79"/>
        <item x="265"/>
        <item x="224"/>
        <item x="331"/>
        <item x="124"/>
        <item x="23"/>
        <item x="376"/>
        <item x="172"/>
        <item x="305"/>
        <item x="247"/>
        <item x="210"/>
        <item x="399"/>
        <item x="306"/>
        <item x="72"/>
        <item x="219"/>
        <item x="349"/>
        <item x="179"/>
        <item x="3"/>
        <item x="164"/>
        <item x="201"/>
        <item x="230"/>
        <item x="71"/>
        <item x="237"/>
        <item x="176"/>
        <item x="81"/>
        <item x="231"/>
        <item x="192"/>
        <item x="114"/>
        <item x="276"/>
        <item x="107"/>
        <item x="113"/>
        <item x="15"/>
        <item x="382"/>
        <item x="238"/>
        <item x="118"/>
        <item x="177"/>
        <item x="103"/>
        <item x="257"/>
        <item x="365"/>
        <item x="106"/>
        <item x="31"/>
        <item x="351"/>
        <item x="36"/>
        <item x="290"/>
        <item x="95"/>
        <item x="153"/>
        <item x="408"/>
        <item x="97"/>
        <item x="92"/>
        <item x="123"/>
        <item x="135"/>
        <item x="59"/>
        <item x="213"/>
        <item x="222"/>
        <item x="57"/>
        <item x="381"/>
        <item x="108"/>
        <item x="53"/>
        <item x="297"/>
        <item x="327"/>
        <item x="322"/>
        <item x="227"/>
        <item x="317"/>
        <item x="318"/>
        <item m="1" x="417"/>
        <item x="50"/>
        <item x="196"/>
        <item x="314"/>
        <item x="27"/>
        <item x="80"/>
        <item x="140"/>
        <item x="136"/>
        <item x="33"/>
        <item x="119"/>
        <item x="412"/>
        <item x="325"/>
        <item x="10"/>
        <item x="166"/>
        <item x="389"/>
        <item x="11"/>
        <item x="235"/>
        <item x="5"/>
        <item x="244"/>
        <item x="142"/>
        <item x="248"/>
        <item x="373"/>
        <item x="49"/>
        <item x="125"/>
        <item x="86"/>
        <item x="188"/>
        <item x="357"/>
        <item x="225"/>
        <item x="145"/>
        <item x="352"/>
        <item x="404"/>
        <item x="14"/>
        <item x="236"/>
        <item x="69"/>
        <item x="173"/>
        <item x="347"/>
        <item x="324"/>
        <item x="102"/>
        <item x="203"/>
        <item x="117"/>
        <item x="374"/>
        <item x="215"/>
        <item x="281"/>
        <item x="4"/>
        <item x="405"/>
        <item x="32"/>
        <item x="270"/>
        <item x="253"/>
        <item x="339"/>
        <item x="342"/>
        <item x="258"/>
        <item x="144"/>
        <item x="296"/>
        <item x="73"/>
        <item x="198"/>
        <item x="47"/>
        <item x="181"/>
        <item x="199"/>
        <item x="8"/>
        <item x="291"/>
        <item x="295"/>
        <item x="301"/>
        <item x="302"/>
        <item x="65"/>
        <item x="273"/>
        <item x="323"/>
        <item x="55"/>
        <item x="151"/>
        <item x="392"/>
        <item x="28"/>
        <item x="24"/>
        <item x="171"/>
        <item x="274"/>
        <item x="96"/>
        <item x="63"/>
        <item x="169"/>
        <item x="396"/>
        <item x="184"/>
        <item x="310"/>
        <item x="320"/>
        <item x="362"/>
        <item x="7"/>
        <item x="134"/>
        <item x="89"/>
        <item x="76"/>
        <item x="321"/>
        <item x="394"/>
        <item x="180"/>
        <item x="275"/>
        <item x="154"/>
        <item x="359"/>
        <item x="115"/>
        <item x="259"/>
        <item x="348"/>
        <item x="62"/>
        <item x="147"/>
        <item x="242"/>
        <item x="304"/>
        <item x="20"/>
        <item x="400"/>
        <item x="25"/>
        <item m="1" x="420"/>
        <item x="413"/>
        <item x="255"/>
        <item x="83"/>
        <item x="2"/>
        <item x="360"/>
        <item x="285"/>
        <item x="39"/>
        <item x="165"/>
        <item x="170"/>
        <item x="277"/>
        <item x="84"/>
        <item x="262"/>
        <item x="414"/>
        <item m="1" x="422"/>
        <item m="1" x="425"/>
        <item m="1" x="424"/>
        <item m="1" x="421"/>
        <item m="1" x="419"/>
        <item x="415"/>
      </items>
    </pivotField>
    <pivotField axis="axisRow" compact="0" outline="0" showAll="0" defaultSubtotal="0">
      <items count="8">
        <item x="0"/>
        <item x="1"/>
        <item x="4"/>
        <item x="5"/>
        <item x="3"/>
        <item x="2"/>
        <item x="6"/>
        <item m="1" x="7"/>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21">
        <item x="0"/>
        <item x="5"/>
        <item x="6"/>
        <item x="3"/>
        <item x="9"/>
        <item x="11"/>
        <item x="12"/>
        <item x="8"/>
        <item x="13"/>
        <item x="7"/>
        <item x="4"/>
        <item x="1"/>
        <item x="15"/>
        <item m="1" x="16"/>
        <item m="1" x="17"/>
        <item x="2"/>
        <item m="1" x="18"/>
        <item m="1" x="20"/>
        <item m="1" x="19"/>
        <item x="14"/>
        <item x="10"/>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Page" compact="0" outline="0" showAll="0" defaultSubtotal="0">
      <items count="8">
        <item x="0"/>
        <item x="1"/>
        <item x="4"/>
        <item x="5"/>
        <item x="3"/>
        <item x="2"/>
        <item x="6"/>
        <item m="1" x="7"/>
      </items>
    </pivotField>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howAll="0" defaultSubtotal="0"/>
    <pivotField compact="0" outline="0" subtotalTop="0" showAll="0" defaultSubtotal="0"/>
    <pivotField compact="0" outline="0" subtotalTop="0" showAll="0" defaultSubtotal="0"/>
    <pivotField compact="0" outline="0" showAll="0" defaultSubtotal="0"/>
  </pivotFields>
  <rowFields count="6">
    <field x="0"/>
    <field x="1"/>
    <field x="2"/>
    <field x="3"/>
    <field x="4"/>
    <field x="15"/>
  </rowFields>
  <rowItems count="100">
    <i>
      <x v="16"/>
      <x v="106"/>
      <x v="1"/>
      <x v="174"/>
      <x v="4"/>
      <x v="1"/>
    </i>
    <i>
      <x v="26"/>
      <x v="155"/>
      <x v="3"/>
      <x v="53"/>
      <x v="4"/>
      <x v="1"/>
    </i>
    <i>
      <x v="31"/>
      <x v="170"/>
      <x/>
      <x v="281"/>
      <x v="4"/>
      <x/>
    </i>
    <i>
      <x v="33"/>
      <x v="175"/>
      <x v="2"/>
      <x v="313"/>
      <x v="4"/>
      <x v="1"/>
    </i>
    <i>
      <x v="51"/>
      <x v="238"/>
      <x v="4"/>
      <x v="165"/>
      <x v="4"/>
      <x/>
    </i>
    <i>
      <x v="52"/>
      <x v="239"/>
      <x v="4"/>
      <x v="52"/>
      <x v="4"/>
      <x/>
    </i>
    <i>
      <x v="53"/>
      <x v="240"/>
      <x v="2"/>
      <x v="298"/>
      <x v="4"/>
      <x/>
    </i>
    <i>
      <x v="55"/>
      <x v="242"/>
      <x/>
      <x v="371"/>
      <x v="4"/>
      <x/>
    </i>
    <i>
      <x v="58"/>
      <x v="245"/>
      <x v="3"/>
      <x v="119"/>
      <x v="4"/>
      <x/>
    </i>
    <i>
      <x v="60"/>
      <x v="247"/>
      <x v="1"/>
      <x v="138"/>
      <x v="4"/>
      <x/>
    </i>
    <i>
      <x v="61"/>
      <x v="248"/>
      <x v="2"/>
      <x v="55"/>
      <x v="4"/>
      <x/>
    </i>
    <i>
      <x v="64"/>
      <x v="252"/>
      <x v="1"/>
      <x/>
      <x v="4"/>
      <x/>
    </i>
    <i>
      <x v="95"/>
      <x v="295"/>
      <x/>
      <x v="285"/>
      <x v="4"/>
      <x v="6"/>
    </i>
    <i>
      <x v="97"/>
      <x v="298"/>
      <x v="2"/>
      <x v="288"/>
      <x v="4"/>
      <x v="6"/>
    </i>
    <i>
      <x v="98"/>
      <x v="301"/>
      <x v="3"/>
      <x v="115"/>
      <x v="4"/>
      <x v="6"/>
    </i>
    <i>
      <x v="107"/>
      <x v="312"/>
      <x/>
      <x v="270"/>
      <x v="4"/>
      <x v="6"/>
    </i>
    <i>
      <x v="109"/>
      <x v="315"/>
      <x v="2"/>
      <x v="141"/>
      <x v="4"/>
      <x v="6"/>
    </i>
    <i>
      <x v="123"/>
      <x v="331"/>
      <x/>
      <x v="290"/>
      <x v="4"/>
      <x v="6"/>
    </i>
    <i>
      <x v="130"/>
      <x v="340"/>
      <x v="3"/>
      <x v="35"/>
      <x v="4"/>
      <x v="6"/>
    </i>
    <i>
      <x v="132"/>
      <x v="342"/>
      <x v="1"/>
      <x v="137"/>
      <x v="4"/>
      <x v="6"/>
    </i>
    <i>
      <x v="133"/>
      <x v="343"/>
      <x v="2"/>
      <x v="199"/>
      <x v="4"/>
      <x v="6"/>
    </i>
    <i>
      <x v="137"/>
      <x v="347"/>
      <x v="2"/>
      <x v="196"/>
      <x v="4"/>
      <x v="6"/>
    </i>
    <i>
      <x v="139"/>
      <x v="349"/>
      <x/>
      <x v="41"/>
      <x v="4"/>
      <x v="6"/>
    </i>
    <i>
      <x v="144"/>
      <x v="364"/>
      <x v="1"/>
      <x v="356"/>
      <x v="4"/>
      <x v="6"/>
    </i>
    <i>
      <x v="150"/>
      <x v="412"/>
      <x v="3"/>
      <x v="16"/>
      <x v="4"/>
      <x v="6"/>
    </i>
    <i>
      <x v="152"/>
      <x v="30"/>
      <x v="1"/>
      <x v="80"/>
      <x v="4"/>
      <x v="6"/>
    </i>
    <i>
      <x v="163"/>
      <x v="209"/>
      <x/>
      <x v="10"/>
      <x v="4"/>
      <x v="6"/>
    </i>
    <i>
      <x v="171"/>
      <x v="72"/>
      <x/>
      <x v="376"/>
      <x v="4"/>
      <x v="6"/>
    </i>
    <i>
      <x v="172"/>
      <x/>
      <x v="1"/>
      <x v="248"/>
      <x v="4"/>
      <x v="6"/>
    </i>
    <i>
      <x v="173"/>
      <x v="5"/>
      <x v="2"/>
      <x v="339"/>
      <x v="4"/>
      <x v="6"/>
    </i>
    <i>
      <x v="174"/>
      <x v="6"/>
      <x v="3"/>
      <x v="154"/>
      <x v="4"/>
      <x v="6"/>
    </i>
    <i>
      <x v="182"/>
      <x v="16"/>
      <x v="3"/>
      <x v="87"/>
      <x v="4"/>
      <x v="6"/>
    </i>
    <i>
      <x v="183"/>
      <x v="18"/>
      <x/>
      <x v="157"/>
      <x v="4"/>
      <x v="6"/>
    </i>
    <i>
      <x v="188"/>
      <x v="42"/>
      <x v="1"/>
      <x v="330"/>
      <x v="4"/>
      <x v="6"/>
    </i>
    <i>
      <x v="189"/>
      <x v="44"/>
      <x v="2"/>
      <x v="159"/>
      <x v="4"/>
      <x v="15"/>
    </i>
    <i>
      <x v="195"/>
      <x v="59"/>
      <x/>
      <x v="155"/>
      <x v="4"/>
      <x v="6"/>
    </i>
    <i>
      <x v="196"/>
      <x v="62"/>
      <x v="1"/>
      <x v="307"/>
      <x v="4"/>
      <x v="6"/>
    </i>
    <i>
      <x v="204"/>
      <x v="101"/>
      <x v="1"/>
      <x v="343"/>
      <x v="4"/>
      <x v="6"/>
    </i>
    <i>
      <x v="212"/>
      <x v="118"/>
      <x v="1"/>
      <x v="251"/>
      <x v="4"/>
      <x v="6"/>
    </i>
    <i>
      <x v="213"/>
      <x v="119"/>
      <x v="2"/>
      <x v="177"/>
      <x v="4"/>
      <x v="6"/>
    </i>
    <i>
      <x v="217"/>
      <x v="126"/>
      <x v="2"/>
      <x v="231"/>
      <x v="4"/>
      <x v="6"/>
    </i>
    <i>
      <x v="220"/>
      <x v="131"/>
      <x v="1"/>
      <x v="57"/>
      <x v="4"/>
      <x v="6"/>
    </i>
    <i>
      <x v="223"/>
      <x v="135"/>
      <x/>
      <x v="223"/>
      <x v="4"/>
      <x v="6"/>
    </i>
    <i>
      <x v="228"/>
      <x v="371"/>
      <x v="1"/>
      <x v="332"/>
      <x v="4"/>
      <x v="6"/>
    </i>
    <i>
      <x v="230"/>
      <x v="373"/>
      <x v="3"/>
      <x v="302"/>
      <x v="4"/>
      <x v="6"/>
    </i>
    <i>
      <x v="231"/>
      <x v="376"/>
      <x/>
      <x v="146"/>
      <x v="4"/>
      <x v="6"/>
    </i>
    <i>
      <x v="234"/>
      <x v="80"/>
      <x v="3"/>
      <x v="266"/>
      <x v="4"/>
      <x v="6"/>
    </i>
    <i>
      <x v="238"/>
      <x v="218"/>
      <x v="3"/>
      <x v="321"/>
      <x v="4"/>
      <x v="6"/>
    </i>
    <i>
      <x v="244"/>
      <x v="391"/>
      <x v="1"/>
      <x v="203"/>
      <x v="4"/>
      <x v="6"/>
    </i>
    <i>
      <x v="248"/>
      <x v="230"/>
      <x v="1"/>
      <x v="8"/>
      <x v="4"/>
      <x v="6"/>
    </i>
    <i>
      <x v="262"/>
      <x v="141"/>
      <x v="3"/>
      <x v="397"/>
      <x v="4"/>
      <x v="6"/>
    </i>
    <i>
      <x v="276"/>
      <x v="291"/>
      <x v="1"/>
      <x v="369"/>
      <x v="4"/>
      <x v="6"/>
    </i>
    <i>
      <x v="287"/>
      <x v="8"/>
      <x/>
      <x v="240"/>
      <x v="4"/>
      <x v="6"/>
    </i>
    <i>
      <x v="292"/>
      <x v="49"/>
      <x v="1"/>
      <x v="213"/>
      <x v="4"/>
      <x v="6"/>
    </i>
    <i>
      <x v="297"/>
      <x v="188"/>
      <x v="2"/>
      <x v="42"/>
      <x v="4"/>
      <x v="6"/>
    </i>
    <i>
      <x v="298"/>
      <x v="200"/>
      <x v="3"/>
      <x v="365"/>
      <x v="4"/>
      <x v="6"/>
    </i>
    <i>
      <x v="299"/>
      <x v="202"/>
      <x/>
      <x v="357"/>
      <x v="4"/>
      <x v="6"/>
    </i>
    <i>
      <x v="300"/>
      <x v="207"/>
      <x v="1"/>
      <x v="299"/>
      <x v="4"/>
      <x v="6"/>
    </i>
    <i>
      <x v="301"/>
      <x v="215"/>
      <x v="2"/>
      <x v="99"/>
      <x v="4"/>
      <x v="6"/>
    </i>
    <i>
      <x v="303"/>
      <x v="264"/>
      <x/>
      <x v="152"/>
      <x v="4"/>
      <x v="6"/>
    </i>
    <i>
      <x v="304"/>
      <x v="268"/>
      <x v="1"/>
      <x v="366"/>
      <x v="4"/>
      <x v="6"/>
    </i>
    <i>
      <x v="305"/>
      <x v="354"/>
      <x v="2"/>
      <x v="367"/>
      <x v="4"/>
      <x v="6"/>
    </i>
    <i>
      <x v="306"/>
      <x v="355"/>
      <x v="3"/>
      <x v="120"/>
      <x v="4"/>
      <x v="6"/>
    </i>
    <i>
      <x v="307"/>
      <x v="356"/>
      <x/>
      <x v="402"/>
      <x v="4"/>
      <x v="6"/>
    </i>
    <i>
      <x v="308"/>
      <x v="357"/>
      <x v="1"/>
      <x v="249"/>
      <x v="4"/>
      <x v="6"/>
    </i>
    <i>
      <x v="314"/>
      <x v="393"/>
      <x v="3"/>
      <x v="187"/>
      <x v="4"/>
      <x v="6"/>
    </i>
    <i>
      <x v="315"/>
      <x v="398"/>
      <x/>
      <x v="72"/>
      <x v="4"/>
      <x v="6"/>
    </i>
    <i>
      <x v="318"/>
      <x v="404"/>
      <x v="3"/>
      <x v="308"/>
      <x v="4"/>
      <x v="6"/>
    </i>
    <i>
      <x v="321"/>
      <x v="414"/>
      <x v="2"/>
      <x v="303"/>
      <x v="4"/>
      <x v="6"/>
    </i>
    <i>
      <x v="322"/>
      <x v="415"/>
      <x v="3"/>
      <x v="304"/>
      <x v="4"/>
      <x v="6"/>
    </i>
    <i>
      <x v="323"/>
      <x v="1"/>
      <x/>
      <x v="197"/>
      <x v="4"/>
      <x v="6"/>
    </i>
    <i>
      <x v="324"/>
      <x v="2"/>
      <x v="1"/>
      <x v="384"/>
      <x v="4"/>
      <x v="6"/>
    </i>
    <i>
      <x v="325"/>
      <x v="3"/>
      <x v="2"/>
      <x v="390"/>
      <x v="4"/>
      <x v="6"/>
    </i>
    <i>
      <x v="326"/>
      <x v="7"/>
      <x v="3"/>
      <x v="301"/>
      <x v="4"/>
      <x v="6"/>
    </i>
    <i>
      <x v="327"/>
      <x v="17"/>
      <x/>
      <x v="370"/>
      <x v="4"/>
      <x v="6"/>
    </i>
    <i>
      <x v="329"/>
      <x v="28"/>
      <x v="2"/>
      <x v="316"/>
      <x v="4"/>
      <x v="6"/>
    </i>
    <i>
      <x v="337"/>
      <x v="50"/>
      <x v="2"/>
      <x v="162"/>
      <x v="4"/>
      <x v="6"/>
    </i>
    <i>
      <x v="342"/>
      <x v="68"/>
      <x v="3"/>
      <x v="208"/>
      <x v="4"/>
      <x v="6"/>
    </i>
    <i>
      <x v="344"/>
      <x v="74"/>
      <x v="1"/>
      <x v="353"/>
      <x v="4"/>
      <x v="6"/>
    </i>
    <i>
      <x v="349"/>
      <x v="85"/>
      <x v="2"/>
      <x v="127"/>
      <x v="4"/>
      <x v="6"/>
    </i>
    <i>
      <x v="352"/>
      <x v="88"/>
      <x v="1"/>
      <x v="340"/>
      <x v="4"/>
      <x v="6"/>
    </i>
    <i>
      <x v="353"/>
      <x v="89"/>
      <x v="2"/>
      <x v="398"/>
      <x v="4"/>
      <x v="6"/>
    </i>
    <i>
      <x v="355"/>
      <x v="112"/>
      <x/>
      <x v="17"/>
      <x v="4"/>
      <x v="6"/>
    </i>
    <i>
      <x v="359"/>
      <x v="129"/>
      <x/>
      <x v="108"/>
      <x v="4"/>
      <x v="6"/>
    </i>
    <i>
      <x v="360"/>
      <x v="134"/>
      <x v="1"/>
      <x v="43"/>
      <x v="4"/>
      <x v="6"/>
    </i>
    <i>
      <x v="361"/>
      <x v="137"/>
      <x v="2"/>
      <x v="32"/>
      <x v="4"/>
      <x v="6"/>
    </i>
    <i>
      <x v="362"/>
      <x v="138"/>
      <x v="3"/>
      <x v="331"/>
      <x v="4"/>
      <x v="6"/>
    </i>
    <i>
      <x v="364"/>
      <x v="151"/>
      <x v="1"/>
      <x v="395"/>
      <x v="4"/>
      <x v="6"/>
    </i>
    <i>
      <x v="366"/>
      <x v="154"/>
      <x v="3"/>
      <x v="63"/>
      <x v="4"/>
      <x v="6"/>
    </i>
    <i>
      <x v="368"/>
      <x v="160"/>
      <x v="1"/>
      <x v="212"/>
      <x v="4"/>
      <x v="6"/>
    </i>
    <i>
      <x v="369"/>
      <x v="163"/>
      <x v="2"/>
      <x v="77"/>
      <x v="4"/>
      <x v="6"/>
    </i>
    <i>
      <x v="375"/>
      <x v="180"/>
      <x/>
      <x v="147"/>
      <x v="4"/>
      <x v="6"/>
    </i>
    <i>
      <x v="376"/>
      <x v="184"/>
      <x v="1"/>
      <x v="189"/>
      <x v="4"/>
      <x v="6"/>
    </i>
    <i>
      <x v="378"/>
      <x v="186"/>
      <x v="3"/>
      <x v="326"/>
      <x v="4"/>
      <x v="6"/>
    </i>
    <i>
      <x v="381"/>
      <x v="192"/>
      <x v="2"/>
      <x v="247"/>
      <x v="4"/>
      <x v="8"/>
    </i>
    <i>
      <x v="383"/>
      <x v="194"/>
      <x/>
      <x v="169"/>
      <x v="4"/>
      <x v="8"/>
    </i>
    <i>
      <x v="384"/>
      <x v="196"/>
      <x v="1"/>
      <x v="94"/>
      <x v="4"/>
      <x v="8"/>
    </i>
    <i>
      <x v="392"/>
      <x v="358"/>
      <x v="1"/>
      <x v="153"/>
      <x v="4"/>
      <x v="8"/>
    </i>
    <i>
      <x v="393"/>
      <x v="359"/>
      <x v="2"/>
      <x v="66"/>
      <x v="4"/>
      <x v="8"/>
    </i>
    <i>
      <x v="399"/>
      <x v="369"/>
      <x/>
      <x v="391"/>
      <x v="4"/>
      <x v="8"/>
    </i>
  </rowItems>
  <colItems count="1">
    <i/>
  </colItems>
  <pageFields count="1">
    <pageField fld="24" item="4" hier="-1"/>
  </pageFields>
  <formats count="467">
    <format dxfId="2218">
      <pivotArea field="0" type="button" dataOnly="0" labelOnly="1" outline="0" axis="axisRow" fieldPosition="0"/>
    </format>
    <format dxfId="2217">
      <pivotArea field="1" type="button" dataOnly="0" labelOnly="1" outline="0" axis="axisRow" fieldPosition="1"/>
    </format>
    <format dxfId="2216">
      <pivotArea field="2" type="button" dataOnly="0" labelOnly="1" outline="0" axis="axisRow" fieldPosition="2"/>
    </format>
    <format dxfId="2215">
      <pivotArea field="3" type="button" dataOnly="0" labelOnly="1" outline="0" axis="axisRow" fieldPosition="3"/>
    </format>
    <format dxfId="2214">
      <pivotArea field="4" type="button" dataOnly="0" labelOnly="1" outline="0" axis="axisRow" fieldPosition="4"/>
    </format>
    <format dxfId="2213">
      <pivotArea field="15" type="button" dataOnly="0" labelOnly="1" outline="0" axis="axisRow" fieldPosition="5"/>
    </format>
    <format dxfId="2212">
      <pivotArea field="0" type="button" dataOnly="0" labelOnly="1" outline="0" axis="axisRow" fieldPosition="0"/>
    </format>
    <format dxfId="2211">
      <pivotArea field="1" type="button" dataOnly="0" labelOnly="1" outline="0" axis="axisRow" fieldPosition="1"/>
    </format>
    <format dxfId="2210">
      <pivotArea field="2" type="button" dataOnly="0" labelOnly="1" outline="0" axis="axisRow" fieldPosition="2"/>
    </format>
    <format dxfId="2209">
      <pivotArea field="3" type="button" dataOnly="0" labelOnly="1" outline="0" axis="axisRow" fieldPosition="3"/>
    </format>
    <format dxfId="2208">
      <pivotArea field="4" type="button" dataOnly="0" labelOnly="1" outline="0" axis="axisRow" fieldPosition="4"/>
    </format>
    <format dxfId="2207">
      <pivotArea field="15" type="button" dataOnly="0" labelOnly="1" outline="0" axis="axisRow" fieldPosition="5"/>
    </format>
    <format dxfId="2206">
      <pivotArea dataOnly="0" labelOnly="1" outline="0" fieldPosition="0">
        <references count="1">
          <reference field="0" count="50">
            <x v="2"/>
            <x v="3"/>
            <x v="13"/>
            <x v="14"/>
            <x v="15"/>
            <x v="19"/>
            <x v="21"/>
            <x v="29"/>
            <x v="34"/>
            <x v="36"/>
            <x v="41"/>
            <x v="43"/>
            <x v="44"/>
            <x v="47"/>
            <x v="53"/>
            <x v="54"/>
            <x v="55"/>
            <x v="56"/>
            <x v="58"/>
            <x v="61"/>
            <x v="63"/>
            <x v="67"/>
            <x v="76"/>
            <x v="77"/>
            <x v="78"/>
            <x v="81"/>
            <x v="83"/>
            <x v="85"/>
            <x v="86"/>
            <x v="88"/>
            <x v="98"/>
            <x v="100"/>
            <x v="101"/>
            <x v="110"/>
            <x v="112"/>
            <x v="126"/>
            <x v="133"/>
            <x v="135"/>
            <x v="136"/>
            <x v="140"/>
            <x v="142"/>
            <x v="147"/>
            <x v="153"/>
            <x v="155"/>
            <x v="166"/>
            <x v="174"/>
            <x v="175"/>
            <x v="176"/>
            <x v="177"/>
            <x v="185"/>
          </reference>
        </references>
      </pivotArea>
    </format>
    <format dxfId="2205">
      <pivotArea dataOnly="0" labelOnly="1" outline="0" fieldPosition="0">
        <references count="1">
          <reference field="0" count="50">
            <x v="186"/>
            <x v="191"/>
            <x v="192"/>
            <x v="198"/>
            <x v="199"/>
            <x v="207"/>
            <x v="215"/>
            <x v="216"/>
            <x v="220"/>
            <x v="223"/>
            <x v="226"/>
            <x v="231"/>
            <x v="233"/>
            <x v="234"/>
            <x v="237"/>
            <x v="241"/>
            <x v="247"/>
            <x v="251"/>
            <x v="265"/>
            <x v="279"/>
            <x v="290"/>
            <x v="295"/>
            <x v="300"/>
            <x v="301"/>
            <x v="302"/>
            <x v="303"/>
            <x v="304"/>
            <x v="306"/>
            <x v="307"/>
            <x v="308"/>
            <x v="309"/>
            <x v="310"/>
            <x v="311"/>
            <x v="317"/>
            <x v="318"/>
            <x v="321"/>
            <x v="324"/>
            <x v="325"/>
            <x v="326"/>
            <x v="327"/>
            <x v="328"/>
            <x v="329"/>
            <x v="330"/>
            <x v="332"/>
            <x v="340"/>
            <x v="345"/>
            <x v="347"/>
            <x v="352"/>
            <x v="355"/>
            <x v="356"/>
          </reference>
        </references>
      </pivotArea>
    </format>
    <format dxfId="2204">
      <pivotArea dataOnly="0" labelOnly="1" outline="0" fieldPosition="0">
        <references count="1">
          <reference field="0" count="18">
            <x v="358"/>
            <x v="362"/>
            <x v="363"/>
            <x v="364"/>
            <x v="365"/>
            <x v="367"/>
            <x v="369"/>
            <x v="371"/>
            <x v="372"/>
            <x v="378"/>
            <x v="379"/>
            <x v="381"/>
            <x v="384"/>
            <x v="386"/>
            <x v="387"/>
            <x v="395"/>
            <x v="396"/>
            <x v="402"/>
          </reference>
        </references>
      </pivotArea>
    </format>
    <format dxfId="2203">
      <pivotArea dataOnly="0" labelOnly="1" outline="0" fieldPosition="0">
        <references count="2">
          <reference field="0" count="1" selected="0">
            <x v="3"/>
          </reference>
          <reference field="1" count="1">
            <x v="4"/>
          </reference>
        </references>
      </pivotArea>
    </format>
    <format dxfId="2202">
      <pivotArea dataOnly="0" labelOnly="1" outline="0" fieldPosition="0">
        <references count="2">
          <reference field="0" count="1" selected="0">
            <x v="13"/>
          </reference>
          <reference field="1" count="1">
            <x v="71"/>
          </reference>
        </references>
      </pivotArea>
    </format>
    <format dxfId="2201">
      <pivotArea dataOnly="0" labelOnly="1" outline="0" fieldPosition="0">
        <references count="2">
          <reference field="0" count="1" selected="0">
            <x v="14"/>
          </reference>
          <reference field="1" count="1">
            <x v="75"/>
          </reference>
        </references>
      </pivotArea>
    </format>
    <format dxfId="2200">
      <pivotArea dataOnly="0" labelOnly="1" outline="0" fieldPosition="0">
        <references count="2">
          <reference field="0" count="1" selected="0">
            <x v="15"/>
          </reference>
          <reference field="1" count="1">
            <x v="77"/>
          </reference>
        </references>
      </pivotArea>
    </format>
    <format dxfId="2199">
      <pivotArea dataOnly="0" labelOnly="1" outline="0" fieldPosition="0">
        <references count="2">
          <reference field="0" count="1" selected="0">
            <x v="19"/>
          </reference>
          <reference field="1" count="1">
            <x v="106"/>
          </reference>
        </references>
      </pivotArea>
    </format>
    <format dxfId="2198">
      <pivotArea dataOnly="0" labelOnly="1" outline="0" fieldPosition="0">
        <references count="2">
          <reference field="0" count="1" selected="0">
            <x v="21"/>
          </reference>
          <reference field="1" count="1">
            <x v="113"/>
          </reference>
        </references>
      </pivotArea>
    </format>
    <format dxfId="2197">
      <pivotArea dataOnly="0" labelOnly="1" outline="0" fieldPosition="0">
        <references count="2">
          <reference field="0" count="1" selected="0">
            <x v="29"/>
          </reference>
          <reference field="1" count="1">
            <x v="155"/>
          </reference>
        </references>
      </pivotArea>
    </format>
    <format dxfId="2196">
      <pivotArea dataOnly="0" labelOnly="1" outline="0" fieldPosition="0">
        <references count="2">
          <reference field="0" count="1" selected="0">
            <x v="34"/>
          </reference>
          <reference field="1" count="1">
            <x v="170"/>
          </reference>
        </references>
      </pivotArea>
    </format>
    <format dxfId="2195">
      <pivotArea dataOnly="0" labelOnly="1" outline="0" fieldPosition="0">
        <references count="2">
          <reference field="0" count="1" selected="0">
            <x v="36"/>
          </reference>
          <reference field="1" count="1">
            <x v="175"/>
          </reference>
        </references>
      </pivotArea>
    </format>
    <format dxfId="2194">
      <pivotArea dataOnly="0" labelOnly="1" outline="0" fieldPosition="0">
        <references count="2">
          <reference field="0" count="1" selected="0">
            <x v="41"/>
          </reference>
          <reference field="1" count="1">
            <x v="199"/>
          </reference>
        </references>
      </pivotArea>
    </format>
    <format dxfId="2193">
      <pivotArea dataOnly="0" labelOnly="1" outline="0" fieldPosition="0">
        <references count="2">
          <reference field="0" count="1" selected="0">
            <x v="43"/>
          </reference>
          <reference field="1" count="1">
            <x v="210"/>
          </reference>
        </references>
      </pivotArea>
    </format>
    <format dxfId="2192">
      <pivotArea dataOnly="0" labelOnly="1" outline="0" fieldPosition="0">
        <references count="2">
          <reference field="0" count="1" selected="0">
            <x v="44"/>
          </reference>
          <reference field="1" count="1">
            <x v="221"/>
          </reference>
        </references>
      </pivotArea>
    </format>
    <format dxfId="2191">
      <pivotArea dataOnly="0" labelOnly="1" outline="0" fieldPosition="0">
        <references count="2">
          <reference field="0" count="1" selected="0">
            <x v="47"/>
          </reference>
          <reference field="1" count="1">
            <x v="225"/>
          </reference>
        </references>
      </pivotArea>
    </format>
    <format dxfId="2190">
      <pivotArea dataOnly="0" labelOnly="1" outline="0" fieldPosition="0">
        <references count="2">
          <reference field="0" count="1" selected="0">
            <x v="53"/>
          </reference>
          <reference field="1" count="1">
            <x v="237"/>
          </reference>
        </references>
      </pivotArea>
    </format>
    <format dxfId="2189">
      <pivotArea dataOnly="0" labelOnly="1" outline="0" fieldPosition="0">
        <references count="2">
          <reference field="0" count="1" selected="0">
            <x v="54"/>
          </reference>
          <reference field="1" count="1">
            <x v="238"/>
          </reference>
        </references>
      </pivotArea>
    </format>
    <format dxfId="2188">
      <pivotArea dataOnly="0" labelOnly="1" outline="0" fieldPosition="0">
        <references count="2">
          <reference field="0" count="1" selected="0">
            <x v="55"/>
          </reference>
          <reference field="1" count="1">
            <x v="239"/>
          </reference>
        </references>
      </pivotArea>
    </format>
    <format dxfId="2187">
      <pivotArea dataOnly="0" labelOnly="1" outline="0" fieldPosition="0">
        <references count="2">
          <reference field="0" count="1" selected="0">
            <x v="56"/>
          </reference>
          <reference field="1" count="1">
            <x v="240"/>
          </reference>
        </references>
      </pivotArea>
    </format>
    <format dxfId="2186">
      <pivotArea dataOnly="0" labelOnly="1" outline="0" fieldPosition="0">
        <references count="2">
          <reference field="0" count="1" selected="0">
            <x v="58"/>
          </reference>
          <reference field="1" count="1">
            <x v="242"/>
          </reference>
        </references>
      </pivotArea>
    </format>
    <format dxfId="2185">
      <pivotArea dataOnly="0" labelOnly="1" outline="0" fieldPosition="0">
        <references count="2">
          <reference field="0" count="1" selected="0">
            <x v="61"/>
          </reference>
          <reference field="1" count="1">
            <x v="245"/>
          </reference>
        </references>
      </pivotArea>
    </format>
    <format dxfId="2184">
      <pivotArea dataOnly="0" labelOnly="1" outline="0" fieldPosition="0">
        <references count="2">
          <reference field="0" count="1" selected="0">
            <x v="63"/>
          </reference>
          <reference field="1" count="1">
            <x v="247"/>
          </reference>
        </references>
      </pivotArea>
    </format>
    <format dxfId="2183">
      <pivotArea dataOnly="0" labelOnly="1" outline="0" fieldPosition="0">
        <references count="2">
          <reference field="0" count="1" selected="0">
            <x v="67"/>
          </reference>
          <reference field="1" count="1">
            <x v="252"/>
          </reference>
        </references>
      </pivotArea>
    </format>
    <format dxfId="2182">
      <pivotArea dataOnly="0" labelOnly="1" outline="0" fieldPosition="0">
        <references count="2">
          <reference field="0" count="1" selected="0">
            <x v="76"/>
          </reference>
          <reference field="1" count="1">
            <x v="267"/>
          </reference>
        </references>
      </pivotArea>
    </format>
    <format dxfId="2181">
      <pivotArea dataOnly="0" labelOnly="1" outline="0" fieldPosition="0">
        <references count="2">
          <reference field="0" count="1" selected="0">
            <x v="77"/>
          </reference>
          <reference field="1" count="1">
            <x v="269"/>
          </reference>
        </references>
      </pivotArea>
    </format>
    <format dxfId="2180">
      <pivotArea dataOnly="0" labelOnly="1" outline="0" fieldPosition="0">
        <references count="2">
          <reference field="0" count="1" selected="0">
            <x v="78"/>
          </reference>
          <reference field="1" count="1">
            <x v="271"/>
          </reference>
        </references>
      </pivotArea>
    </format>
    <format dxfId="2179">
      <pivotArea dataOnly="0" labelOnly="1" outline="0" fieldPosition="0">
        <references count="2">
          <reference field="0" count="1" selected="0">
            <x v="81"/>
          </reference>
          <reference field="1" count="1">
            <x v="274"/>
          </reference>
        </references>
      </pivotArea>
    </format>
    <format dxfId="2178">
      <pivotArea dataOnly="0" labelOnly="1" outline="0" fieldPosition="0">
        <references count="2">
          <reference field="0" count="1" selected="0">
            <x v="83"/>
          </reference>
          <reference field="1" count="1">
            <x v="276"/>
          </reference>
        </references>
      </pivotArea>
    </format>
    <format dxfId="2177">
      <pivotArea dataOnly="0" labelOnly="1" outline="0" fieldPosition="0">
        <references count="2">
          <reference field="0" count="1" selected="0">
            <x v="85"/>
          </reference>
          <reference field="1" count="1">
            <x v="279"/>
          </reference>
        </references>
      </pivotArea>
    </format>
    <format dxfId="2176">
      <pivotArea dataOnly="0" labelOnly="1" outline="0" fieldPosition="0">
        <references count="2">
          <reference field="0" count="1" selected="0">
            <x v="86"/>
          </reference>
          <reference field="1" count="1">
            <x v="280"/>
          </reference>
        </references>
      </pivotArea>
    </format>
    <format dxfId="2175">
      <pivotArea dataOnly="0" labelOnly="1" outline="0" fieldPosition="0">
        <references count="2">
          <reference field="0" count="1" selected="0">
            <x v="88"/>
          </reference>
          <reference field="1" count="1">
            <x v="282"/>
          </reference>
        </references>
      </pivotArea>
    </format>
    <format dxfId="2174">
      <pivotArea dataOnly="0" labelOnly="1" outline="0" fieldPosition="0">
        <references count="2">
          <reference field="0" count="1" selected="0">
            <x v="98"/>
          </reference>
          <reference field="1" count="1">
            <x v="295"/>
          </reference>
        </references>
      </pivotArea>
    </format>
    <format dxfId="2173">
      <pivotArea dataOnly="0" labelOnly="1" outline="0" fieldPosition="0">
        <references count="2">
          <reference field="0" count="1" selected="0">
            <x v="100"/>
          </reference>
          <reference field="1" count="1">
            <x v="298"/>
          </reference>
        </references>
      </pivotArea>
    </format>
    <format dxfId="2172">
      <pivotArea dataOnly="0" labelOnly="1" outline="0" fieldPosition="0">
        <references count="2">
          <reference field="0" count="1" selected="0">
            <x v="101"/>
          </reference>
          <reference field="1" count="1">
            <x v="301"/>
          </reference>
        </references>
      </pivotArea>
    </format>
    <format dxfId="2171">
      <pivotArea dataOnly="0" labelOnly="1" outline="0" fieldPosition="0">
        <references count="2">
          <reference field="0" count="1" selected="0">
            <x v="110"/>
          </reference>
          <reference field="1" count="1">
            <x v="312"/>
          </reference>
        </references>
      </pivotArea>
    </format>
    <format dxfId="2170">
      <pivotArea dataOnly="0" labelOnly="1" outline="0" fieldPosition="0">
        <references count="2">
          <reference field="0" count="1" selected="0">
            <x v="112"/>
          </reference>
          <reference field="1" count="1">
            <x v="315"/>
          </reference>
        </references>
      </pivotArea>
    </format>
    <format dxfId="2169">
      <pivotArea dataOnly="0" labelOnly="1" outline="0" fieldPosition="0">
        <references count="2">
          <reference field="0" count="1" selected="0">
            <x v="126"/>
          </reference>
          <reference field="1" count="1">
            <x v="331"/>
          </reference>
        </references>
      </pivotArea>
    </format>
    <format dxfId="2168">
      <pivotArea dataOnly="0" labelOnly="1" outline="0" fieldPosition="0">
        <references count="2">
          <reference field="0" count="1" selected="0">
            <x v="133"/>
          </reference>
          <reference field="1" count="1">
            <x v="340"/>
          </reference>
        </references>
      </pivotArea>
    </format>
    <format dxfId="2167">
      <pivotArea dataOnly="0" labelOnly="1" outline="0" fieldPosition="0">
        <references count="2">
          <reference field="0" count="1" selected="0">
            <x v="135"/>
          </reference>
          <reference field="1" count="1">
            <x v="342"/>
          </reference>
        </references>
      </pivotArea>
    </format>
    <format dxfId="2166">
      <pivotArea dataOnly="0" labelOnly="1" outline="0" fieldPosition="0">
        <references count="2">
          <reference field="0" count="1" selected="0">
            <x v="136"/>
          </reference>
          <reference field="1" count="1">
            <x v="343"/>
          </reference>
        </references>
      </pivotArea>
    </format>
    <format dxfId="2165">
      <pivotArea dataOnly="0" labelOnly="1" outline="0" fieldPosition="0">
        <references count="2">
          <reference field="0" count="1" selected="0">
            <x v="140"/>
          </reference>
          <reference field="1" count="1">
            <x v="347"/>
          </reference>
        </references>
      </pivotArea>
    </format>
    <format dxfId="2164">
      <pivotArea dataOnly="0" labelOnly="1" outline="0" fieldPosition="0">
        <references count="2">
          <reference field="0" count="1" selected="0">
            <x v="142"/>
          </reference>
          <reference field="1" count="1">
            <x v="349"/>
          </reference>
        </references>
      </pivotArea>
    </format>
    <format dxfId="2163">
      <pivotArea dataOnly="0" labelOnly="1" outline="0" fieldPosition="0">
        <references count="2">
          <reference field="0" count="1" selected="0">
            <x v="147"/>
          </reference>
          <reference field="1" count="1">
            <x v="364"/>
          </reference>
        </references>
      </pivotArea>
    </format>
    <format dxfId="2162">
      <pivotArea dataOnly="0" labelOnly="1" outline="0" fieldPosition="0">
        <references count="2">
          <reference field="0" count="1" selected="0">
            <x v="153"/>
          </reference>
          <reference field="1" count="1">
            <x v="412"/>
          </reference>
        </references>
      </pivotArea>
    </format>
    <format dxfId="2161">
      <pivotArea dataOnly="0" labelOnly="1" outline="0" fieldPosition="0">
        <references count="2">
          <reference field="0" count="1" selected="0">
            <x v="155"/>
          </reference>
          <reference field="1" count="1">
            <x v="30"/>
          </reference>
        </references>
      </pivotArea>
    </format>
    <format dxfId="2160">
      <pivotArea dataOnly="0" labelOnly="1" outline="0" fieldPosition="0">
        <references count="2">
          <reference field="0" count="1" selected="0">
            <x v="166"/>
          </reference>
          <reference field="1" count="1">
            <x v="209"/>
          </reference>
        </references>
      </pivotArea>
    </format>
    <format dxfId="2159">
      <pivotArea dataOnly="0" labelOnly="1" outline="0" fieldPosition="0">
        <references count="2">
          <reference field="0" count="1" selected="0">
            <x v="174"/>
          </reference>
          <reference field="1" count="1">
            <x v="72"/>
          </reference>
        </references>
      </pivotArea>
    </format>
    <format dxfId="2158">
      <pivotArea dataOnly="0" labelOnly="1" outline="0" fieldPosition="0">
        <references count="2">
          <reference field="0" count="1" selected="0">
            <x v="175"/>
          </reference>
          <reference field="1" count="1">
            <x v="0"/>
          </reference>
        </references>
      </pivotArea>
    </format>
    <format dxfId="2157">
      <pivotArea dataOnly="0" labelOnly="1" outline="0" fieldPosition="0">
        <references count="2">
          <reference field="0" count="1" selected="0">
            <x v="176"/>
          </reference>
          <reference field="1" count="1">
            <x v="5"/>
          </reference>
        </references>
      </pivotArea>
    </format>
    <format dxfId="2156">
      <pivotArea dataOnly="0" labelOnly="1" outline="0" fieldPosition="0">
        <references count="2">
          <reference field="0" count="1" selected="0">
            <x v="177"/>
          </reference>
          <reference field="1" count="1">
            <x v="6"/>
          </reference>
        </references>
      </pivotArea>
    </format>
    <format dxfId="2155">
      <pivotArea dataOnly="0" labelOnly="1" outline="0" fieldPosition="0">
        <references count="2">
          <reference field="0" count="1" selected="0">
            <x v="185"/>
          </reference>
          <reference field="1" count="1">
            <x v="16"/>
          </reference>
        </references>
      </pivotArea>
    </format>
    <format dxfId="2154">
      <pivotArea dataOnly="0" labelOnly="1" outline="0" fieldPosition="0">
        <references count="2">
          <reference field="0" count="1" selected="0">
            <x v="186"/>
          </reference>
          <reference field="1" count="1">
            <x v="18"/>
          </reference>
        </references>
      </pivotArea>
    </format>
    <format dxfId="2153">
      <pivotArea dataOnly="0" labelOnly="1" outline="0" fieldPosition="0">
        <references count="2">
          <reference field="0" count="1" selected="0">
            <x v="191"/>
          </reference>
          <reference field="1" count="1">
            <x v="42"/>
          </reference>
        </references>
      </pivotArea>
    </format>
    <format dxfId="2152">
      <pivotArea dataOnly="0" labelOnly="1" outline="0" fieldPosition="0">
        <references count="2">
          <reference field="0" count="1" selected="0">
            <x v="192"/>
          </reference>
          <reference field="1" count="1">
            <x v="44"/>
          </reference>
        </references>
      </pivotArea>
    </format>
    <format dxfId="2151">
      <pivotArea dataOnly="0" labelOnly="1" outline="0" fieldPosition="0">
        <references count="2">
          <reference field="0" count="1" selected="0">
            <x v="198"/>
          </reference>
          <reference field="1" count="1">
            <x v="59"/>
          </reference>
        </references>
      </pivotArea>
    </format>
    <format dxfId="2150">
      <pivotArea dataOnly="0" labelOnly="1" outline="0" fieldPosition="0">
        <references count="2">
          <reference field="0" count="1" selected="0">
            <x v="199"/>
          </reference>
          <reference field="1" count="1">
            <x v="62"/>
          </reference>
        </references>
      </pivotArea>
    </format>
    <format dxfId="2149">
      <pivotArea dataOnly="0" labelOnly="1" outline="0" fieldPosition="0">
        <references count="2">
          <reference field="0" count="1" selected="0">
            <x v="207"/>
          </reference>
          <reference field="1" count="1">
            <x v="101"/>
          </reference>
        </references>
      </pivotArea>
    </format>
    <format dxfId="2148">
      <pivotArea dataOnly="0" labelOnly="1" outline="0" fieldPosition="0">
        <references count="2">
          <reference field="0" count="1" selected="0">
            <x v="215"/>
          </reference>
          <reference field="1" count="1">
            <x v="118"/>
          </reference>
        </references>
      </pivotArea>
    </format>
    <format dxfId="2147">
      <pivotArea dataOnly="0" labelOnly="1" outline="0" fieldPosition="0">
        <references count="2">
          <reference field="0" count="1" selected="0">
            <x v="216"/>
          </reference>
          <reference field="1" count="1">
            <x v="119"/>
          </reference>
        </references>
      </pivotArea>
    </format>
    <format dxfId="2146">
      <pivotArea dataOnly="0" labelOnly="1" outline="0" fieldPosition="0">
        <references count="2">
          <reference field="0" count="1" selected="0">
            <x v="220"/>
          </reference>
          <reference field="1" count="1">
            <x v="126"/>
          </reference>
        </references>
      </pivotArea>
    </format>
    <format dxfId="2145">
      <pivotArea dataOnly="0" labelOnly="1" outline="0" fieldPosition="0">
        <references count="2">
          <reference field="0" count="1" selected="0">
            <x v="223"/>
          </reference>
          <reference field="1" count="1">
            <x v="131"/>
          </reference>
        </references>
      </pivotArea>
    </format>
    <format dxfId="2144">
      <pivotArea dataOnly="0" labelOnly="1" outline="0" fieldPosition="0">
        <references count="2">
          <reference field="0" count="1" selected="0">
            <x v="226"/>
          </reference>
          <reference field="1" count="1">
            <x v="135"/>
          </reference>
        </references>
      </pivotArea>
    </format>
    <format dxfId="2143">
      <pivotArea dataOnly="0" labelOnly="1" outline="0" fieldPosition="0">
        <references count="2">
          <reference field="0" count="1" selected="0">
            <x v="231"/>
          </reference>
          <reference field="1" count="1">
            <x v="371"/>
          </reference>
        </references>
      </pivotArea>
    </format>
    <format dxfId="2142">
      <pivotArea dataOnly="0" labelOnly="1" outline="0" fieldPosition="0">
        <references count="2">
          <reference field="0" count="1" selected="0">
            <x v="233"/>
          </reference>
          <reference field="1" count="1">
            <x v="373"/>
          </reference>
        </references>
      </pivotArea>
    </format>
    <format dxfId="2141">
      <pivotArea dataOnly="0" labelOnly="1" outline="0" fieldPosition="0">
        <references count="2">
          <reference field="0" count="1" selected="0">
            <x v="234"/>
          </reference>
          <reference field="1" count="1">
            <x v="376"/>
          </reference>
        </references>
      </pivotArea>
    </format>
    <format dxfId="2140">
      <pivotArea dataOnly="0" labelOnly="1" outline="0" fieldPosition="0">
        <references count="2">
          <reference field="0" count="1" selected="0">
            <x v="237"/>
          </reference>
          <reference field="1" count="1">
            <x v="80"/>
          </reference>
        </references>
      </pivotArea>
    </format>
    <format dxfId="2139">
      <pivotArea dataOnly="0" labelOnly="1" outline="0" fieldPosition="0">
        <references count="2">
          <reference field="0" count="1" selected="0">
            <x v="241"/>
          </reference>
          <reference field="1" count="1">
            <x v="218"/>
          </reference>
        </references>
      </pivotArea>
    </format>
    <format dxfId="2138">
      <pivotArea dataOnly="0" labelOnly="1" outline="0" fieldPosition="0">
        <references count="2">
          <reference field="0" count="1" selected="0">
            <x v="247"/>
          </reference>
          <reference field="1" count="1">
            <x v="391"/>
          </reference>
        </references>
      </pivotArea>
    </format>
    <format dxfId="2137">
      <pivotArea dataOnly="0" labelOnly="1" outline="0" fieldPosition="0">
        <references count="2">
          <reference field="0" count="1" selected="0">
            <x v="251"/>
          </reference>
          <reference field="1" count="1">
            <x v="230"/>
          </reference>
        </references>
      </pivotArea>
    </format>
    <format dxfId="2136">
      <pivotArea dataOnly="0" labelOnly="1" outline="0" fieldPosition="0">
        <references count="2">
          <reference field="0" count="1" selected="0">
            <x v="265"/>
          </reference>
          <reference field="1" count="1">
            <x v="141"/>
          </reference>
        </references>
      </pivotArea>
    </format>
    <format dxfId="2135">
      <pivotArea dataOnly="0" labelOnly="1" outline="0" fieldPosition="0">
        <references count="2">
          <reference field="0" count="1" selected="0">
            <x v="279"/>
          </reference>
          <reference field="1" count="1">
            <x v="291"/>
          </reference>
        </references>
      </pivotArea>
    </format>
    <format dxfId="2134">
      <pivotArea dataOnly="0" labelOnly="1" outline="0" fieldPosition="0">
        <references count="2">
          <reference field="0" count="1" selected="0">
            <x v="290"/>
          </reference>
          <reference field="1" count="1">
            <x v="8"/>
          </reference>
        </references>
      </pivotArea>
    </format>
    <format dxfId="2133">
      <pivotArea dataOnly="0" labelOnly="1" outline="0" fieldPosition="0">
        <references count="2">
          <reference field="0" count="1" selected="0">
            <x v="295"/>
          </reference>
          <reference field="1" count="1">
            <x v="49"/>
          </reference>
        </references>
      </pivotArea>
    </format>
    <format dxfId="2132">
      <pivotArea dataOnly="0" labelOnly="1" outline="0" fieldPosition="0">
        <references count="2">
          <reference field="0" count="1" selected="0">
            <x v="300"/>
          </reference>
          <reference field="1" count="1">
            <x v="188"/>
          </reference>
        </references>
      </pivotArea>
    </format>
    <format dxfId="2131">
      <pivotArea dataOnly="0" labelOnly="1" outline="0" fieldPosition="0">
        <references count="2">
          <reference field="0" count="1" selected="0">
            <x v="301"/>
          </reference>
          <reference field="1" count="1">
            <x v="200"/>
          </reference>
        </references>
      </pivotArea>
    </format>
    <format dxfId="2130">
      <pivotArea dataOnly="0" labelOnly="1" outline="0" fieldPosition="0">
        <references count="2">
          <reference field="0" count="1" selected="0">
            <x v="302"/>
          </reference>
          <reference field="1" count="1">
            <x v="202"/>
          </reference>
        </references>
      </pivotArea>
    </format>
    <format dxfId="2129">
      <pivotArea dataOnly="0" labelOnly="1" outline="0" fieldPosition="0">
        <references count="2">
          <reference field="0" count="1" selected="0">
            <x v="303"/>
          </reference>
          <reference field="1" count="1">
            <x v="207"/>
          </reference>
        </references>
      </pivotArea>
    </format>
    <format dxfId="2128">
      <pivotArea dataOnly="0" labelOnly="1" outline="0" fieldPosition="0">
        <references count="2">
          <reference field="0" count="1" selected="0">
            <x v="304"/>
          </reference>
          <reference field="1" count="1">
            <x v="215"/>
          </reference>
        </references>
      </pivotArea>
    </format>
    <format dxfId="2127">
      <pivotArea dataOnly="0" labelOnly="1" outline="0" fieldPosition="0">
        <references count="2">
          <reference field="0" count="1" selected="0">
            <x v="306"/>
          </reference>
          <reference field="1" count="1">
            <x v="264"/>
          </reference>
        </references>
      </pivotArea>
    </format>
    <format dxfId="2126">
      <pivotArea dataOnly="0" labelOnly="1" outline="0" fieldPosition="0">
        <references count="2">
          <reference field="0" count="1" selected="0">
            <x v="307"/>
          </reference>
          <reference field="1" count="1">
            <x v="268"/>
          </reference>
        </references>
      </pivotArea>
    </format>
    <format dxfId="2125">
      <pivotArea dataOnly="0" labelOnly="1" outline="0" fieldPosition="0">
        <references count="2">
          <reference field="0" count="1" selected="0">
            <x v="308"/>
          </reference>
          <reference field="1" count="1">
            <x v="354"/>
          </reference>
        </references>
      </pivotArea>
    </format>
    <format dxfId="2124">
      <pivotArea dataOnly="0" labelOnly="1" outline="0" fieldPosition="0">
        <references count="2">
          <reference field="0" count="1" selected="0">
            <x v="309"/>
          </reference>
          <reference field="1" count="1">
            <x v="355"/>
          </reference>
        </references>
      </pivotArea>
    </format>
    <format dxfId="2123">
      <pivotArea dataOnly="0" labelOnly="1" outline="0" fieldPosition="0">
        <references count="2">
          <reference field="0" count="1" selected="0">
            <x v="310"/>
          </reference>
          <reference field="1" count="1">
            <x v="356"/>
          </reference>
        </references>
      </pivotArea>
    </format>
    <format dxfId="2122">
      <pivotArea dataOnly="0" labelOnly="1" outline="0" fieldPosition="0">
        <references count="2">
          <reference field="0" count="1" selected="0">
            <x v="311"/>
          </reference>
          <reference field="1" count="1">
            <x v="357"/>
          </reference>
        </references>
      </pivotArea>
    </format>
    <format dxfId="2121">
      <pivotArea dataOnly="0" labelOnly="1" outline="0" fieldPosition="0">
        <references count="2">
          <reference field="0" count="1" selected="0">
            <x v="317"/>
          </reference>
          <reference field="1" count="1">
            <x v="393"/>
          </reference>
        </references>
      </pivotArea>
    </format>
    <format dxfId="2120">
      <pivotArea dataOnly="0" labelOnly="1" outline="0" fieldPosition="0">
        <references count="2">
          <reference field="0" count="1" selected="0">
            <x v="318"/>
          </reference>
          <reference field="1" count="1">
            <x v="398"/>
          </reference>
        </references>
      </pivotArea>
    </format>
    <format dxfId="2119">
      <pivotArea dataOnly="0" labelOnly="1" outline="0" fieldPosition="0">
        <references count="2">
          <reference field="0" count="1" selected="0">
            <x v="321"/>
          </reference>
          <reference field="1" count="1">
            <x v="404"/>
          </reference>
        </references>
      </pivotArea>
    </format>
    <format dxfId="2118">
      <pivotArea dataOnly="0" labelOnly="1" outline="0" fieldPosition="0">
        <references count="2">
          <reference field="0" count="1" selected="0">
            <x v="324"/>
          </reference>
          <reference field="1" count="1">
            <x v="414"/>
          </reference>
        </references>
      </pivotArea>
    </format>
    <format dxfId="2117">
      <pivotArea dataOnly="0" labelOnly="1" outline="0" fieldPosition="0">
        <references count="2">
          <reference field="0" count="1" selected="0">
            <x v="325"/>
          </reference>
          <reference field="1" count="1">
            <x v="415"/>
          </reference>
        </references>
      </pivotArea>
    </format>
    <format dxfId="2116">
      <pivotArea dataOnly="0" labelOnly="1" outline="0" fieldPosition="0">
        <references count="2">
          <reference field="0" count="1" selected="0">
            <x v="326"/>
          </reference>
          <reference field="1" count="1">
            <x v="1"/>
          </reference>
        </references>
      </pivotArea>
    </format>
    <format dxfId="2115">
      <pivotArea dataOnly="0" labelOnly="1" outline="0" fieldPosition="0">
        <references count="2">
          <reference field="0" count="1" selected="0">
            <x v="327"/>
          </reference>
          <reference field="1" count="1">
            <x v="2"/>
          </reference>
        </references>
      </pivotArea>
    </format>
    <format dxfId="2114">
      <pivotArea dataOnly="0" labelOnly="1" outline="0" fieldPosition="0">
        <references count="2">
          <reference field="0" count="1" selected="0">
            <x v="328"/>
          </reference>
          <reference field="1" count="1">
            <x v="3"/>
          </reference>
        </references>
      </pivotArea>
    </format>
    <format dxfId="2113">
      <pivotArea dataOnly="0" labelOnly="1" outline="0" fieldPosition="0">
        <references count="2">
          <reference field="0" count="1" selected="0">
            <x v="329"/>
          </reference>
          <reference field="1" count="1">
            <x v="7"/>
          </reference>
        </references>
      </pivotArea>
    </format>
    <format dxfId="2112">
      <pivotArea dataOnly="0" labelOnly="1" outline="0" fieldPosition="0">
        <references count="2">
          <reference field="0" count="1" selected="0">
            <x v="330"/>
          </reference>
          <reference field="1" count="1">
            <x v="17"/>
          </reference>
        </references>
      </pivotArea>
    </format>
    <format dxfId="2111">
      <pivotArea dataOnly="0" labelOnly="1" outline="0" fieldPosition="0">
        <references count="2">
          <reference field="0" count="1" selected="0">
            <x v="332"/>
          </reference>
          <reference field="1" count="1">
            <x v="28"/>
          </reference>
        </references>
      </pivotArea>
    </format>
    <format dxfId="2110">
      <pivotArea dataOnly="0" labelOnly="1" outline="0" fieldPosition="0">
        <references count="2">
          <reference field="0" count="1" selected="0">
            <x v="340"/>
          </reference>
          <reference field="1" count="1">
            <x v="50"/>
          </reference>
        </references>
      </pivotArea>
    </format>
    <format dxfId="2109">
      <pivotArea dataOnly="0" labelOnly="1" outline="0" fieldPosition="0">
        <references count="2">
          <reference field="0" count="1" selected="0">
            <x v="345"/>
          </reference>
          <reference field="1" count="1">
            <x v="68"/>
          </reference>
        </references>
      </pivotArea>
    </format>
    <format dxfId="2108">
      <pivotArea dataOnly="0" labelOnly="1" outline="0" fieldPosition="0">
        <references count="2">
          <reference field="0" count="1" selected="0">
            <x v="347"/>
          </reference>
          <reference field="1" count="1">
            <x v="74"/>
          </reference>
        </references>
      </pivotArea>
    </format>
    <format dxfId="2107">
      <pivotArea dataOnly="0" labelOnly="1" outline="0" fieldPosition="0">
        <references count="2">
          <reference field="0" count="1" selected="0">
            <x v="352"/>
          </reference>
          <reference field="1" count="1">
            <x v="85"/>
          </reference>
        </references>
      </pivotArea>
    </format>
    <format dxfId="2106">
      <pivotArea dataOnly="0" labelOnly="1" outline="0" fieldPosition="0">
        <references count="2">
          <reference field="0" count="1" selected="0">
            <x v="355"/>
          </reference>
          <reference field="1" count="1">
            <x v="88"/>
          </reference>
        </references>
      </pivotArea>
    </format>
    <format dxfId="2105">
      <pivotArea dataOnly="0" labelOnly="1" outline="0" fieldPosition="0">
        <references count="2">
          <reference field="0" count="1" selected="0">
            <x v="356"/>
          </reference>
          <reference field="1" count="1">
            <x v="89"/>
          </reference>
        </references>
      </pivotArea>
    </format>
    <format dxfId="2104">
      <pivotArea dataOnly="0" labelOnly="1" outline="0" fieldPosition="0">
        <references count="2">
          <reference field="0" count="1" selected="0">
            <x v="358"/>
          </reference>
          <reference field="1" count="1">
            <x v="112"/>
          </reference>
        </references>
      </pivotArea>
    </format>
    <format dxfId="2103">
      <pivotArea dataOnly="0" labelOnly="1" outline="0" fieldPosition="0">
        <references count="2">
          <reference field="0" count="1" selected="0">
            <x v="362"/>
          </reference>
          <reference field="1" count="1">
            <x v="129"/>
          </reference>
        </references>
      </pivotArea>
    </format>
    <format dxfId="2102">
      <pivotArea dataOnly="0" labelOnly="1" outline="0" fieldPosition="0">
        <references count="2">
          <reference field="0" count="1" selected="0">
            <x v="363"/>
          </reference>
          <reference field="1" count="1">
            <x v="134"/>
          </reference>
        </references>
      </pivotArea>
    </format>
    <format dxfId="2101">
      <pivotArea dataOnly="0" labelOnly="1" outline="0" fieldPosition="0">
        <references count="2">
          <reference field="0" count="1" selected="0">
            <x v="364"/>
          </reference>
          <reference field="1" count="1">
            <x v="137"/>
          </reference>
        </references>
      </pivotArea>
    </format>
    <format dxfId="2100">
      <pivotArea dataOnly="0" labelOnly="1" outline="0" fieldPosition="0">
        <references count="2">
          <reference field="0" count="1" selected="0">
            <x v="365"/>
          </reference>
          <reference field="1" count="1">
            <x v="138"/>
          </reference>
        </references>
      </pivotArea>
    </format>
    <format dxfId="2099">
      <pivotArea dataOnly="0" labelOnly="1" outline="0" fieldPosition="0">
        <references count="2">
          <reference field="0" count="1" selected="0">
            <x v="367"/>
          </reference>
          <reference field="1" count="1">
            <x v="151"/>
          </reference>
        </references>
      </pivotArea>
    </format>
    <format dxfId="2098">
      <pivotArea dataOnly="0" labelOnly="1" outline="0" fieldPosition="0">
        <references count="2">
          <reference field="0" count="1" selected="0">
            <x v="369"/>
          </reference>
          <reference field="1" count="1">
            <x v="154"/>
          </reference>
        </references>
      </pivotArea>
    </format>
    <format dxfId="2097">
      <pivotArea dataOnly="0" labelOnly="1" outline="0" fieldPosition="0">
        <references count="2">
          <reference field="0" count="1" selected="0">
            <x v="371"/>
          </reference>
          <reference field="1" count="1">
            <x v="160"/>
          </reference>
        </references>
      </pivotArea>
    </format>
    <format dxfId="2096">
      <pivotArea dataOnly="0" labelOnly="1" outline="0" fieldPosition="0">
        <references count="2">
          <reference field="0" count="1" selected="0">
            <x v="372"/>
          </reference>
          <reference field="1" count="1">
            <x v="163"/>
          </reference>
        </references>
      </pivotArea>
    </format>
    <format dxfId="2095">
      <pivotArea dataOnly="0" labelOnly="1" outline="0" fieldPosition="0">
        <references count="2">
          <reference field="0" count="1" selected="0">
            <x v="378"/>
          </reference>
          <reference field="1" count="1">
            <x v="180"/>
          </reference>
        </references>
      </pivotArea>
    </format>
    <format dxfId="2094">
      <pivotArea dataOnly="0" labelOnly="1" outline="0" fieldPosition="0">
        <references count="2">
          <reference field="0" count="1" selected="0">
            <x v="379"/>
          </reference>
          <reference field="1" count="1">
            <x v="184"/>
          </reference>
        </references>
      </pivotArea>
    </format>
    <format dxfId="2093">
      <pivotArea dataOnly="0" labelOnly="1" outline="0" fieldPosition="0">
        <references count="2">
          <reference field="0" count="1" selected="0">
            <x v="381"/>
          </reference>
          <reference field="1" count="1">
            <x v="186"/>
          </reference>
        </references>
      </pivotArea>
    </format>
    <format dxfId="2092">
      <pivotArea dataOnly="0" labelOnly="1" outline="0" fieldPosition="0">
        <references count="2">
          <reference field="0" count="1" selected="0">
            <x v="384"/>
          </reference>
          <reference field="1" count="1">
            <x v="192"/>
          </reference>
        </references>
      </pivotArea>
    </format>
    <format dxfId="2091">
      <pivotArea dataOnly="0" labelOnly="1" outline="0" fieldPosition="0">
        <references count="2">
          <reference field="0" count="1" selected="0">
            <x v="386"/>
          </reference>
          <reference field="1" count="1">
            <x v="194"/>
          </reference>
        </references>
      </pivotArea>
    </format>
    <format dxfId="2090">
      <pivotArea dataOnly="0" labelOnly="1" outline="0" fieldPosition="0">
        <references count="2">
          <reference field="0" count="1" selected="0">
            <x v="387"/>
          </reference>
          <reference field="1" count="1">
            <x v="196"/>
          </reference>
        </references>
      </pivotArea>
    </format>
    <format dxfId="2089">
      <pivotArea dataOnly="0" labelOnly="1" outline="0" fieldPosition="0">
        <references count="2">
          <reference field="0" count="1" selected="0">
            <x v="395"/>
          </reference>
          <reference field="1" count="1">
            <x v="358"/>
          </reference>
        </references>
      </pivotArea>
    </format>
    <format dxfId="2088">
      <pivotArea dataOnly="0" labelOnly="1" outline="0" fieldPosition="0">
        <references count="2">
          <reference field="0" count="1" selected="0">
            <x v="396"/>
          </reference>
          <reference field="1" count="1">
            <x v="359"/>
          </reference>
        </references>
      </pivotArea>
    </format>
    <format dxfId="2087">
      <pivotArea dataOnly="0" labelOnly="1" outline="0" fieldPosition="0">
        <references count="2">
          <reference field="0" count="1" selected="0">
            <x v="402"/>
          </reference>
          <reference field="1" count="1">
            <x v="369"/>
          </reference>
        </references>
      </pivotArea>
    </format>
    <format dxfId="2086">
      <pivotArea dataOnly="0" labelOnly="1" outline="0" fieldPosition="0">
        <references count="3">
          <reference field="0" count="1" selected="0">
            <x v="3"/>
          </reference>
          <reference field="1" count="1" selected="0">
            <x v="4"/>
          </reference>
          <reference field="2" count="1">
            <x v="1"/>
          </reference>
        </references>
      </pivotArea>
    </format>
    <format dxfId="2085">
      <pivotArea dataOnly="0" labelOnly="1" outline="0" fieldPosition="0">
        <references count="3">
          <reference field="0" count="1" selected="0">
            <x v="13"/>
          </reference>
          <reference field="1" count="1" selected="0">
            <x v="71"/>
          </reference>
          <reference field="2" count="1">
            <x v="3"/>
          </reference>
        </references>
      </pivotArea>
    </format>
    <format dxfId="2084">
      <pivotArea dataOnly="0" labelOnly="1" outline="0" fieldPosition="0">
        <references count="3">
          <reference field="0" count="1" selected="0">
            <x v="14"/>
          </reference>
          <reference field="1" count="1" selected="0">
            <x v="75"/>
          </reference>
          <reference field="2" count="1">
            <x v="0"/>
          </reference>
        </references>
      </pivotArea>
    </format>
    <format dxfId="2083">
      <pivotArea dataOnly="0" labelOnly="1" outline="0" fieldPosition="0">
        <references count="3">
          <reference field="0" count="1" selected="0">
            <x v="15"/>
          </reference>
          <reference field="1" count="1" selected="0">
            <x v="77"/>
          </reference>
          <reference field="2" count="1">
            <x v="1"/>
          </reference>
        </references>
      </pivotArea>
    </format>
    <format dxfId="2082">
      <pivotArea dataOnly="0" labelOnly="1" outline="0" fieldPosition="0">
        <references count="3">
          <reference field="0" count="1" selected="0">
            <x v="21"/>
          </reference>
          <reference field="1" count="1" selected="0">
            <x v="113"/>
          </reference>
          <reference field="2" count="1">
            <x v="3"/>
          </reference>
        </references>
      </pivotArea>
    </format>
    <format dxfId="2081">
      <pivotArea dataOnly="0" labelOnly="1" outline="0" fieldPosition="0">
        <references count="3">
          <reference field="0" count="1" selected="0">
            <x v="34"/>
          </reference>
          <reference field="1" count="1" selected="0">
            <x v="170"/>
          </reference>
          <reference field="2" count="1">
            <x v="0"/>
          </reference>
        </references>
      </pivotArea>
    </format>
    <format dxfId="2080">
      <pivotArea dataOnly="0" labelOnly="1" outline="0" fieldPosition="0">
        <references count="3">
          <reference field="0" count="1" selected="0">
            <x v="36"/>
          </reference>
          <reference field="1" count="1" selected="0">
            <x v="175"/>
          </reference>
          <reference field="2" count="1">
            <x v="2"/>
          </reference>
        </references>
      </pivotArea>
    </format>
    <format dxfId="2079">
      <pivotArea dataOnly="0" labelOnly="1" outline="0" fieldPosition="0">
        <references count="3">
          <reference field="0" count="1" selected="0">
            <x v="41"/>
          </reference>
          <reference field="1" count="1" selected="0">
            <x v="199"/>
          </reference>
          <reference field="2" count="1">
            <x v="3"/>
          </reference>
        </references>
      </pivotArea>
    </format>
    <format dxfId="2078">
      <pivotArea dataOnly="0" labelOnly="1" outline="0" fieldPosition="0">
        <references count="3">
          <reference field="0" count="1" selected="0">
            <x v="43"/>
          </reference>
          <reference field="1" count="1" selected="0">
            <x v="210"/>
          </reference>
          <reference field="2" count="1">
            <x v="1"/>
          </reference>
        </references>
      </pivotArea>
    </format>
    <format dxfId="2077">
      <pivotArea dataOnly="0" labelOnly="1" outline="0" fieldPosition="0">
        <references count="3">
          <reference field="0" count="1" selected="0">
            <x v="44"/>
          </reference>
          <reference field="1" count="1" selected="0">
            <x v="221"/>
          </reference>
          <reference field="2" count="1">
            <x v="2"/>
          </reference>
        </references>
      </pivotArea>
    </format>
    <format dxfId="2076">
      <pivotArea dataOnly="0" labelOnly="1" outline="0" fieldPosition="0">
        <references count="3">
          <reference field="0" count="1" selected="0">
            <x v="47"/>
          </reference>
          <reference field="1" count="1" selected="0">
            <x v="225"/>
          </reference>
          <reference field="2" count="1">
            <x v="1"/>
          </reference>
        </references>
      </pivotArea>
    </format>
    <format dxfId="2075">
      <pivotArea dataOnly="0" labelOnly="1" outline="0" fieldPosition="0">
        <references count="3">
          <reference field="0" count="1" selected="0">
            <x v="53"/>
          </reference>
          <reference field="1" count="1" selected="0">
            <x v="237"/>
          </reference>
          <reference field="2" count="1">
            <x v="4"/>
          </reference>
        </references>
      </pivotArea>
    </format>
    <format dxfId="2074">
      <pivotArea dataOnly="0" labelOnly="1" outline="0" fieldPosition="0">
        <references count="3">
          <reference field="0" count="1" selected="0">
            <x v="56"/>
          </reference>
          <reference field="1" count="1" selected="0">
            <x v="240"/>
          </reference>
          <reference field="2" count="1">
            <x v="2"/>
          </reference>
        </references>
      </pivotArea>
    </format>
    <format dxfId="2073">
      <pivotArea dataOnly="0" labelOnly="1" outline="0" fieldPosition="0">
        <references count="3">
          <reference field="0" count="1" selected="0">
            <x v="58"/>
          </reference>
          <reference field="1" count="1" selected="0">
            <x v="242"/>
          </reference>
          <reference field="2" count="1">
            <x v="0"/>
          </reference>
        </references>
      </pivotArea>
    </format>
    <format dxfId="2072">
      <pivotArea dataOnly="0" labelOnly="1" outline="0" fieldPosition="0">
        <references count="3">
          <reference field="0" count="1" selected="0">
            <x v="61"/>
          </reference>
          <reference field="1" count="1" selected="0">
            <x v="245"/>
          </reference>
          <reference field="2" count="1">
            <x v="3"/>
          </reference>
        </references>
      </pivotArea>
    </format>
    <format dxfId="2071">
      <pivotArea dataOnly="0" labelOnly="1" outline="0" fieldPosition="0">
        <references count="3">
          <reference field="0" count="1" selected="0">
            <x v="63"/>
          </reference>
          <reference field="1" count="1" selected="0">
            <x v="247"/>
          </reference>
          <reference field="2" count="1">
            <x v="1"/>
          </reference>
        </references>
      </pivotArea>
    </format>
    <format dxfId="2070">
      <pivotArea dataOnly="0" labelOnly="1" outline="0" fieldPosition="0">
        <references count="3">
          <reference field="0" count="1" selected="0">
            <x v="76"/>
          </reference>
          <reference field="1" count="1" selected="0">
            <x v="267"/>
          </reference>
          <reference field="2" count="1">
            <x v="2"/>
          </reference>
        </references>
      </pivotArea>
    </format>
    <format dxfId="2069">
      <pivotArea dataOnly="0" labelOnly="1" outline="0" fieldPosition="0">
        <references count="3">
          <reference field="0" count="1" selected="0">
            <x v="77"/>
          </reference>
          <reference field="1" count="1" selected="0">
            <x v="269"/>
          </reference>
          <reference field="2" count="1">
            <x v="3"/>
          </reference>
        </references>
      </pivotArea>
    </format>
    <format dxfId="2068">
      <pivotArea dataOnly="0" labelOnly="1" outline="0" fieldPosition="0">
        <references count="3">
          <reference field="0" count="1" selected="0">
            <x v="78"/>
          </reference>
          <reference field="1" count="1" selected="0">
            <x v="271"/>
          </reference>
          <reference field="2" count="1">
            <x v="0"/>
          </reference>
        </references>
      </pivotArea>
    </format>
    <format dxfId="2067">
      <pivotArea dataOnly="0" labelOnly="1" outline="0" fieldPosition="0">
        <references count="3">
          <reference field="0" count="1" selected="0">
            <x v="81"/>
          </reference>
          <reference field="1" count="1" selected="0">
            <x v="274"/>
          </reference>
          <reference field="2" count="1">
            <x v="3"/>
          </reference>
        </references>
      </pivotArea>
    </format>
    <format dxfId="2066">
      <pivotArea dataOnly="0" labelOnly="1" outline="0" fieldPosition="0">
        <references count="3">
          <reference field="0" count="1" selected="0">
            <x v="83"/>
          </reference>
          <reference field="1" count="1" selected="0">
            <x v="276"/>
          </reference>
          <reference field="2" count="1">
            <x v="1"/>
          </reference>
        </references>
      </pivotArea>
    </format>
    <format dxfId="2065">
      <pivotArea dataOnly="0" labelOnly="1" outline="0" fieldPosition="0">
        <references count="3">
          <reference field="0" count="1" selected="0">
            <x v="85"/>
          </reference>
          <reference field="1" count="1" selected="0">
            <x v="279"/>
          </reference>
          <reference field="2" count="1">
            <x v="3"/>
          </reference>
        </references>
      </pivotArea>
    </format>
    <format dxfId="2064">
      <pivotArea dataOnly="0" labelOnly="1" outline="0" fieldPosition="0">
        <references count="3">
          <reference field="0" count="1" selected="0">
            <x v="86"/>
          </reference>
          <reference field="1" count="1" selected="0">
            <x v="280"/>
          </reference>
          <reference field="2" count="1">
            <x v="0"/>
          </reference>
        </references>
      </pivotArea>
    </format>
    <format dxfId="2063">
      <pivotArea dataOnly="0" labelOnly="1" outline="0" fieldPosition="0">
        <references count="3">
          <reference field="0" count="1" selected="0">
            <x v="88"/>
          </reference>
          <reference field="1" count="1" selected="0">
            <x v="282"/>
          </reference>
          <reference field="2" count="1">
            <x v="2"/>
          </reference>
        </references>
      </pivotArea>
    </format>
    <format dxfId="2062">
      <pivotArea dataOnly="0" labelOnly="1" outline="0" fieldPosition="0">
        <references count="3">
          <reference field="0" count="1" selected="0">
            <x v="98"/>
          </reference>
          <reference field="1" count="1" selected="0">
            <x v="295"/>
          </reference>
          <reference field="2" count="1">
            <x v="0"/>
          </reference>
        </references>
      </pivotArea>
    </format>
    <format dxfId="2061">
      <pivotArea dataOnly="0" labelOnly="1" outline="0" fieldPosition="0">
        <references count="3">
          <reference field="0" count="1" selected="0">
            <x v="100"/>
          </reference>
          <reference field="1" count="1" selected="0">
            <x v="298"/>
          </reference>
          <reference field="2" count="1">
            <x v="2"/>
          </reference>
        </references>
      </pivotArea>
    </format>
    <format dxfId="2060">
      <pivotArea dataOnly="0" labelOnly="1" outline="0" fieldPosition="0">
        <references count="3">
          <reference field="0" count="1" selected="0">
            <x v="101"/>
          </reference>
          <reference field="1" count="1" selected="0">
            <x v="301"/>
          </reference>
          <reference field="2" count="1">
            <x v="3"/>
          </reference>
        </references>
      </pivotArea>
    </format>
    <format dxfId="2059">
      <pivotArea dataOnly="0" labelOnly="1" outline="0" fieldPosition="0">
        <references count="3">
          <reference field="0" count="1" selected="0">
            <x v="110"/>
          </reference>
          <reference field="1" count="1" selected="0">
            <x v="312"/>
          </reference>
          <reference field="2" count="1">
            <x v="0"/>
          </reference>
        </references>
      </pivotArea>
    </format>
    <format dxfId="2058">
      <pivotArea dataOnly="0" labelOnly="1" outline="0" fieldPosition="0">
        <references count="3">
          <reference field="0" count="1" selected="0">
            <x v="112"/>
          </reference>
          <reference field="1" count="1" selected="0">
            <x v="315"/>
          </reference>
          <reference field="2" count="1">
            <x v="2"/>
          </reference>
        </references>
      </pivotArea>
    </format>
    <format dxfId="2057">
      <pivotArea dataOnly="0" labelOnly="1" outline="0" fieldPosition="0">
        <references count="3">
          <reference field="0" count="1" selected="0">
            <x v="126"/>
          </reference>
          <reference field="1" count="1" selected="0">
            <x v="331"/>
          </reference>
          <reference field="2" count="1">
            <x v="0"/>
          </reference>
        </references>
      </pivotArea>
    </format>
    <format dxfId="2056">
      <pivotArea dataOnly="0" labelOnly="1" outline="0" fieldPosition="0">
        <references count="3">
          <reference field="0" count="1" selected="0">
            <x v="133"/>
          </reference>
          <reference field="1" count="1" selected="0">
            <x v="340"/>
          </reference>
          <reference field="2" count="1">
            <x v="3"/>
          </reference>
        </references>
      </pivotArea>
    </format>
    <format dxfId="2055">
      <pivotArea dataOnly="0" labelOnly="1" outline="0" fieldPosition="0">
        <references count="3">
          <reference field="0" count="1" selected="0">
            <x v="135"/>
          </reference>
          <reference field="1" count="1" selected="0">
            <x v="342"/>
          </reference>
          <reference field="2" count="1">
            <x v="1"/>
          </reference>
        </references>
      </pivotArea>
    </format>
    <format dxfId="2054">
      <pivotArea dataOnly="0" labelOnly="1" outline="0" fieldPosition="0">
        <references count="3">
          <reference field="0" count="1" selected="0">
            <x v="136"/>
          </reference>
          <reference field="1" count="1" selected="0">
            <x v="343"/>
          </reference>
          <reference field="2" count="1">
            <x v="2"/>
          </reference>
        </references>
      </pivotArea>
    </format>
    <format dxfId="2053">
      <pivotArea dataOnly="0" labelOnly="1" outline="0" fieldPosition="0">
        <references count="3">
          <reference field="0" count="1" selected="0">
            <x v="142"/>
          </reference>
          <reference field="1" count="1" selected="0">
            <x v="349"/>
          </reference>
          <reference field="2" count="1">
            <x v="0"/>
          </reference>
        </references>
      </pivotArea>
    </format>
    <format dxfId="2052">
      <pivotArea dataOnly="0" labelOnly="1" outline="0" fieldPosition="0">
        <references count="3">
          <reference field="0" count="1" selected="0">
            <x v="147"/>
          </reference>
          <reference field="1" count="1" selected="0">
            <x v="364"/>
          </reference>
          <reference field="2" count="1">
            <x v="1"/>
          </reference>
        </references>
      </pivotArea>
    </format>
    <format dxfId="2051">
      <pivotArea dataOnly="0" labelOnly="1" outline="0" fieldPosition="0">
        <references count="3">
          <reference field="0" count="1" selected="0">
            <x v="153"/>
          </reference>
          <reference field="1" count="1" selected="0">
            <x v="412"/>
          </reference>
          <reference field="2" count="1">
            <x v="3"/>
          </reference>
        </references>
      </pivotArea>
    </format>
    <format dxfId="2050">
      <pivotArea dataOnly="0" labelOnly="1" outline="0" fieldPosition="0">
        <references count="3">
          <reference field="0" count="1" selected="0">
            <x v="155"/>
          </reference>
          <reference field="1" count="1" selected="0">
            <x v="30"/>
          </reference>
          <reference field="2" count="1">
            <x v="1"/>
          </reference>
        </references>
      </pivotArea>
    </format>
    <format dxfId="2049">
      <pivotArea dataOnly="0" labelOnly="1" outline="0" fieldPosition="0">
        <references count="3">
          <reference field="0" count="1" selected="0">
            <x v="166"/>
          </reference>
          <reference field="1" count="1" selected="0">
            <x v="209"/>
          </reference>
          <reference field="2" count="1">
            <x v="0"/>
          </reference>
        </references>
      </pivotArea>
    </format>
    <format dxfId="2048">
      <pivotArea dataOnly="0" labelOnly="1" outline="0" fieldPosition="0">
        <references count="3">
          <reference field="0" count="1" selected="0">
            <x v="175"/>
          </reference>
          <reference field="1" count="1" selected="0">
            <x v="0"/>
          </reference>
          <reference field="2" count="1">
            <x v="1"/>
          </reference>
        </references>
      </pivotArea>
    </format>
    <format dxfId="2047">
      <pivotArea dataOnly="0" labelOnly="1" outline="0" fieldPosition="0">
        <references count="3">
          <reference field="0" count="1" selected="0">
            <x v="176"/>
          </reference>
          <reference field="1" count="1" selected="0">
            <x v="5"/>
          </reference>
          <reference field="2" count="1">
            <x v="2"/>
          </reference>
        </references>
      </pivotArea>
    </format>
    <format dxfId="2046">
      <pivotArea dataOnly="0" labelOnly="1" outline="0" fieldPosition="0">
        <references count="3">
          <reference field="0" count="1" selected="0">
            <x v="177"/>
          </reference>
          <reference field="1" count="1" selected="0">
            <x v="6"/>
          </reference>
          <reference field="2" count="1">
            <x v="3"/>
          </reference>
        </references>
      </pivotArea>
    </format>
    <format dxfId="2045">
      <pivotArea dataOnly="0" labelOnly="1" outline="0" fieldPosition="0">
        <references count="3">
          <reference field="0" count="1" selected="0">
            <x v="186"/>
          </reference>
          <reference field="1" count="1" selected="0">
            <x v="18"/>
          </reference>
          <reference field="2" count="1">
            <x v="0"/>
          </reference>
        </references>
      </pivotArea>
    </format>
    <format dxfId="2044">
      <pivotArea dataOnly="0" labelOnly="1" outline="0" fieldPosition="0">
        <references count="3">
          <reference field="0" count="1" selected="0">
            <x v="191"/>
          </reference>
          <reference field="1" count="1" selected="0">
            <x v="42"/>
          </reference>
          <reference field="2" count="1">
            <x v="1"/>
          </reference>
        </references>
      </pivotArea>
    </format>
    <format dxfId="2043">
      <pivotArea dataOnly="0" labelOnly="1" outline="0" fieldPosition="0">
        <references count="3">
          <reference field="0" count="1" selected="0">
            <x v="192"/>
          </reference>
          <reference field="1" count="1" selected="0">
            <x v="44"/>
          </reference>
          <reference field="2" count="1">
            <x v="2"/>
          </reference>
        </references>
      </pivotArea>
    </format>
    <format dxfId="2042">
      <pivotArea dataOnly="0" labelOnly="1" outline="0" fieldPosition="0">
        <references count="3">
          <reference field="0" count="1" selected="0">
            <x v="198"/>
          </reference>
          <reference field="1" count="1" selected="0">
            <x v="59"/>
          </reference>
          <reference field="2" count="1">
            <x v="0"/>
          </reference>
        </references>
      </pivotArea>
    </format>
    <format dxfId="2041">
      <pivotArea dataOnly="0" labelOnly="1" outline="0" fieldPosition="0">
        <references count="3">
          <reference field="0" count="1" selected="0">
            <x v="199"/>
          </reference>
          <reference field="1" count="1" selected="0">
            <x v="62"/>
          </reference>
          <reference field="2" count="1">
            <x v="1"/>
          </reference>
        </references>
      </pivotArea>
    </format>
    <format dxfId="2040">
      <pivotArea dataOnly="0" labelOnly="1" outline="0" fieldPosition="0">
        <references count="3">
          <reference field="0" count="1" selected="0">
            <x v="216"/>
          </reference>
          <reference field="1" count="1" selected="0">
            <x v="119"/>
          </reference>
          <reference field="2" count="1">
            <x v="2"/>
          </reference>
        </references>
      </pivotArea>
    </format>
    <format dxfId="2039">
      <pivotArea dataOnly="0" labelOnly="1" outline="0" fieldPosition="0">
        <references count="3">
          <reference field="0" count="1" selected="0">
            <x v="223"/>
          </reference>
          <reference field="1" count="1" selected="0">
            <x v="131"/>
          </reference>
          <reference field="2" count="1">
            <x v="1"/>
          </reference>
        </references>
      </pivotArea>
    </format>
    <format dxfId="2038">
      <pivotArea dataOnly="0" labelOnly="1" outline="0" fieldPosition="0">
        <references count="3">
          <reference field="0" count="1" selected="0">
            <x v="226"/>
          </reference>
          <reference field="1" count="1" selected="0">
            <x v="135"/>
          </reference>
          <reference field="2" count="1">
            <x v="0"/>
          </reference>
        </references>
      </pivotArea>
    </format>
    <format dxfId="2037">
      <pivotArea dataOnly="0" labelOnly="1" outline="0" fieldPosition="0">
        <references count="3">
          <reference field="0" count="1" selected="0">
            <x v="231"/>
          </reference>
          <reference field="1" count="1" selected="0">
            <x v="371"/>
          </reference>
          <reference field="2" count="1">
            <x v="1"/>
          </reference>
        </references>
      </pivotArea>
    </format>
    <format dxfId="2036">
      <pivotArea dataOnly="0" labelOnly="1" outline="0" fieldPosition="0">
        <references count="3">
          <reference field="0" count="1" selected="0">
            <x v="233"/>
          </reference>
          <reference field="1" count="1" selected="0">
            <x v="373"/>
          </reference>
          <reference field="2" count="1">
            <x v="3"/>
          </reference>
        </references>
      </pivotArea>
    </format>
    <format dxfId="2035">
      <pivotArea dataOnly="0" labelOnly="1" outline="0" fieldPosition="0">
        <references count="3">
          <reference field="0" count="1" selected="0">
            <x v="234"/>
          </reference>
          <reference field="1" count="1" selected="0">
            <x v="376"/>
          </reference>
          <reference field="2" count="1">
            <x v="0"/>
          </reference>
        </references>
      </pivotArea>
    </format>
    <format dxfId="2034">
      <pivotArea dataOnly="0" labelOnly="1" outline="0" fieldPosition="0">
        <references count="3">
          <reference field="0" count="1" selected="0">
            <x v="237"/>
          </reference>
          <reference field="1" count="1" selected="0">
            <x v="80"/>
          </reference>
          <reference field="2" count="1">
            <x v="3"/>
          </reference>
        </references>
      </pivotArea>
    </format>
    <format dxfId="2033">
      <pivotArea dataOnly="0" labelOnly="1" outline="0" fieldPosition="0">
        <references count="3">
          <reference field="0" count="1" selected="0">
            <x v="247"/>
          </reference>
          <reference field="1" count="1" selected="0">
            <x v="391"/>
          </reference>
          <reference field="2" count="1">
            <x v="1"/>
          </reference>
        </references>
      </pivotArea>
    </format>
    <format dxfId="2032">
      <pivotArea dataOnly="0" labelOnly="1" outline="0" fieldPosition="0">
        <references count="3">
          <reference field="0" count="1" selected="0">
            <x v="265"/>
          </reference>
          <reference field="1" count="1" selected="0">
            <x v="141"/>
          </reference>
          <reference field="2" count="1">
            <x v="3"/>
          </reference>
        </references>
      </pivotArea>
    </format>
    <format dxfId="2031">
      <pivotArea dataOnly="0" labelOnly="1" outline="0" fieldPosition="0">
        <references count="3">
          <reference field="0" count="1" selected="0">
            <x v="279"/>
          </reference>
          <reference field="1" count="1" selected="0">
            <x v="291"/>
          </reference>
          <reference field="2" count="1">
            <x v="1"/>
          </reference>
        </references>
      </pivotArea>
    </format>
    <format dxfId="2030">
      <pivotArea dataOnly="0" labelOnly="1" outline="0" fieldPosition="0">
        <references count="3">
          <reference field="0" count="1" selected="0">
            <x v="290"/>
          </reference>
          <reference field="1" count="1" selected="0">
            <x v="8"/>
          </reference>
          <reference field="2" count="1">
            <x v="0"/>
          </reference>
        </references>
      </pivotArea>
    </format>
    <format dxfId="2029">
      <pivotArea dataOnly="0" labelOnly="1" outline="0" fieldPosition="0">
        <references count="3">
          <reference field="0" count="1" selected="0">
            <x v="295"/>
          </reference>
          <reference field="1" count="1" selected="0">
            <x v="49"/>
          </reference>
          <reference field="2" count="1">
            <x v="1"/>
          </reference>
        </references>
      </pivotArea>
    </format>
    <format dxfId="2028">
      <pivotArea dataOnly="0" labelOnly="1" outline="0" fieldPosition="0">
        <references count="3">
          <reference field="0" count="1" selected="0">
            <x v="300"/>
          </reference>
          <reference field="1" count="1" selected="0">
            <x v="188"/>
          </reference>
          <reference field="2" count="1">
            <x v="2"/>
          </reference>
        </references>
      </pivotArea>
    </format>
    <format dxfId="2027">
      <pivotArea dataOnly="0" labelOnly="1" outline="0" fieldPosition="0">
        <references count="3">
          <reference field="0" count="1" selected="0">
            <x v="301"/>
          </reference>
          <reference field="1" count="1" selected="0">
            <x v="200"/>
          </reference>
          <reference field="2" count="1">
            <x v="3"/>
          </reference>
        </references>
      </pivotArea>
    </format>
    <format dxfId="2026">
      <pivotArea dataOnly="0" labelOnly="1" outline="0" fieldPosition="0">
        <references count="3">
          <reference field="0" count="1" selected="0">
            <x v="302"/>
          </reference>
          <reference field="1" count="1" selected="0">
            <x v="202"/>
          </reference>
          <reference field="2" count="1">
            <x v="0"/>
          </reference>
        </references>
      </pivotArea>
    </format>
    <format dxfId="2025">
      <pivotArea dataOnly="0" labelOnly="1" outline="0" fieldPosition="0">
        <references count="3">
          <reference field="0" count="1" selected="0">
            <x v="303"/>
          </reference>
          <reference field="1" count="1" selected="0">
            <x v="207"/>
          </reference>
          <reference field="2" count="1">
            <x v="1"/>
          </reference>
        </references>
      </pivotArea>
    </format>
    <format dxfId="2024">
      <pivotArea dataOnly="0" labelOnly="1" outline="0" fieldPosition="0">
        <references count="3">
          <reference field="0" count="1" selected="0">
            <x v="304"/>
          </reference>
          <reference field="1" count="1" selected="0">
            <x v="215"/>
          </reference>
          <reference field="2" count="1">
            <x v="2"/>
          </reference>
        </references>
      </pivotArea>
    </format>
    <format dxfId="2023">
      <pivotArea dataOnly="0" labelOnly="1" outline="0" fieldPosition="0">
        <references count="3">
          <reference field="0" count="1" selected="0">
            <x v="306"/>
          </reference>
          <reference field="1" count="1" selected="0">
            <x v="264"/>
          </reference>
          <reference field="2" count="1">
            <x v="0"/>
          </reference>
        </references>
      </pivotArea>
    </format>
    <format dxfId="2022">
      <pivotArea dataOnly="0" labelOnly="1" outline="0" fieldPosition="0">
        <references count="3">
          <reference field="0" count="1" selected="0">
            <x v="307"/>
          </reference>
          <reference field="1" count="1" selected="0">
            <x v="268"/>
          </reference>
          <reference field="2" count="1">
            <x v="1"/>
          </reference>
        </references>
      </pivotArea>
    </format>
    <format dxfId="2021">
      <pivotArea dataOnly="0" labelOnly="1" outline="0" fieldPosition="0">
        <references count="3">
          <reference field="0" count="1" selected="0">
            <x v="308"/>
          </reference>
          <reference field="1" count="1" selected="0">
            <x v="354"/>
          </reference>
          <reference field="2" count="1">
            <x v="2"/>
          </reference>
        </references>
      </pivotArea>
    </format>
    <format dxfId="2020">
      <pivotArea dataOnly="0" labelOnly="1" outline="0" fieldPosition="0">
        <references count="3">
          <reference field="0" count="1" selected="0">
            <x v="309"/>
          </reference>
          <reference field="1" count="1" selected="0">
            <x v="355"/>
          </reference>
          <reference field="2" count="1">
            <x v="3"/>
          </reference>
        </references>
      </pivotArea>
    </format>
    <format dxfId="2019">
      <pivotArea dataOnly="0" labelOnly="1" outline="0" fieldPosition="0">
        <references count="3">
          <reference field="0" count="1" selected="0">
            <x v="310"/>
          </reference>
          <reference field="1" count="1" selected="0">
            <x v="356"/>
          </reference>
          <reference field="2" count="1">
            <x v="0"/>
          </reference>
        </references>
      </pivotArea>
    </format>
    <format dxfId="2018">
      <pivotArea dataOnly="0" labelOnly="1" outline="0" fieldPosition="0">
        <references count="3">
          <reference field="0" count="1" selected="0">
            <x v="311"/>
          </reference>
          <reference field="1" count="1" selected="0">
            <x v="357"/>
          </reference>
          <reference field="2" count="1">
            <x v="1"/>
          </reference>
        </references>
      </pivotArea>
    </format>
    <format dxfId="2017">
      <pivotArea dataOnly="0" labelOnly="1" outline="0" fieldPosition="0">
        <references count="3">
          <reference field="0" count="1" selected="0">
            <x v="317"/>
          </reference>
          <reference field="1" count="1" selected="0">
            <x v="393"/>
          </reference>
          <reference field="2" count="1">
            <x v="3"/>
          </reference>
        </references>
      </pivotArea>
    </format>
    <format dxfId="2016">
      <pivotArea dataOnly="0" labelOnly="1" outline="0" fieldPosition="0">
        <references count="3">
          <reference field="0" count="1" selected="0">
            <x v="318"/>
          </reference>
          <reference field="1" count="1" selected="0">
            <x v="398"/>
          </reference>
          <reference field="2" count="1">
            <x v="0"/>
          </reference>
        </references>
      </pivotArea>
    </format>
    <format dxfId="2015">
      <pivotArea dataOnly="0" labelOnly="1" outline="0" fieldPosition="0">
        <references count="3">
          <reference field="0" count="1" selected="0">
            <x v="321"/>
          </reference>
          <reference field="1" count="1" selected="0">
            <x v="404"/>
          </reference>
          <reference field="2" count="1">
            <x v="3"/>
          </reference>
        </references>
      </pivotArea>
    </format>
    <format dxfId="2014">
      <pivotArea dataOnly="0" labelOnly="1" outline="0" fieldPosition="0">
        <references count="3">
          <reference field="0" count="1" selected="0">
            <x v="324"/>
          </reference>
          <reference field="1" count="1" selected="0">
            <x v="414"/>
          </reference>
          <reference field="2" count="1">
            <x v="2"/>
          </reference>
        </references>
      </pivotArea>
    </format>
    <format dxfId="2013">
      <pivotArea dataOnly="0" labelOnly="1" outline="0" fieldPosition="0">
        <references count="3">
          <reference field="0" count="1" selected="0">
            <x v="325"/>
          </reference>
          <reference field="1" count="1" selected="0">
            <x v="415"/>
          </reference>
          <reference field="2" count="1">
            <x v="3"/>
          </reference>
        </references>
      </pivotArea>
    </format>
    <format dxfId="2012">
      <pivotArea dataOnly="0" labelOnly="1" outline="0" fieldPosition="0">
        <references count="3">
          <reference field="0" count="1" selected="0">
            <x v="326"/>
          </reference>
          <reference field="1" count="1" selected="0">
            <x v="1"/>
          </reference>
          <reference field="2" count="1">
            <x v="0"/>
          </reference>
        </references>
      </pivotArea>
    </format>
    <format dxfId="2011">
      <pivotArea dataOnly="0" labelOnly="1" outline="0" fieldPosition="0">
        <references count="3">
          <reference field="0" count="1" selected="0">
            <x v="327"/>
          </reference>
          <reference field="1" count="1" selected="0">
            <x v="2"/>
          </reference>
          <reference field="2" count="1">
            <x v="1"/>
          </reference>
        </references>
      </pivotArea>
    </format>
    <format dxfId="2010">
      <pivotArea dataOnly="0" labelOnly="1" outline="0" fieldPosition="0">
        <references count="3">
          <reference field="0" count="1" selected="0">
            <x v="328"/>
          </reference>
          <reference field="1" count="1" selected="0">
            <x v="3"/>
          </reference>
          <reference field="2" count="1">
            <x v="2"/>
          </reference>
        </references>
      </pivotArea>
    </format>
    <format dxfId="2009">
      <pivotArea dataOnly="0" labelOnly="1" outline="0" fieldPosition="0">
        <references count="3">
          <reference field="0" count="1" selected="0">
            <x v="329"/>
          </reference>
          <reference field="1" count="1" selected="0">
            <x v="7"/>
          </reference>
          <reference field="2" count="1">
            <x v="3"/>
          </reference>
        </references>
      </pivotArea>
    </format>
    <format dxfId="2008">
      <pivotArea dataOnly="0" labelOnly="1" outline="0" fieldPosition="0">
        <references count="3">
          <reference field="0" count="1" selected="0">
            <x v="330"/>
          </reference>
          <reference field="1" count="1" selected="0">
            <x v="17"/>
          </reference>
          <reference field="2" count="1">
            <x v="0"/>
          </reference>
        </references>
      </pivotArea>
    </format>
    <format dxfId="2007">
      <pivotArea dataOnly="0" labelOnly="1" outline="0" fieldPosition="0">
        <references count="3">
          <reference field="0" count="1" selected="0">
            <x v="332"/>
          </reference>
          <reference field="1" count="1" selected="0">
            <x v="28"/>
          </reference>
          <reference field="2" count="1">
            <x v="2"/>
          </reference>
        </references>
      </pivotArea>
    </format>
    <format dxfId="2006">
      <pivotArea dataOnly="0" labelOnly="1" outline="0" fieldPosition="0">
        <references count="3">
          <reference field="0" count="1" selected="0">
            <x v="345"/>
          </reference>
          <reference field="1" count="1" selected="0">
            <x v="68"/>
          </reference>
          <reference field="2" count="1">
            <x v="3"/>
          </reference>
        </references>
      </pivotArea>
    </format>
    <format dxfId="2005">
      <pivotArea dataOnly="0" labelOnly="1" outline="0" fieldPosition="0">
        <references count="3">
          <reference field="0" count="1" selected="0">
            <x v="347"/>
          </reference>
          <reference field="1" count="1" selected="0">
            <x v="74"/>
          </reference>
          <reference field="2" count="1">
            <x v="1"/>
          </reference>
        </references>
      </pivotArea>
    </format>
    <format dxfId="2004">
      <pivotArea dataOnly="0" labelOnly="1" outline="0" fieldPosition="0">
        <references count="3">
          <reference field="0" count="1" selected="0">
            <x v="352"/>
          </reference>
          <reference field="1" count="1" selected="0">
            <x v="85"/>
          </reference>
          <reference field="2" count="1">
            <x v="2"/>
          </reference>
        </references>
      </pivotArea>
    </format>
    <format dxfId="2003">
      <pivotArea dataOnly="0" labelOnly="1" outline="0" fieldPosition="0">
        <references count="3">
          <reference field="0" count="1" selected="0">
            <x v="355"/>
          </reference>
          <reference field="1" count="1" selected="0">
            <x v="88"/>
          </reference>
          <reference field="2" count="1">
            <x v="1"/>
          </reference>
        </references>
      </pivotArea>
    </format>
    <format dxfId="2002">
      <pivotArea dataOnly="0" labelOnly="1" outline="0" fieldPosition="0">
        <references count="3">
          <reference field="0" count="1" selected="0">
            <x v="356"/>
          </reference>
          <reference field="1" count="1" selected="0">
            <x v="89"/>
          </reference>
          <reference field="2" count="1">
            <x v="2"/>
          </reference>
        </references>
      </pivotArea>
    </format>
    <format dxfId="2001">
      <pivotArea dataOnly="0" labelOnly="1" outline="0" fieldPosition="0">
        <references count="3">
          <reference field="0" count="1" selected="0">
            <x v="358"/>
          </reference>
          <reference field="1" count="1" selected="0">
            <x v="112"/>
          </reference>
          <reference field="2" count="1">
            <x v="0"/>
          </reference>
        </references>
      </pivotArea>
    </format>
    <format dxfId="2000">
      <pivotArea dataOnly="0" labelOnly="1" outline="0" fieldPosition="0">
        <references count="3">
          <reference field="0" count="1" selected="0">
            <x v="363"/>
          </reference>
          <reference field="1" count="1" selected="0">
            <x v="134"/>
          </reference>
          <reference field="2" count="1">
            <x v="1"/>
          </reference>
        </references>
      </pivotArea>
    </format>
    <format dxfId="1999">
      <pivotArea dataOnly="0" labelOnly="1" outline="0" fieldPosition="0">
        <references count="3">
          <reference field="0" count="1" selected="0">
            <x v="364"/>
          </reference>
          <reference field="1" count="1" selected="0">
            <x v="137"/>
          </reference>
          <reference field="2" count="1">
            <x v="2"/>
          </reference>
        </references>
      </pivotArea>
    </format>
    <format dxfId="1998">
      <pivotArea dataOnly="0" labelOnly="1" outline="0" fieldPosition="0">
        <references count="3">
          <reference field="0" count="1" selected="0">
            <x v="365"/>
          </reference>
          <reference field="1" count="1" selected="0">
            <x v="138"/>
          </reference>
          <reference field="2" count="1">
            <x v="3"/>
          </reference>
        </references>
      </pivotArea>
    </format>
    <format dxfId="1997">
      <pivotArea dataOnly="0" labelOnly="1" outline="0" fieldPosition="0">
        <references count="3">
          <reference field="0" count="1" selected="0">
            <x v="367"/>
          </reference>
          <reference field="1" count="1" selected="0">
            <x v="151"/>
          </reference>
          <reference field="2" count="1">
            <x v="1"/>
          </reference>
        </references>
      </pivotArea>
    </format>
    <format dxfId="1996">
      <pivotArea dataOnly="0" labelOnly="1" outline="0" fieldPosition="0">
        <references count="3">
          <reference field="0" count="1" selected="0">
            <x v="369"/>
          </reference>
          <reference field="1" count="1" selected="0">
            <x v="154"/>
          </reference>
          <reference field="2" count="1">
            <x v="3"/>
          </reference>
        </references>
      </pivotArea>
    </format>
    <format dxfId="1995">
      <pivotArea dataOnly="0" labelOnly="1" outline="0" fieldPosition="0">
        <references count="3">
          <reference field="0" count="1" selected="0">
            <x v="371"/>
          </reference>
          <reference field="1" count="1" selected="0">
            <x v="160"/>
          </reference>
          <reference field="2" count="1">
            <x v="1"/>
          </reference>
        </references>
      </pivotArea>
    </format>
    <format dxfId="1994">
      <pivotArea dataOnly="0" labelOnly="1" outline="0" fieldPosition="0">
        <references count="3">
          <reference field="0" count="1" selected="0">
            <x v="372"/>
          </reference>
          <reference field="1" count="1" selected="0">
            <x v="163"/>
          </reference>
          <reference field="2" count="1">
            <x v="2"/>
          </reference>
        </references>
      </pivotArea>
    </format>
    <format dxfId="1993">
      <pivotArea dataOnly="0" labelOnly="1" outline="0" fieldPosition="0">
        <references count="3">
          <reference field="0" count="1" selected="0">
            <x v="378"/>
          </reference>
          <reference field="1" count="1" selected="0">
            <x v="180"/>
          </reference>
          <reference field="2" count="1">
            <x v="0"/>
          </reference>
        </references>
      </pivotArea>
    </format>
    <format dxfId="1992">
      <pivotArea dataOnly="0" labelOnly="1" outline="0" fieldPosition="0">
        <references count="3">
          <reference field="0" count="1" selected="0">
            <x v="379"/>
          </reference>
          <reference field="1" count="1" selected="0">
            <x v="184"/>
          </reference>
          <reference field="2" count="1">
            <x v="1"/>
          </reference>
        </references>
      </pivotArea>
    </format>
    <format dxfId="1991">
      <pivotArea dataOnly="0" labelOnly="1" outline="0" fieldPosition="0">
        <references count="3">
          <reference field="0" count="1" selected="0">
            <x v="381"/>
          </reference>
          <reference field="1" count="1" selected="0">
            <x v="186"/>
          </reference>
          <reference field="2" count="1">
            <x v="3"/>
          </reference>
        </references>
      </pivotArea>
    </format>
    <format dxfId="1990">
      <pivotArea dataOnly="0" labelOnly="1" outline="0" fieldPosition="0">
        <references count="3">
          <reference field="0" count="1" selected="0">
            <x v="384"/>
          </reference>
          <reference field="1" count="1" selected="0">
            <x v="192"/>
          </reference>
          <reference field="2" count="1">
            <x v="2"/>
          </reference>
        </references>
      </pivotArea>
    </format>
    <format dxfId="1989">
      <pivotArea dataOnly="0" labelOnly="1" outline="0" fieldPosition="0">
        <references count="3">
          <reference field="0" count="1" selected="0">
            <x v="386"/>
          </reference>
          <reference field="1" count="1" selected="0">
            <x v="194"/>
          </reference>
          <reference field="2" count="1">
            <x v="0"/>
          </reference>
        </references>
      </pivotArea>
    </format>
    <format dxfId="1988">
      <pivotArea dataOnly="0" labelOnly="1" outline="0" fieldPosition="0">
        <references count="3">
          <reference field="0" count="1" selected="0">
            <x v="387"/>
          </reference>
          <reference field="1" count="1" selected="0">
            <x v="196"/>
          </reference>
          <reference field="2" count="1">
            <x v="1"/>
          </reference>
        </references>
      </pivotArea>
    </format>
    <format dxfId="1987">
      <pivotArea dataOnly="0" labelOnly="1" outline="0" fieldPosition="0">
        <references count="3">
          <reference field="0" count="1" selected="0">
            <x v="396"/>
          </reference>
          <reference field="1" count="1" selected="0">
            <x v="359"/>
          </reference>
          <reference field="2" count="1">
            <x v="2"/>
          </reference>
        </references>
      </pivotArea>
    </format>
    <format dxfId="1986">
      <pivotArea dataOnly="0" labelOnly="1" outline="0" fieldPosition="0">
        <references count="3">
          <reference field="0" count="1" selected="0">
            <x v="402"/>
          </reference>
          <reference field="1" count="1" selected="0">
            <x v="369"/>
          </reference>
          <reference field="2" count="1">
            <x v="0"/>
          </reference>
        </references>
      </pivotArea>
    </format>
    <format dxfId="1985">
      <pivotArea dataOnly="0" labelOnly="1" outline="0" fieldPosition="0">
        <references count="4">
          <reference field="0" count="1" selected="0">
            <x v="3"/>
          </reference>
          <reference field="1" count="1" selected="0">
            <x v="4"/>
          </reference>
          <reference field="2" count="1" selected="0">
            <x v="1"/>
          </reference>
          <reference field="3" count="1">
            <x v="183"/>
          </reference>
        </references>
      </pivotArea>
    </format>
    <format dxfId="1984">
      <pivotArea dataOnly="0" labelOnly="1" outline="0" fieldPosition="0">
        <references count="4">
          <reference field="0" count="1" selected="0">
            <x v="13"/>
          </reference>
          <reference field="1" count="1" selected="0">
            <x v="71"/>
          </reference>
          <reference field="2" count="1" selected="0">
            <x v="3"/>
          </reference>
          <reference field="3" count="1">
            <x v="317"/>
          </reference>
        </references>
      </pivotArea>
    </format>
    <format dxfId="1983">
      <pivotArea dataOnly="0" labelOnly="1" outline="0" fieldPosition="0">
        <references count="4">
          <reference field="0" count="1" selected="0">
            <x v="14"/>
          </reference>
          <reference field="1" count="1" selected="0">
            <x v="75"/>
          </reference>
          <reference field="2" count="1" selected="0">
            <x v="0"/>
          </reference>
          <reference field="3" count="1">
            <x v="320"/>
          </reference>
        </references>
      </pivotArea>
    </format>
    <format dxfId="1982">
      <pivotArea dataOnly="0" labelOnly="1" outline="0" fieldPosition="0">
        <references count="4">
          <reference field="0" count="1" selected="0">
            <x v="15"/>
          </reference>
          <reference field="1" count="1" selected="0">
            <x v="77"/>
          </reference>
          <reference field="2" count="1" selected="0">
            <x v="1"/>
          </reference>
          <reference field="3" count="1">
            <x v="238"/>
          </reference>
        </references>
      </pivotArea>
    </format>
    <format dxfId="1981">
      <pivotArea dataOnly="0" labelOnly="1" outline="0" fieldPosition="0">
        <references count="4">
          <reference field="0" count="1" selected="0">
            <x v="19"/>
          </reference>
          <reference field="1" count="1" selected="0">
            <x v="106"/>
          </reference>
          <reference field="2" count="1" selected="0">
            <x v="1"/>
          </reference>
          <reference field="3" count="1">
            <x v="174"/>
          </reference>
        </references>
      </pivotArea>
    </format>
    <format dxfId="1980">
      <pivotArea dataOnly="0" labelOnly="1" outline="0" fieldPosition="0">
        <references count="4">
          <reference field="0" count="1" selected="0">
            <x v="21"/>
          </reference>
          <reference field="1" count="1" selected="0">
            <x v="113"/>
          </reference>
          <reference field="2" count="1" selected="0">
            <x v="3"/>
          </reference>
          <reference field="3" count="1">
            <x v="150"/>
          </reference>
        </references>
      </pivotArea>
    </format>
    <format dxfId="1979">
      <pivotArea dataOnly="0" labelOnly="1" outline="0" fieldPosition="0">
        <references count="4">
          <reference field="0" count="1" selected="0">
            <x v="29"/>
          </reference>
          <reference field="1" count="1" selected="0">
            <x v="155"/>
          </reference>
          <reference field="2" count="1" selected="0">
            <x v="3"/>
          </reference>
          <reference field="3" count="1">
            <x v="53"/>
          </reference>
        </references>
      </pivotArea>
    </format>
    <format dxfId="1978">
      <pivotArea dataOnly="0" labelOnly="1" outline="0" fieldPosition="0">
        <references count="4">
          <reference field="0" count="1" selected="0">
            <x v="34"/>
          </reference>
          <reference field="1" count="1" selected="0">
            <x v="170"/>
          </reference>
          <reference field="2" count="1" selected="0">
            <x v="0"/>
          </reference>
          <reference field="3" count="1">
            <x v="281"/>
          </reference>
        </references>
      </pivotArea>
    </format>
    <format dxfId="1977">
      <pivotArea dataOnly="0" labelOnly="1" outline="0" fieldPosition="0">
        <references count="4">
          <reference field="0" count="1" selected="0">
            <x v="36"/>
          </reference>
          <reference field="1" count="1" selected="0">
            <x v="175"/>
          </reference>
          <reference field="2" count="1" selected="0">
            <x v="2"/>
          </reference>
          <reference field="3" count="1">
            <x v="313"/>
          </reference>
        </references>
      </pivotArea>
    </format>
    <format dxfId="1976">
      <pivotArea dataOnly="0" labelOnly="1" outline="0" fieldPosition="0">
        <references count="4">
          <reference field="0" count="1" selected="0">
            <x v="41"/>
          </reference>
          <reference field="1" count="1" selected="0">
            <x v="199"/>
          </reference>
          <reference field="2" count="1" selected="0">
            <x v="3"/>
          </reference>
          <reference field="3" count="1">
            <x v="233"/>
          </reference>
        </references>
      </pivotArea>
    </format>
    <format dxfId="1975">
      <pivotArea dataOnly="0" labelOnly="1" outline="0" fieldPosition="0">
        <references count="4">
          <reference field="0" count="1" selected="0">
            <x v="43"/>
          </reference>
          <reference field="1" count="1" selected="0">
            <x v="210"/>
          </reference>
          <reference field="2" count="1" selected="0">
            <x v="1"/>
          </reference>
          <reference field="3" count="1">
            <x v="195"/>
          </reference>
        </references>
      </pivotArea>
    </format>
    <format dxfId="1974">
      <pivotArea dataOnly="0" labelOnly="1" outline="0" fieldPosition="0">
        <references count="4">
          <reference field="0" count="1" selected="0">
            <x v="44"/>
          </reference>
          <reference field="1" count="1" selected="0">
            <x v="221"/>
          </reference>
          <reference field="2" count="1" selected="0">
            <x v="2"/>
          </reference>
          <reference field="3" count="1">
            <x v="98"/>
          </reference>
        </references>
      </pivotArea>
    </format>
    <format dxfId="1973">
      <pivotArea dataOnly="0" labelOnly="1" outline="0" fieldPosition="0">
        <references count="4">
          <reference field="0" count="1" selected="0">
            <x v="47"/>
          </reference>
          <reference field="1" count="1" selected="0">
            <x v="225"/>
          </reference>
          <reference field="2" count="1" selected="0">
            <x v="1"/>
          </reference>
          <reference field="3" count="1">
            <x v="107"/>
          </reference>
        </references>
      </pivotArea>
    </format>
    <format dxfId="1972">
      <pivotArea dataOnly="0" labelOnly="1" outline="0" fieldPosition="0">
        <references count="4">
          <reference field="0" count="1" selected="0">
            <x v="53"/>
          </reference>
          <reference field="1" count="1" selected="0">
            <x v="237"/>
          </reference>
          <reference field="2" count="1" selected="0">
            <x v="4"/>
          </reference>
          <reference field="3" count="1">
            <x v="306"/>
          </reference>
        </references>
      </pivotArea>
    </format>
    <format dxfId="1971">
      <pivotArea dataOnly="0" labelOnly="1" outline="0" fieldPosition="0">
        <references count="4">
          <reference field="0" count="1" selected="0">
            <x v="54"/>
          </reference>
          <reference field="1" count="1" selected="0">
            <x v="238"/>
          </reference>
          <reference field="2" count="1" selected="0">
            <x v="4"/>
          </reference>
          <reference field="3" count="1">
            <x v="165"/>
          </reference>
        </references>
      </pivotArea>
    </format>
    <format dxfId="1970">
      <pivotArea dataOnly="0" labelOnly="1" outline="0" fieldPosition="0">
        <references count="4">
          <reference field="0" count="1" selected="0">
            <x v="55"/>
          </reference>
          <reference field="1" count="1" selected="0">
            <x v="239"/>
          </reference>
          <reference field="2" count="1" selected="0">
            <x v="4"/>
          </reference>
          <reference field="3" count="1">
            <x v="52"/>
          </reference>
        </references>
      </pivotArea>
    </format>
    <format dxfId="1969">
      <pivotArea dataOnly="0" labelOnly="1" outline="0" fieldPosition="0">
        <references count="4">
          <reference field="0" count="1" selected="0">
            <x v="56"/>
          </reference>
          <reference field="1" count="1" selected="0">
            <x v="240"/>
          </reference>
          <reference field="2" count="1" selected="0">
            <x v="2"/>
          </reference>
          <reference field="3" count="1">
            <x v="298"/>
          </reference>
        </references>
      </pivotArea>
    </format>
    <format dxfId="1968">
      <pivotArea dataOnly="0" labelOnly="1" outline="0" fieldPosition="0">
        <references count="4">
          <reference field="0" count="1" selected="0">
            <x v="58"/>
          </reference>
          <reference field="1" count="1" selected="0">
            <x v="242"/>
          </reference>
          <reference field="2" count="1" selected="0">
            <x v="0"/>
          </reference>
          <reference field="3" count="1">
            <x v="371"/>
          </reference>
        </references>
      </pivotArea>
    </format>
    <format dxfId="1967">
      <pivotArea dataOnly="0" labelOnly="1" outline="0" fieldPosition="0">
        <references count="4">
          <reference field="0" count="1" selected="0">
            <x v="61"/>
          </reference>
          <reference field="1" count="1" selected="0">
            <x v="245"/>
          </reference>
          <reference field="2" count="1" selected="0">
            <x v="3"/>
          </reference>
          <reference field="3" count="1">
            <x v="119"/>
          </reference>
        </references>
      </pivotArea>
    </format>
    <format dxfId="1966">
      <pivotArea dataOnly="0" labelOnly="1" outline="0" fieldPosition="0">
        <references count="4">
          <reference field="0" count="1" selected="0">
            <x v="63"/>
          </reference>
          <reference field="1" count="1" selected="0">
            <x v="247"/>
          </reference>
          <reference field="2" count="1" selected="0">
            <x v="1"/>
          </reference>
          <reference field="3" count="1">
            <x v="138"/>
          </reference>
        </references>
      </pivotArea>
    </format>
    <format dxfId="1965">
      <pivotArea dataOnly="0" labelOnly="1" outline="0" fieldPosition="0">
        <references count="4">
          <reference field="0" count="1" selected="0">
            <x v="67"/>
          </reference>
          <reference field="1" count="1" selected="0">
            <x v="252"/>
          </reference>
          <reference field="2" count="1" selected="0">
            <x v="1"/>
          </reference>
          <reference field="3" count="1">
            <x v="0"/>
          </reference>
        </references>
      </pivotArea>
    </format>
    <format dxfId="1964">
      <pivotArea dataOnly="0" labelOnly="1" outline="0" fieldPosition="0">
        <references count="4">
          <reference field="0" count="1" selected="0">
            <x v="76"/>
          </reference>
          <reference field="1" count="1" selected="0">
            <x v="267"/>
          </reference>
          <reference field="2" count="1" selected="0">
            <x v="2"/>
          </reference>
          <reference field="3" count="1">
            <x v="358"/>
          </reference>
        </references>
      </pivotArea>
    </format>
    <format dxfId="1963">
      <pivotArea dataOnly="0" labelOnly="1" outline="0" fieldPosition="0">
        <references count="4">
          <reference field="0" count="1" selected="0">
            <x v="77"/>
          </reference>
          <reference field="1" count="1" selected="0">
            <x v="269"/>
          </reference>
          <reference field="2" count="1" selected="0">
            <x v="3"/>
          </reference>
          <reference field="3" count="1">
            <x v="131"/>
          </reference>
        </references>
      </pivotArea>
    </format>
    <format dxfId="1962">
      <pivotArea dataOnly="0" labelOnly="1" outline="0" fieldPosition="0">
        <references count="4">
          <reference field="0" count="1" selected="0">
            <x v="78"/>
          </reference>
          <reference field="1" count="1" selected="0">
            <x v="271"/>
          </reference>
          <reference field="2" count="1" selected="0">
            <x v="0"/>
          </reference>
          <reference field="3" count="1">
            <x v="226"/>
          </reference>
        </references>
      </pivotArea>
    </format>
    <format dxfId="1961">
      <pivotArea dataOnly="0" labelOnly="1" outline="0" fieldPosition="0">
        <references count="4">
          <reference field="0" count="1" selected="0">
            <x v="81"/>
          </reference>
          <reference field="1" count="1" selected="0">
            <x v="274"/>
          </reference>
          <reference field="2" count="1" selected="0">
            <x v="3"/>
          </reference>
          <reference field="3" count="1">
            <x v="51"/>
          </reference>
        </references>
      </pivotArea>
    </format>
    <format dxfId="1960">
      <pivotArea dataOnly="0" labelOnly="1" outline="0" fieldPosition="0">
        <references count="4">
          <reference field="0" count="1" selected="0">
            <x v="83"/>
          </reference>
          <reference field="1" count="1" selected="0">
            <x v="276"/>
          </reference>
          <reference field="2" count="1" selected="0">
            <x v="1"/>
          </reference>
          <reference field="3" count="1">
            <x v="310"/>
          </reference>
        </references>
      </pivotArea>
    </format>
    <format dxfId="1959">
      <pivotArea dataOnly="0" labelOnly="1" outline="0" fieldPosition="0">
        <references count="4">
          <reference field="0" count="1" selected="0">
            <x v="85"/>
          </reference>
          <reference field="1" count="1" selected="0">
            <x v="279"/>
          </reference>
          <reference field="2" count="1" selected="0">
            <x v="3"/>
          </reference>
          <reference field="3" count="1">
            <x v="221"/>
          </reference>
        </references>
      </pivotArea>
    </format>
    <format dxfId="1958">
      <pivotArea dataOnly="0" labelOnly="1" outline="0" fieldPosition="0">
        <references count="4">
          <reference field="0" count="1" selected="0">
            <x v="86"/>
          </reference>
          <reference field="1" count="1" selected="0">
            <x v="280"/>
          </reference>
          <reference field="2" count="1" selected="0">
            <x v="0"/>
          </reference>
          <reference field="3" count="1">
            <x v="409"/>
          </reference>
        </references>
      </pivotArea>
    </format>
    <format dxfId="1957">
      <pivotArea dataOnly="0" labelOnly="1" outline="0" fieldPosition="0">
        <references count="4">
          <reference field="0" count="1" selected="0">
            <x v="88"/>
          </reference>
          <reference field="1" count="1" selected="0">
            <x v="282"/>
          </reference>
          <reference field="2" count="1" selected="0">
            <x v="2"/>
          </reference>
          <reference field="3" count="1">
            <x v="206"/>
          </reference>
        </references>
      </pivotArea>
    </format>
    <format dxfId="1956">
      <pivotArea dataOnly="0" labelOnly="1" outline="0" fieldPosition="0">
        <references count="4">
          <reference field="0" count="1" selected="0">
            <x v="98"/>
          </reference>
          <reference field="1" count="1" selected="0">
            <x v="295"/>
          </reference>
          <reference field="2" count="1" selected="0">
            <x v="0"/>
          </reference>
          <reference field="3" count="1">
            <x v="285"/>
          </reference>
        </references>
      </pivotArea>
    </format>
    <format dxfId="1955">
      <pivotArea dataOnly="0" labelOnly="1" outline="0" fieldPosition="0">
        <references count="4">
          <reference field="0" count="1" selected="0">
            <x v="100"/>
          </reference>
          <reference field="1" count="1" selected="0">
            <x v="298"/>
          </reference>
          <reference field="2" count="1" selected="0">
            <x v="2"/>
          </reference>
          <reference field="3" count="1">
            <x v="288"/>
          </reference>
        </references>
      </pivotArea>
    </format>
    <format dxfId="1954">
      <pivotArea dataOnly="0" labelOnly="1" outline="0" fieldPosition="0">
        <references count="4">
          <reference field="0" count="1" selected="0">
            <x v="101"/>
          </reference>
          <reference field="1" count="1" selected="0">
            <x v="301"/>
          </reference>
          <reference field="2" count="1" selected="0">
            <x v="3"/>
          </reference>
          <reference field="3" count="1">
            <x v="115"/>
          </reference>
        </references>
      </pivotArea>
    </format>
    <format dxfId="1953">
      <pivotArea dataOnly="0" labelOnly="1" outline="0" fieldPosition="0">
        <references count="4">
          <reference field="0" count="1" selected="0">
            <x v="110"/>
          </reference>
          <reference field="1" count="1" selected="0">
            <x v="312"/>
          </reference>
          <reference field="2" count="1" selected="0">
            <x v="0"/>
          </reference>
          <reference field="3" count="1">
            <x v="270"/>
          </reference>
        </references>
      </pivotArea>
    </format>
    <format dxfId="1952">
      <pivotArea dataOnly="0" labelOnly="1" outline="0" fieldPosition="0">
        <references count="4">
          <reference field="0" count="1" selected="0">
            <x v="112"/>
          </reference>
          <reference field="1" count="1" selected="0">
            <x v="315"/>
          </reference>
          <reference field="2" count="1" selected="0">
            <x v="2"/>
          </reference>
          <reference field="3" count="1">
            <x v="141"/>
          </reference>
        </references>
      </pivotArea>
    </format>
    <format dxfId="1951">
      <pivotArea dataOnly="0" labelOnly="1" outline="0" fieldPosition="0">
        <references count="4">
          <reference field="0" count="1" selected="0">
            <x v="126"/>
          </reference>
          <reference field="1" count="1" selected="0">
            <x v="331"/>
          </reference>
          <reference field="2" count="1" selected="0">
            <x v="0"/>
          </reference>
          <reference field="3" count="1">
            <x v="290"/>
          </reference>
        </references>
      </pivotArea>
    </format>
    <format dxfId="1950">
      <pivotArea dataOnly="0" labelOnly="1" outline="0" fieldPosition="0">
        <references count="4">
          <reference field="0" count="1" selected="0">
            <x v="133"/>
          </reference>
          <reference field="1" count="1" selected="0">
            <x v="340"/>
          </reference>
          <reference field="2" count="1" selected="0">
            <x v="3"/>
          </reference>
          <reference field="3" count="1">
            <x v="35"/>
          </reference>
        </references>
      </pivotArea>
    </format>
    <format dxfId="1949">
      <pivotArea dataOnly="0" labelOnly="1" outline="0" fieldPosition="0">
        <references count="4">
          <reference field="0" count="1" selected="0">
            <x v="135"/>
          </reference>
          <reference field="1" count="1" selected="0">
            <x v="342"/>
          </reference>
          <reference field="2" count="1" selected="0">
            <x v="1"/>
          </reference>
          <reference field="3" count="1">
            <x v="137"/>
          </reference>
        </references>
      </pivotArea>
    </format>
    <format dxfId="1948">
      <pivotArea dataOnly="0" labelOnly="1" outline="0" fieldPosition="0">
        <references count="4">
          <reference field="0" count="1" selected="0">
            <x v="136"/>
          </reference>
          <reference field="1" count="1" selected="0">
            <x v="343"/>
          </reference>
          <reference field="2" count="1" selected="0">
            <x v="2"/>
          </reference>
          <reference field="3" count="1">
            <x v="199"/>
          </reference>
        </references>
      </pivotArea>
    </format>
    <format dxfId="1947">
      <pivotArea dataOnly="0" labelOnly="1" outline="0" fieldPosition="0">
        <references count="4">
          <reference field="0" count="1" selected="0">
            <x v="140"/>
          </reference>
          <reference field="1" count="1" selected="0">
            <x v="347"/>
          </reference>
          <reference field="2" count="1" selected="0">
            <x v="2"/>
          </reference>
          <reference field="3" count="1">
            <x v="196"/>
          </reference>
        </references>
      </pivotArea>
    </format>
    <format dxfId="1946">
      <pivotArea dataOnly="0" labelOnly="1" outline="0" fieldPosition="0">
        <references count="4">
          <reference field="0" count="1" selected="0">
            <x v="142"/>
          </reference>
          <reference field="1" count="1" selected="0">
            <x v="349"/>
          </reference>
          <reference field="2" count="1" selected="0">
            <x v="0"/>
          </reference>
          <reference field="3" count="1">
            <x v="41"/>
          </reference>
        </references>
      </pivotArea>
    </format>
    <format dxfId="1945">
      <pivotArea dataOnly="0" labelOnly="1" outline="0" fieldPosition="0">
        <references count="4">
          <reference field="0" count="1" selected="0">
            <x v="147"/>
          </reference>
          <reference field="1" count="1" selected="0">
            <x v="364"/>
          </reference>
          <reference field="2" count="1" selected="0">
            <x v="1"/>
          </reference>
          <reference field="3" count="1">
            <x v="356"/>
          </reference>
        </references>
      </pivotArea>
    </format>
    <format dxfId="1944">
      <pivotArea dataOnly="0" labelOnly="1" outline="0" fieldPosition="0">
        <references count="4">
          <reference field="0" count="1" selected="0">
            <x v="153"/>
          </reference>
          <reference field="1" count="1" selected="0">
            <x v="412"/>
          </reference>
          <reference field="2" count="1" selected="0">
            <x v="3"/>
          </reference>
          <reference field="3" count="1">
            <x v="16"/>
          </reference>
        </references>
      </pivotArea>
    </format>
    <format dxfId="1943">
      <pivotArea dataOnly="0" labelOnly="1" outline="0" fieldPosition="0">
        <references count="4">
          <reference field="0" count="1" selected="0">
            <x v="155"/>
          </reference>
          <reference field="1" count="1" selected="0">
            <x v="30"/>
          </reference>
          <reference field="2" count="1" selected="0">
            <x v="1"/>
          </reference>
          <reference field="3" count="1">
            <x v="80"/>
          </reference>
        </references>
      </pivotArea>
    </format>
    <format dxfId="1942">
      <pivotArea dataOnly="0" labelOnly="1" outline="0" fieldPosition="0">
        <references count="4">
          <reference field="0" count="1" selected="0">
            <x v="166"/>
          </reference>
          <reference field="1" count="1" selected="0">
            <x v="209"/>
          </reference>
          <reference field="2" count="1" selected="0">
            <x v="0"/>
          </reference>
          <reference field="3" count="1">
            <x v="10"/>
          </reference>
        </references>
      </pivotArea>
    </format>
    <format dxfId="1941">
      <pivotArea dataOnly="0" labelOnly="1" outline="0" fieldPosition="0">
        <references count="4">
          <reference field="0" count="1" selected="0">
            <x v="174"/>
          </reference>
          <reference field="1" count="1" selected="0">
            <x v="72"/>
          </reference>
          <reference field="2" count="1" selected="0">
            <x v="0"/>
          </reference>
          <reference field="3" count="1">
            <x v="376"/>
          </reference>
        </references>
      </pivotArea>
    </format>
    <format dxfId="1940">
      <pivotArea dataOnly="0" labelOnly="1" outline="0" fieldPosition="0">
        <references count="4">
          <reference field="0" count="1" selected="0">
            <x v="175"/>
          </reference>
          <reference field="1" count="1" selected="0">
            <x v="0"/>
          </reference>
          <reference field="2" count="1" selected="0">
            <x v="1"/>
          </reference>
          <reference field="3" count="1">
            <x v="248"/>
          </reference>
        </references>
      </pivotArea>
    </format>
    <format dxfId="1939">
      <pivotArea dataOnly="0" labelOnly="1" outline="0" fieldPosition="0">
        <references count="4">
          <reference field="0" count="1" selected="0">
            <x v="176"/>
          </reference>
          <reference field="1" count="1" selected="0">
            <x v="5"/>
          </reference>
          <reference field="2" count="1" selected="0">
            <x v="2"/>
          </reference>
          <reference field="3" count="1">
            <x v="339"/>
          </reference>
        </references>
      </pivotArea>
    </format>
    <format dxfId="1938">
      <pivotArea dataOnly="0" labelOnly="1" outline="0" fieldPosition="0">
        <references count="4">
          <reference field="0" count="1" selected="0">
            <x v="177"/>
          </reference>
          <reference field="1" count="1" selected="0">
            <x v="6"/>
          </reference>
          <reference field="2" count="1" selected="0">
            <x v="3"/>
          </reference>
          <reference field="3" count="1">
            <x v="154"/>
          </reference>
        </references>
      </pivotArea>
    </format>
    <format dxfId="1937">
      <pivotArea dataOnly="0" labelOnly="1" outline="0" fieldPosition="0">
        <references count="4">
          <reference field="0" count="1" selected="0">
            <x v="185"/>
          </reference>
          <reference field="1" count="1" selected="0">
            <x v="16"/>
          </reference>
          <reference field="2" count="1" selected="0">
            <x v="3"/>
          </reference>
          <reference field="3" count="1">
            <x v="87"/>
          </reference>
        </references>
      </pivotArea>
    </format>
    <format dxfId="1936">
      <pivotArea dataOnly="0" labelOnly="1" outline="0" fieldPosition="0">
        <references count="4">
          <reference field="0" count="1" selected="0">
            <x v="186"/>
          </reference>
          <reference field="1" count="1" selected="0">
            <x v="18"/>
          </reference>
          <reference field="2" count="1" selected="0">
            <x v="0"/>
          </reference>
          <reference field="3" count="1">
            <x v="157"/>
          </reference>
        </references>
      </pivotArea>
    </format>
    <format dxfId="1935">
      <pivotArea dataOnly="0" labelOnly="1" outline="0" fieldPosition="0">
        <references count="4">
          <reference field="0" count="1" selected="0">
            <x v="191"/>
          </reference>
          <reference field="1" count="1" selected="0">
            <x v="42"/>
          </reference>
          <reference field="2" count="1" selected="0">
            <x v="1"/>
          </reference>
          <reference field="3" count="1">
            <x v="330"/>
          </reference>
        </references>
      </pivotArea>
    </format>
    <format dxfId="1934">
      <pivotArea dataOnly="0" labelOnly="1" outline="0" fieldPosition="0">
        <references count="4">
          <reference field="0" count="1" selected="0">
            <x v="192"/>
          </reference>
          <reference field="1" count="1" selected="0">
            <x v="44"/>
          </reference>
          <reference field="2" count="1" selected="0">
            <x v="2"/>
          </reference>
          <reference field="3" count="1">
            <x v="159"/>
          </reference>
        </references>
      </pivotArea>
    </format>
    <format dxfId="1933">
      <pivotArea dataOnly="0" labelOnly="1" outline="0" fieldPosition="0">
        <references count="4">
          <reference field="0" count="1" selected="0">
            <x v="198"/>
          </reference>
          <reference field="1" count="1" selected="0">
            <x v="59"/>
          </reference>
          <reference field="2" count="1" selected="0">
            <x v="0"/>
          </reference>
          <reference field="3" count="1">
            <x v="155"/>
          </reference>
        </references>
      </pivotArea>
    </format>
    <format dxfId="1932">
      <pivotArea dataOnly="0" labelOnly="1" outline="0" fieldPosition="0">
        <references count="4">
          <reference field="0" count="1" selected="0">
            <x v="199"/>
          </reference>
          <reference field="1" count="1" selected="0">
            <x v="62"/>
          </reference>
          <reference field="2" count="1" selected="0">
            <x v="1"/>
          </reference>
          <reference field="3" count="1">
            <x v="307"/>
          </reference>
        </references>
      </pivotArea>
    </format>
    <format dxfId="1931">
      <pivotArea dataOnly="0" labelOnly="1" outline="0" fieldPosition="0">
        <references count="4">
          <reference field="0" count="1" selected="0">
            <x v="207"/>
          </reference>
          <reference field="1" count="1" selected="0">
            <x v="101"/>
          </reference>
          <reference field="2" count="1" selected="0">
            <x v="1"/>
          </reference>
          <reference field="3" count="1">
            <x v="343"/>
          </reference>
        </references>
      </pivotArea>
    </format>
    <format dxfId="1930">
      <pivotArea dataOnly="0" labelOnly="1" outline="0" fieldPosition="0">
        <references count="4">
          <reference field="0" count="1" selected="0">
            <x v="215"/>
          </reference>
          <reference field="1" count="1" selected="0">
            <x v="118"/>
          </reference>
          <reference field="2" count="1" selected="0">
            <x v="1"/>
          </reference>
          <reference field="3" count="1">
            <x v="251"/>
          </reference>
        </references>
      </pivotArea>
    </format>
    <format dxfId="1929">
      <pivotArea dataOnly="0" labelOnly="1" outline="0" fieldPosition="0">
        <references count="4">
          <reference field="0" count="1" selected="0">
            <x v="216"/>
          </reference>
          <reference field="1" count="1" selected="0">
            <x v="119"/>
          </reference>
          <reference field="2" count="1" selected="0">
            <x v="2"/>
          </reference>
          <reference field="3" count="1">
            <x v="177"/>
          </reference>
        </references>
      </pivotArea>
    </format>
    <format dxfId="1928">
      <pivotArea dataOnly="0" labelOnly="1" outline="0" fieldPosition="0">
        <references count="4">
          <reference field="0" count="1" selected="0">
            <x v="220"/>
          </reference>
          <reference field="1" count="1" selected="0">
            <x v="126"/>
          </reference>
          <reference field="2" count="1" selected="0">
            <x v="2"/>
          </reference>
          <reference field="3" count="1">
            <x v="231"/>
          </reference>
        </references>
      </pivotArea>
    </format>
    <format dxfId="1927">
      <pivotArea dataOnly="0" labelOnly="1" outline="0" fieldPosition="0">
        <references count="4">
          <reference field="0" count="1" selected="0">
            <x v="223"/>
          </reference>
          <reference field="1" count="1" selected="0">
            <x v="131"/>
          </reference>
          <reference field="2" count="1" selected="0">
            <x v="1"/>
          </reference>
          <reference field="3" count="1">
            <x v="57"/>
          </reference>
        </references>
      </pivotArea>
    </format>
    <format dxfId="1926">
      <pivotArea dataOnly="0" labelOnly="1" outline="0" fieldPosition="0">
        <references count="4">
          <reference field="0" count="1" selected="0">
            <x v="226"/>
          </reference>
          <reference field="1" count="1" selected="0">
            <x v="135"/>
          </reference>
          <reference field="2" count="1" selected="0">
            <x v="0"/>
          </reference>
          <reference field="3" count="1">
            <x v="223"/>
          </reference>
        </references>
      </pivotArea>
    </format>
    <format dxfId="1925">
      <pivotArea dataOnly="0" labelOnly="1" outline="0" fieldPosition="0">
        <references count="4">
          <reference field="0" count="1" selected="0">
            <x v="231"/>
          </reference>
          <reference field="1" count="1" selected="0">
            <x v="371"/>
          </reference>
          <reference field="2" count="1" selected="0">
            <x v="1"/>
          </reference>
          <reference field="3" count="1">
            <x v="332"/>
          </reference>
        </references>
      </pivotArea>
    </format>
    <format dxfId="1924">
      <pivotArea dataOnly="0" labelOnly="1" outline="0" fieldPosition="0">
        <references count="4">
          <reference field="0" count="1" selected="0">
            <x v="233"/>
          </reference>
          <reference field="1" count="1" selected="0">
            <x v="373"/>
          </reference>
          <reference field="2" count="1" selected="0">
            <x v="3"/>
          </reference>
          <reference field="3" count="1">
            <x v="302"/>
          </reference>
        </references>
      </pivotArea>
    </format>
    <format dxfId="1923">
      <pivotArea dataOnly="0" labelOnly="1" outline="0" fieldPosition="0">
        <references count="4">
          <reference field="0" count="1" selected="0">
            <x v="234"/>
          </reference>
          <reference field="1" count="1" selected="0">
            <x v="376"/>
          </reference>
          <reference field="2" count="1" selected="0">
            <x v="0"/>
          </reference>
          <reference field="3" count="1">
            <x v="146"/>
          </reference>
        </references>
      </pivotArea>
    </format>
    <format dxfId="1922">
      <pivotArea dataOnly="0" labelOnly="1" outline="0" fieldPosition="0">
        <references count="4">
          <reference field="0" count="1" selected="0">
            <x v="237"/>
          </reference>
          <reference field="1" count="1" selected="0">
            <x v="80"/>
          </reference>
          <reference field="2" count="1" selected="0">
            <x v="3"/>
          </reference>
          <reference field="3" count="1">
            <x v="266"/>
          </reference>
        </references>
      </pivotArea>
    </format>
    <format dxfId="1921">
      <pivotArea dataOnly="0" labelOnly="1" outline="0" fieldPosition="0">
        <references count="4">
          <reference field="0" count="1" selected="0">
            <x v="241"/>
          </reference>
          <reference field="1" count="1" selected="0">
            <x v="218"/>
          </reference>
          <reference field="2" count="1" selected="0">
            <x v="3"/>
          </reference>
          <reference field="3" count="1">
            <x v="321"/>
          </reference>
        </references>
      </pivotArea>
    </format>
    <format dxfId="1920">
      <pivotArea dataOnly="0" labelOnly="1" outline="0" fieldPosition="0">
        <references count="4">
          <reference field="0" count="1" selected="0">
            <x v="247"/>
          </reference>
          <reference field="1" count="1" selected="0">
            <x v="391"/>
          </reference>
          <reference field="2" count="1" selected="0">
            <x v="1"/>
          </reference>
          <reference field="3" count="1">
            <x v="203"/>
          </reference>
        </references>
      </pivotArea>
    </format>
    <format dxfId="1919">
      <pivotArea dataOnly="0" labelOnly="1" outline="0" fieldPosition="0">
        <references count="4">
          <reference field="0" count="1" selected="0">
            <x v="251"/>
          </reference>
          <reference field="1" count="1" selected="0">
            <x v="230"/>
          </reference>
          <reference field="2" count="1" selected="0">
            <x v="1"/>
          </reference>
          <reference field="3" count="1">
            <x v="8"/>
          </reference>
        </references>
      </pivotArea>
    </format>
    <format dxfId="1918">
      <pivotArea dataOnly="0" labelOnly="1" outline="0" fieldPosition="0">
        <references count="4">
          <reference field="0" count="1" selected="0">
            <x v="265"/>
          </reference>
          <reference field="1" count="1" selected="0">
            <x v="141"/>
          </reference>
          <reference field="2" count="1" selected="0">
            <x v="3"/>
          </reference>
          <reference field="3" count="1">
            <x v="397"/>
          </reference>
        </references>
      </pivotArea>
    </format>
    <format dxfId="1917">
      <pivotArea dataOnly="0" labelOnly="1" outline="0" fieldPosition="0">
        <references count="4">
          <reference field="0" count="1" selected="0">
            <x v="279"/>
          </reference>
          <reference field="1" count="1" selected="0">
            <x v="291"/>
          </reference>
          <reference field="2" count="1" selected="0">
            <x v="1"/>
          </reference>
          <reference field="3" count="1">
            <x v="369"/>
          </reference>
        </references>
      </pivotArea>
    </format>
    <format dxfId="1916">
      <pivotArea dataOnly="0" labelOnly="1" outline="0" fieldPosition="0">
        <references count="4">
          <reference field="0" count="1" selected="0">
            <x v="290"/>
          </reference>
          <reference field="1" count="1" selected="0">
            <x v="8"/>
          </reference>
          <reference field="2" count="1" selected="0">
            <x v="0"/>
          </reference>
          <reference field="3" count="1">
            <x v="240"/>
          </reference>
        </references>
      </pivotArea>
    </format>
    <format dxfId="1915">
      <pivotArea dataOnly="0" labelOnly="1" outline="0" fieldPosition="0">
        <references count="4">
          <reference field="0" count="1" selected="0">
            <x v="295"/>
          </reference>
          <reference field="1" count="1" selected="0">
            <x v="49"/>
          </reference>
          <reference field="2" count="1" selected="0">
            <x v="1"/>
          </reference>
          <reference field="3" count="1">
            <x v="213"/>
          </reference>
        </references>
      </pivotArea>
    </format>
    <format dxfId="1914">
      <pivotArea dataOnly="0" labelOnly="1" outline="0" fieldPosition="0">
        <references count="4">
          <reference field="0" count="1" selected="0">
            <x v="300"/>
          </reference>
          <reference field="1" count="1" selected="0">
            <x v="188"/>
          </reference>
          <reference field="2" count="1" selected="0">
            <x v="2"/>
          </reference>
          <reference field="3" count="1">
            <x v="42"/>
          </reference>
        </references>
      </pivotArea>
    </format>
    <format dxfId="1913">
      <pivotArea dataOnly="0" labelOnly="1" outline="0" fieldPosition="0">
        <references count="4">
          <reference field="0" count="1" selected="0">
            <x v="301"/>
          </reference>
          <reference field="1" count="1" selected="0">
            <x v="200"/>
          </reference>
          <reference field="2" count="1" selected="0">
            <x v="3"/>
          </reference>
          <reference field="3" count="1">
            <x v="365"/>
          </reference>
        </references>
      </pivotArea>
    </format>
    <format dxfId="1912">
      <pivotArea dataOnly="0" labelOnly="1" outline="0" fieldPosition="0">
        <references count="4">
          <reference field="0" count="1" selected="0">
            <x v="302"/>
          </reference>
          <reference field="1" count="1" selected="0">
            <x v="202"/>
          </reference>
          <reference field="2" count="1" selected="0">
            <x v="0"/>
          </reference>
          <reference field="3" count="1">
            <x v="357"/>
          </reference>
        </references>
      </pivotArea>
    </format>
    <format dxfId="1911">
      <pivotArea dataOnly="0" labelOnly="1" outline="0" fieldPosition="0">
        <references count="4">
          <reference field="0" count="1" selected="0">
            <x v="303"/>
          </reference>
          <reference field="1" count="1" selected="0">
            <x v="207"/>
          </reference>
          <reference field="2" count="1" selected="0">
            <x v="1"/>
          </reference>
          <reference field="3" count="1">
            <x v="299"/>
          </reference>
        </references>
      </pivotArea>
    </format>
    <format dxfId="1910">
      <pivotArea dataOnly="0" labelOnly="1" outline="0" fieldPosition="0">
        <references count="4">
          <reference field="0" count="1" selected="0">
            <x v="304"/>
          </reference>
          <reference field="1" count="1" selected="0">
            <x v="215"/>
          </reference>
          <reference field="2" count="1" selected="0">
            <x v="2"/>
          </reference>
          <reference field="3" count="1">
            <x v="99"/>
          </reference>
        </references>
      </pivotArea>
    </format>
    <format dxfId="1909">
      <pivotArea dataOnly="0" labelOnly="1" outline="0" fieldPosition="0">
        <references count="4">
          <reference field="0" count="1" selected="0">
            <x v="306"/>
          </reference>
          <reference field="1" count="1" selected="0">
            <x v="264"/>
          </reference>
          <reference field="2" count="1" selected="0">
            <x v="0"/>
          </reference>
          <reference field="3" count="1">
            <x v="152"/>
          </reference>
        </references>
      </pivotArea>
    </format>
    <format dxfId="1908">
      <pivotArea dataOnly="0" labelOnly="1" outline="0" fieldPosition="0">
        <references count="4">
          <reference field="0" count="1" selected="0">
            <x v="307"/>
          </reference>
          <reference field="1" count="1" selected="0">
            <x v="268"/>
          </reference>
          <reference field="2" count="1" selected="0">
            <x v="1"/>
          </reference>
          <reference field="3" count="1">
            <x v="366"/>
          </reference>
        </references>
      </pivotArea>
    </format>
    <format dxfId="1907">
      <pivotArea dataOnly="0" labelOnly="1" outline="0" fieldPosition="0">
        <references count="4">
          <reference field="0" count="1" selected="0">
            <x v="308"/>
          </reference>
          <reference field="1" count="1" selected="0">
            <x v="354"/>
          </reference>
          <reference field="2" count="1" selected="0">
            <x v="2"/>
          </reference>
          <reference field="3" count="1">
            <x v="367"/>
          </reference>
        </references>
      </pivotArea>
    </format>
    <format dxfId="1906">
      <pivotArea dataOnly="0" labelOnly="1" outline="0" fieldPosition="0">
        <references count="4">
          <reference field="0" count="1" selected="0">
            <x v="309"/>
          </reference>
          <reference field="1" count="1" selected="0">
            <x v="355"/>
          </reference>
          <reference field="2" count="1" selected="0">
            <x v="3"/>
          </reference>
          <reference field="3" count="1">
            <x v="120"/>
          </reference>
        </references>
      </pivotArea>
    </format>
    <format dxfId="1905">
      <pivotArea dataOnly="0" labelOnly="1" outline="0" fieldPosition="0">
        <references count="4">
          <reference field="0" count="1" selected="0">
            <x v="310"/>
          </reference>
          <reference field="1" count="1" selected="0">
            <x v="356"/>
          </reference>
          <reference field="2" count="1" selected="0">
            <x v="0"/>
          </reference>
          <reference field="3" count="1">
            <x v="402"/>
          </reference>
        </references>
      </pivotArea>
    </format>
    <format dxfId="1904">
      <pivotArea dataOnly="0" labelOnly="1" outline="0" fieldPosition="0">
        <references count="4">
          <reference field="0" count="1" selected="0">
            <x v="311"/>
          </reference>
          <reference field="1" count="1" selected="0">
            <x v="357"/>
          </reference>
          <reference field="2" count="1" selected="0">
            <x v="1"/>
          </reference>
          <reference field="3" count="1">
            <x v="249"/>
          </reference>
        </references>
      </pivotArea>
    </format>
    <format dxfId="1903">
      <pivotArea dataOnly="0" labelOnly="1" outline="0" fieldPosition="0">
        <references count="4">
          <reference field="0" count="1" selected="0">
            <x v="317"/>
          </reference>
          <reference field="1" count="1" selected="0">
            <x v="393"/>
          </reference>
          <reference field="2" count="1" selected="0">
            <x v="3"/>
          </reference>
          <reference field="3" count="1">
            <x v="187"/>
          </reference>
        </references>
      </pivotArea>
    </format>
    <format dxfId="1902">
      <pivotArea dataOnly="0" labelOnly="1" outline="0" fieldPosition="0">
        <references count="4">
          <reference field="0" count="1" selected="0">
            <x v="318"/>
          </reference>
          <reference field="1" count="1" selected="0">
            <x v="398"/>
          </reference>
          <reference field="2" count="1" selected="0">
            <x v="0"/>
          </reference>
          <reference field="3" count="1">
            <x v="72"/>
          </reference>
        </references>
      </pivotArea>
    </format>
    <format dxfId="1901">
      <pivotArea dataOnly="0" labelOnly="1" outline="0" fieldPosition="0">
        <references count="4">
          <reference field="0" count="1" selected="0">
            <x v="321"/>
          </reference>
          <reference field="1" count="1" selected="0">
            <x v="404"/>
          </reference>
          <reference field="2" count="1" selected="0">
            <x v="3"/>
          </reference>
          <reference field="3" count="1">
            <x v="308"/>
          </reference>
        </references>
      </pivotArea>
    </format>
    <format dxfId="1900">
      <pivotArea dataOnly="0" labelOnly="1" outline="0" fieldPosition="0">
        <references count="4">
          <reference field="0" count="1" selected="0">
            <x v="324"/>
          </reference>
          <reference field="1" count="1" selected="0">
            <x v="414"/>
          </reference>
          <reference field="2" count="1" selected="0">
            <x v="2"/>
          </reference>
          <reference field="3" count="1">
            <x v="303"/>
          </reference>
        </references>
      </pivotArea>
    </format>
    <format dxfId="1899">
      <pivotArea dataOnly="0" labelOnly="1" outline="0" fieldPosition="0">
        <references count="4">
          <reference field="0" count="1" selected="0">
            <x v="325"/>
          </reference>
          <reference field="1" count="1" selected="0">
            <x v="415"/>
          </reference>
          <reference field="2" count="1" selected="0">
            <x v="3"/>
          </reference>
          <reference field="3" count="1">
            <x v="304"/>
          </reference>
        </references>
      </pivotArea>
    </format>
    <format dxfId="1898">
      <pivotArea dataOnly="0" labelOnly="1" outline="0" fieldPosition="0">
        <references count="4">
          <reference field="0" count="1" selected="0">
            <x v="326"/>
          </reference>
          <reference field="1" count="1" selected="0">
            <x v="1"/>
          </reference>
          <reference field="2" count="1" selected="0">
            <x v="0"/>
          </reference>
          <reference field="3" count="1">
            <x v="197"/>
          </reference>
        </references>
      </pivotArea>
    </format>
    <format dxfId="1897">
      <pivotArea dataOnly="0" labelOnly="1" outline="0" fieldPosition="0">
        <references count="4">
          <reference field="0" count="1" selected="0">
            <x v="327"/>
          </reference>
          <reference field="1" count="1" selected="0">
            <x v="2"/>
          </reference>
          <reference field="2" count="1" selected="0">
            <x v="1"/>
          </reference>
          <reference field="3" count="1">
            <x v="384"/>
          </reference>
        </references>
      </pivotArea>
    </format>
    <format dxfId="1896">
      <pivotArea dataOnly="0" labelOnly="1" outline="0" fieldPosition="0">
        <references count="4">
          <reference field="0" count="1" selected="0">
            <x v="328"/>
          </reference>
          <reference field="1" count="1" selected="0">
            <x v="3"/>
          </reference>
          <reference field="2" count="1" selected="0">
            <x v="2"/>
          </reference>
          <reference field="3" count="1">
            <x v="390"/>
          </reference>
        </references>
      </pivotArea>
    </format>
    <format dxfId="1895">
      <pivotArea dataOnly="0" labelOnly="1" outline="0" fieldPosition="0">
        <references count="4">
          <reference field="0" count="1" selected="0">
            <x v="329"/>
          </reference>
          <reference field="1" count="1" selected="0">
            <x v="7"/>
          </reference>
          <reference field="2" count="1" selected="0">
            <x v="3"/>
          </reference>
          <reference field="3" count="1">
            <x v="301"/>
          </reference>
        </references>
      </pivotArea>
    </format>
    <format dxfId="1894">
      <pivotArea dataOnly="0" labelOnly="1" outline="0" fieldPosition="0">
        <references count="4">
          <reference field="0" count="1" selected="0">
            <x v="330"/>
          </reference>
          <reference field="1" count="1" selected="0">
            <x v="17"/>
          </reference>
          <reference field="2" count="1" selected="0">
            <x v="0"/>
          </reference>
          <reference field="3" count="1">
            <x v="370"/>
          </reference>
        </references>
      </pivotArea>
    </format>
    <format dxfId="1893">
      <pivotArea dataOnly="0" labelOnly="1" outline="0" fieldPosition="0">
        <references count="4">
          <reference field="0" count="1" selected="0">
            <x v="332"/>
          </reference>
          <reference field="1" count="1" selected="0">
            <x v="28"/>
          </reference>
          <reference field="2" count="1" selected="0">
            <x v="2"/>
          </reference>
          <reference field="3" count="1">
            <x v="316"/>
          </reference>
        </references>
      </pivotArea>
    </format>
    <format dxfId="1892">
      <pivotArea dataOnly="0" labelOnly="1" outline="0" fieldPosition="0">
        <references count="4">
          <reference field="0" count="1" selected="0">
            <x v="340"/>
          </reference>
          <reference field="1" count="1" selected="0">
            <x v="50"/>
          </reference>
          <reference field="2" count="1" selected="0">
            <x v="2"/>
          </reference>
          <reference field="3" count="1">
            <x v="162"/>
          </reference>
        </references>
      </pivotArea>
    </format>
    <format dxfId="1891">
      <pivotArea dataOnly="0" labelOnly="1" outline="0" fieldPosition="0">
        <references count="4">
          <reference field="0" count="1" selected="0">
            <x v="345"/>
          </reference>
          <reference field="1" count="1" selected="0">
            <x v="68"/>
          </reference>
          <reference field="2" count="1" selected="0">
            <x v="3"/>
          </reference>
          <reference field="3" count="1">
            <x v="208"/>
          </reference>
        </references>
      </pivotArea>
    </format>
    <format dxfId="1890">
      <pivotArea dataOnly="0" labelOnly="1" outline="0" fieldPosition="0">
        <references count="4">
          <reference field="0" count="1" selected="0">
            <x v="347"/>
          </reference>
          <reference field="1" count="1" selected="0">
            <x v="74"/>
          </reference>
          <reference field="2" count="1" selected="0">
            <x v="1"/>
          </reference>
          <reference field="3" count="1">
            <x v="353"/>
          </reference>
        </references>
      </pivotArea>
    </format>
    <format dxfId="1889">
      <pivotArea dataOnly="0" labelOnly="1" outline="0" fieldPosition="0">
        <references count="4">
          <reference field="0" count="1" selected="0">
            <x v="352"/>
          </reference>
          <reference field="1" count="1" selected="0">
            <x v="85"/>
          </reference>
          <reference field="2" count="1" selected="0">
            <x v="2"/>
          </reference>
          <reference field="3" count="1">
            <x v="127"/>
          </reference>
        </references>
      </pivotArea>
    </format>
    <format dxfId="1888">
      <pivotArea dataOnly="0" labelOnly="1" outline="0" fieldPosition="0">
        <references count="4">
          <reference field="0" count="1" selected="0">
            <x v="355"/>
          </reference>
          <reference field="1" count="1" selected="0">
            <x v="88"/>
          </reference>
          <reference field="2" count="1" selected="0">
            <x v="1"/>
          </reference>
          <reference field="3" count="1">
            <x v="340"/>
          </reference>
        </references>
      </pivotArea>
    </format>
    <format dxfId="1887">
      <pivotArea dataOnly="0" labelOnly="1" outline="0" fieldPosition="0">
        <references count="4">
          <reference field="0" count="1" selected="0">
            <x v="356"/>
          </reference>
          <reference field="1" count="1" selected="0">
            <x v="89"/>
          </reference>
          <reference field="2" count="1" selected="0">
            <x v="2"/>
          </reference>
          <reference field="3" count="1">
            <x v="398"/>
          </reference>
        </references>
      </pivotArea>
    </format>
    <format dxfId="1886">
      <pivotArea dataOnly="0" labelOnly="1" outline="0" fieldPosition="0">
        <references count="4">
          <reference field="0" count="1" selected="0">
            <x v="358"/>
          </reference>
          <reference field="1" count="1" selected="0">
            <x v="112"/>
          </reference>
          <reference field="2" count="1" selected="0">
            <x v="0"/>
          </reference>
          <reference field="3" count="1">
            <x v="17"/>
          </reference>
        </references>
      </pivotArea>
    </format>
    <format dxfId="1885">
      <pivotArea dataOnly="0" labelOnly="1" outline="0" fieldPosition="0">
        <references count="4">
          <reference field="0" count="1" selected="0">
            <x v="362"/>
          </reference>
          <reference field="1" count="1" selected="0">
            <x v="129"/>
          </reference>
          <reference field="2" count="1" selected="0">
            <x v="0"/>
          </reference>
          <reference field="3" count="1">
            <x v="108"/>
          </reference>
        </references>
      </pivotArea>
    </format>
    <format dxfId="1884">
      <pivotArea dataOnly="0" labelOnly="1" outline="0" fieldPosition="0">
        <references count="4">
          <reference field="0" count="1" selected="0">
            <x v="363"/>
          </reference>
          <reference field="1" count="1" selected="0">
            <x v="134"/>
          </reference>
          <reference field="2" count="1" selected="0">
            <x v="1"/>
          </reference>
          <reference field="3" count="1">
            <x v="43"/>
          </reference>
        </references>
      </pivotArea>
    </format>
    <format dxfId="1883">
      <pivotArea dataOnly="0" labelOnly="1" outline="0" fieldPosition="0">
        <references count="4">
          <reference field="0" count="1" selected="0">
            <x v="364"/>
          </reference>
          <reference field="1" count="1" selected="0">
            <x v="137"/>
          </reference>
          <reference field="2" count="1" selected="0">
            <x v="2"/>
          </reference>
          <reference field="3" count="1">
            <x v="32"/>
          </reference>
        </references>
      </pivotArea>
    </format>
    <format dxfId="1882">
      <pivotArea dataOnly="0" labelOnly="1" outline="0" fieldPosition="0">
        <references count="4">
          <reference field="0" count="1" selected="0">
            <x v="365"/>
          </reference>
          <reference field="1" count="1" selected="0">
            <x v="138"/>
          </reference>
          <reference field="2" count="1" selected="0">
            <x v="3"/>
          </reference>
          <reference field="3" count="1">
            <x v="331"/>
          </reference>
        </references>
      </pivotArea>
    </format>
    <format dxfId="1881">
      <pivotArea dataOnly="0" labelOnly="1" outline="0" fieldPosition="0">
        <references count="4">
          <reference field="0" count="1" selected="0">
            <x v="367"/>
          </reference>
          <reference field="1" count="1" selected="0">
            <x v="151"/>
          </reference>
          <reference field="2" count="1" selected="0">
            <x v="1"/>
          </reference>
          <reference field="3" count="1">
            <x v="395"/>
          </reference>
        </references>
      </pivotArea>
    </format>
    <format dxfId="1880">
      <pivotArea dataOnly="0" labelOnly="1" outline="0" fieldPosition="0">
        <references count="4">
          <reference field="0" count="1" selected="0">
            <x v="369"/>
          </reference>
          <reference field="1" count="1" selected="0">
            <x v="154"/>
          </reference>
          <reference field="2" count="1" selected="0">
            <x v="3"/>
          </reference>
          <reference field="3" count="1">
            <x v="63"/>
          </reference>
        </references>
      </pivotArea>
    </format>
    <format dxfId="1879">
      <pivotArea dataOnly="0" labelOnly="1" outline="0" fieldPosition="0">
        <references count="4">
          <reference field="0" count="1" selected="0">
            <x v="371"/>
          </reference>
          <reference field="1" count="1" selected="0">
            <x v="160"/>
          </reference>
          <reference field="2" count="1" selected="0">
            <x v="1"/>
          </reference>
          <reference field="3" count="1">
            <x v="212"/>
          </reference>
        </references>
      </pivotArea>
    </format>
    <format dxfId="1878">
      <pivotArea dataOnly="0" labelOnly="1" outline="0" fieldPosition="0">
        <references count="4">
          <reference field="0" count="1" selected="0">
            <x v="372"/>
          </reference>
          <reference field="1" count="1" selected="0">
            <x v="163"/>
          </reference>
          <reference field="2" count="1" selected="0">
            <x v="2"/>
          </reference>
          <reference field="3" count="1">
            <x v="77"/>
          </reference>
        </references>
      </pivotArea>
    </format>
    <format dxfId="1877">
      <pivotArea dataOnly="0" labelOnly="1" outline="0" fieldPosition="0">
        <references count="4">
          <reference field="0" count="1" selected="0">
            <x v="378"/>
          </reference>
          <reference field="1" count="1" selected="0">
            <x v="180"/>
          </reference>
          <reference field="2" count="1" selected="0">
            <x v="0"/>
          </reference>
          <reference field="3" count="1">
            <x v="147"/>
          </reference>
        </references>
      </pivotArea>
    </format>
    <format dxfId="1876">
      <pivotArea dataOnly="0" labelOnly="1" outline="0" fieldPosition="0">
        <references count="4">
          <reference field="0" count="1" selected="0">
            <x v="379"/>
          </reference>
          <reference field="1" count="1" selected="0">
            <x v="184"/>
          </reference>
          <reference field="2" count="1" selected="0">
            <x v="1"/>
          </reference>
          <reference field="3" count="1">
            <x v="189"/>
          </reference>
        </references>
      </pivotArea>
    </format>
    <format dxfId="1875">
      <pivotArea dataOnly="0" labelOnly="1" outline="0" fieldPosition="0">
        <references count="4">
          <reference field="0" count="1" selected="0">
            <x v="381"/>
          </reference>
          <reference field="1" count="1" selected="0">
            <x v="186"/>
          </reference>
          <reference field="2" count="1" selected="0">
            <x v="3"/>
          </reference>
          <reference field="3" count="1">
            <x v="326"/>
          </reference>
        </references>
      </pivotArea>
    </format>
    <format dxfId="1874">
      <pivotArea dataOnly="0" labelOnly="1" outline="0" fieldPosition="0">
        <references count="4">
          <reference field="0" count="1" selected="0">
            <x v="384"/>
          </reference>
          <reference field="1" count="1" selected="0">
            <x v="192"/>
          </reference>
          <reference field="2" count="1" selected="0">
            <x v="2"/>
          </reference>
          <reference field="3" count="1">
            <x v="247"/>
          </reference>
        </references>
      </pivotArea>
    </format>
    <format dxfId="1873">
      <pivotArea dataOnly="0" labelOnly="1" outline="0" fieldPosition="0">
        <references count="4">
          <reference field="0" count="1" selected="0">
            <x v="386"/>
          </reference>
          <reference field="1" count="1" selected="0">
            <x v="194"/>
          </reference>
          <reference field="2" count="1" selected="0">
            <x v="0"/>
          </reference>
          <reference field="3" count="1">
            <x v="169"/>
          </reference>
        </references>
      </pivotArea>
    </format>
    <format dxfId="1872">
      <pivotArea dataOnly="0" labelOnly="1" outline="0" fieldPosition="0">
        <references count="4">
          <reference field="0" count="1" selected="0">
            <x v="387"/>
          </reference>
          <reference field="1" count="1" selected="0">
            <x v="196"/>
          </reference>
          <reference field="2" count="1" selected="0">
            <x v="1"/>
          </reference>
          <reference field="3" count="1">
            <x v="94"/>
          </reference>
        </references>
      </pivotArea>
    </format>
    <format dxfId="1871">
      <pivotArea dataOnly="0" labelOnly="1" outline="0" fieldPosition="0">
        <references count="4">
          <reference field="0" count="1" selected="0">
            <x v="395"/>
          </reference>
          <reference field="1" count="1" selected="0">
            <x v="358"/>
          </reference>
          <reference field="2" count="1" selected="0">
            <x v="1"/>
          </reference>
          <reference field="3" count="1">
            <x v="153"/>
          </reference>
        </references>
      </pivotArea>
    </format>
    <format dxfId="1870">
      <pivotArea dataOnly="0" labelOnly="1" outline="0" fieldPosition="0">
        <references count="4">
          <reference field="0" count="1" selected="0">
            <x v="396"/>
          </reference>
          <reference field="1" count="1" selected="0">
            <x v="359"/>
          </reference>
          <reference field="2" count="1" selected="0">
            <x v="2"/>
          </reference>
          <reference field="3" count="1">
            <x v="66"/>
          </reference>
        </references>
      </pivotArea>
    </format>
    <format dxfId="1869">
      <pivotArea dataOnly="0" labelOnly="1" outline="0" fieldPosition="0">
        <references count="4">
          <reference field="0" count="1" selected="0">
            <x v="402"/>
          </reference>
          <reference field="1" count="1" selected="0">
            <x v="369"/>
          </reference>
          <reference field="2" count="1" selected="0">
            <x v="0"/>
          </reference>
          <reference field="3" count="1">
            <x v="391"/>
          </reference>
        </references>
      </pivotArea>
    </format>
    <format dxfId="1868">
      <pivotArea dataOnly="0" labelOnly="1" outline="0" fieldPosition="0">
        <references count="6">
          <reference field="0" count="1" selected="0">
            <x v="3"/>
          </reference>
          <reference field="1" count="1" selected="0">
            <x v="4"/>
          </reference>
          <reference field="2" count="1" selected="0">
            <x v="1"/>
          </reference>
          <reference field="3" count="1" selected="0">
            <x v="183"/>
          </reference>
          <reference field="4" count="1" selected="0">
            <x v="4"/>
          </reference>
          <reference field="15" count="1">
            <x v="10"/>
          </reference>
        </references>
      </pivotArea>
    </format>
    <format dxfId="1867">
      <pivotArea dataOnly="0" labelOnly="1" outline="0" fieldPosition="0">
        <references count="6">
          <reference field="0" count="1" selected="0">
            <x v="13"/>
          </reference>
          <reference field="1" count="1" selected="0">
            <x v="71"/>
          </reference>
          <reference field="2" count="1" selected="0">
            <x v="3"/>
          </reference>
          <reference field="3" count="1" selected="0">
            <x v="317"/>
          </reference>
          <reference field="4" count="1" selected="0">
            <x v="4"/>
          </reference>
          <reference field="15" count="1">
            <x v="3"/>
          </reference>
        </references>
      </pivotArea>
    </format>
    <format dxfId="1866">
      <pivotArea dataOnly="0" labelOnly="1" outline="0" fieldPosition="0">
        <references count="6">
          <reference field="0" count="1" selected="0">
            <x v="14"/>
          </reference>
          <reference field="1" count="1" selected="0">
            <x v="75"/>
          </reference>
          <reference field="2" count="1" selected="0">
            <x v="0"/>
          </reference>
          <reference field="3" count="1" selected="0">
            <x v="320"/>
          </reference>
          <reference field="4" count="1" selected="0">
            <x v="4"/>
          </reference>
          <reference field="15" count="1">
            <x v="3"/>
          </reference>
        </references>
      </pivotArea>
    </format>
    <format dxfId="1865">
      <pivotArea dataOnly="0" labelOnly="1" outline="0" fieldPosition="0">
        <references count="6">
          <reference field="0" count="1" selected="0">
            <x v="15"/>
          </reference>
          <reference field="1" count="1" selected="0">
            <x v="77"/>
          </reference>
          <reference field="2" count="1" selected="0">
            <x v="1"/>
          </reference>
          <reference field="3" count="1" selected="0">
            <x v="238"/>
          </reference>
          <reference field="4" count="1" selected="0">
            <x v="4"/>
          </reference>
          <reference field="15" count="1">
            <x v="3"/>
          </reference>
        </references>
      </pivotArea>
    </format>
    <format dxfId="1864">
      <pivotArea dataOnly="0" labelOnly="1" outline="0" fieldPosition="0">
        <references count="6">
          <reference field="0" count="1" selected="0">
            <x v="19"/>
          </reference>
          <reference field="1" count="1" selected="0">
            <x v="106"/>
          </reference>
          <reference field="2" count="1" selected="0">
            <x v="1"/>
          </reference>
          <reference field="3" count="1" selected="0">
            <x v="174"/>
          </reference>
          <reference field="4" count="1" selected="0">
            <x v="4"/>
          </reference>
          <reference field="15" count="1">
            <x v="1"/>
          </reference>
        </references>
      </pivotArea>
    </format>
    <format dxfId="1863">
      <pivotArea dataOnly="0" labelOnly="1" outline="0" fieldPosition="0">
        <references count="6">
          <reference field="0" count="1" selected="0">
            <x v="21"/>
          </reference>
          <reference field="1" count="1" selected="0">
            <x v="113"/>
          </reference>
          <reference field="2" count="1" selected="0">
            <x v="3"/>
          </reference>
          <reference field="3" count="1" selected="0">
            <x v="150"/>
          </reference>
          <reference field="4" count="1" selected="0">
            <x v="4"/>
          </reference>
          <reference field="15" count="1">
            <x v="1"/>
          </reference>
        </references>
      </pivotArea>
    </format>
    <format dxfId="1862">
      <pivotArea dataOnly="0" labelOnly="1" outline="0" fieldPosition="0">
        <references count="6">
          <reference field="0" count="1" selected="0">
            <x v="29"/>
          </reference>
          <reference field="1" count="1" selected="0">
            <x v="155"/>
          </reference>
          <reference field="2" count="1" selected="0">
            <x v="3"/>
          </reference>
          <reference field="3" count="1" selected="0">
            <x v="53"/>
          </reference>
          <reference field="4" count="1" selected="0">
            <x v="4"/>
          </reference>
          <reference field="15" count="1">
            <x v="1"/>
          </reference>
        </references>
      </pivotArea>
    </format>
    <format dxfId="1861">
      <pivotArea dataOnly="0" labelOnly="1" outline="0" fieldPosition="0">
        <references count="6">
          <reference field="0" count="1" selected="0">
            <x v="34"/>
          </reference>
          <reference field="1" count="1" selected="0">
            <x v="170"/>
          </reference>
          <reference field="2" count="1" selected="0">
            <x v="0"/>
          </reference>
          <reference field="3" count="1" selected="0">
            <x v="281"/>
          </reference>
          <reference field="4" count="1" selected="0">
            <x v="4"/>
          </reference>
          <reference field="15" count="1">
            <x v="1"/>
          </reference>
        </references>
      </pivotArea>
    </format>
    <format dxfId="1860">
      <pivotArea dataOnly="0" labelOnly="1" outline="0" fieldPosition="0">
        <references count="6">
          <reference field="0" count="1" selected="0">
            <x v="36"/>
          </reference>
          <reference field="1" count="1" selected="0">
            <x v="175"/>
          </reference>
          <reference field="2" count="1" selected="0">
            <x v="2"/>
          </reference>
          <reference field="3" count="1" selected="0">
            <x v="313"/>
          </reference>
          <reference field="4" count="1" selected="0">
            <x v="4"/>
          </reference>
          <reference field="15" count="1">
            <x v="1"/>
          </reference>
        </references>
      </pivotArea>
    </format>
    <format dxfId="1859">
      <pivotArea dataOnly="0" labelOnly="1" outline="0" fieldPosition="0">
        <references count="6">
          <reference field="0" count="1" selected="0">
            <x v="41"/>
          </reference>
          <reference field="1" count="1" selected="0">
            <x v="199"/>
          </reference>
          <reference field="2" count="1" selected="0">
            <x v="3"/>
          </reference>
          <reference field="3" count="1" selected="0">
            <x v="233"/>
          </reference>
          <reference field="4" count="1" selected="0">
            <x v="4"/>
          </reference>
          <reference field="15" count="1">
            <x v="9"/>
          </reference>
        </references>
      </pivotArea>
    </format>
    <format dxfId="1858">
      <pivotArea dataOnly="0" labelOnly="1" outline="0" fieldPosition="0">
        <references count="6">
          <reference field="0" count="1" selected="0">
            <x v="43"/>
          </reference>
          <reference field="1" count="1" selected="0">
            <x v="210"/>
          </reference>
          <reference field="2" count="1" selected="0">
            <x v="1"/>
          </reference>
          <reference field="3" count="1" selected="0">
            <x v="195"/>
          </reference>
          <reference field="4" count="1" selected="0">
            <x v="4"/>
          </reference>
          <reference field="15" count="1">
            <x v="9"/>
          </reference>
        </references>
      </pivotArea>
    </format>
    <format dxfId="1857">
      <pivotArea dataOnly="0" labelOnly="1" outline="0" fieldPosition="0">
        <references count="6">
          <reference field="0" count="1" selected="0">
            <x v="44"/>
          </reference>
          <reference field="1" count="1" selected="0">
            <x v="221"/>
          </reference>
          <reference field="2" count="1" selected="0">
            <x v="2"/>
          </reference>
          <reference field="3" count="1" selected="0">
            <x v="98"/>
          </reference>
          <reference field="4" count="1" selected="0">
            <x v="4"/>
          </reference>
          <reference field="15" count="1">
            <x v="9"/>
          </reference>
        </references>
      </pivotArea>
    </format>
    <format dxfId="1856">
      <pivotArea dataOnly="0" labelOnly="1" outline="0" fieldPosition="0">
        <references count="6">
          <reference field="0" count="1" selected="0">
            <x v="47"/>
          </reference>
          <reference field="1" count="1" selected="0">
            <x v="225"/>
          </reference>
          <reference field="2" count="1" selected="0">
            <x v="1"/>
          </reference>
          <reference field="3" count="1" selected="0">
            <x v="107"/>
          </reference>
          <reference field="4" count="1" selected="0">
            <x v="4"/>
          </reference>
          <reference field="15" count="1">
            <x v="1"/>
          </reference>
        </references>
      </pivotArea>
    </format>
    <format dxfId="1855">
      <pivotArea dataOnly="0" labelOnly="1" outline="0" fieldPosition="0">
        <references count="6">
          <reference field="0" count="1" selected="0">
            <x v="53"/>
          </reference>
          <reference field="1" count="1" selected="0">
            <x v="237"/>
          </reference>
          <reference field="2" count="1" selected="0">
            <x v="4"/>
          </reference>
          <reference field="3" count="1" selected="0">
            <x v="306"/>
          </reference>
          <reference field="4" count="1" selected="0">
            <x v="4"/>
          </reference>
          <reference field="15" count="1">
            <x v="1"/>
          </reference>
        </references>
      </pivotArea>
    </format>
    <format dxfId="1854">
      <pivotArea dataOnly="0" labelOnly="1" outline="0" fieldPosition="0">
        <references count="6">
          <reference field="0" count="1" selected="0">
            <x v="54"/>
          </reference>
          <reference field="1" count="1" selected="0">
            <x v="238"/>
          </reference>
          <reference field="2" count="1" selected="0">
            <x v="4"/>
          </reference>
          <reference field="3" count="1" selected="0">
            <x v="165"/>
          </reference>
          <reference field="4" count="1" selected="0">
            <x v="4"/>
          </reference>
          <reference field="15" count="1">
            <x v="1"/>
          </reference>
        </references>
      </pivotArea>
    </format>
    <format dxfId="1853">
      <pivotArea dataOnly="0" labelOnly="1" outline="0" fieldPosition="0">
        <references count="6">
          <reference field="0" count="1" selected="0">
            <x v="55"/>
          </reference>
          <reference field="1" count="1" selected="0">
            <x v="239"/>
          </reference>
          <reference field="2" count="1" selected="0">
            <x v="4"/>
          </reference>
          <reference field="3" count="1" selected="0">
            <x v="52"/>
          </reference>
          <reference field="4" count="1" selected="0">
            <x v="4"/>
          </reference>
          <reference field="15" count="1">
            <x v="1"/>
          </reference>
        </references>
      </pivotArea>
    </format>
    <format dxfId="1852">
      <pivotArea dataOnly="0" labelOnly="1" outline="0" fieldPosition="0">
        <references count="6">
          <reference field="0" count="1" selected="0">
            <x v="56"/>
          </reference>
          <reference field="1" count="1" selected="0">
            <x v="240"/>
          </reference>
          <reference field="2" count="1" selected="0">
            <x v="2"/>
          </reference>
          <reference field="3" count="1" selected="0">
            <x v="298"/>
          </reference>
          <reference field="4" count="1" selected="0">
            <x v="4"/>
          </reference>
          <reference field="15" count="1">
            <x v="1"/>
          </reference>
        </references>
      </pivotArea>
    </format>
    <format dxfId="1851">
      <pivotArea dataOnly="0" labelOnly="1" outline="0" fieldPosition="0">
        <references count="6">
          <reference field="0" count="1" selected="0">
            <x v="58"/>
          </reference>
          <reference field="1" count="1" selected="0">
            <x v="242"/>
          </reference>
          <reference field="2" count="1" selected="0">
            <x v="0"/>
          </reference>
          <reference field="3" count="1" selected="0">
            <x v="371"/>
          </reference>
          <reference field="4" count="1" selected="0">
            <x v="4"/>
          </reference>
          <reference field="15" count="1">
            <x v="1"/>
          </reference>
        </references>
      </pivotArea>
    </format>
    <format dxfId="1850">
      <pivotArea dataOnly="0" labelOnly="1" outline="0" fieldPosition="0">
        <references count="6">
          <reference field="0" count="1" selected="0">
            <x v="61"/>
          </reference>
          <reference field="1" count="1" selected="0">
            <x v="245"/>
          </reference>
          <reference field="2" count="1" selected="0">
            <x v="3"/>
          </reference>
          <reference field="3" count="1" selected="0">
            <x v="119"/>
          </reference>
          <reference field="4" count="1" selected="0">
            <x v="4"/>
          </reference>
          <reference field="15" count="1">
            <x v="7"/>
          </reference>
        </references>
      </pivotArea>
    </format>
    <format dxfId="1849">
      <pivotArea dataOnly="0" labelOnly="1" outline="0" fieldPosition="0">
        <references count="6">
          <reference field="0" count="1" selected="0">
            <x v="63"/>
          </reference>
          <reference field="1" count="1" selected="0">
            <x v="247"/>
          </reference>
          <reference field="2" count="1" selected="0">
            <x v="1"/>
          </reference>
          <reference field="3" count="1" selected="0">
            <x v="138"/>
          </reference>
          <reference field="4" count="1" selected="0">
            <x v="4"/>
          </reference>
          <reference field="15" count="1">
            <x v="7"/>
          </reference>
        </references>
      </pivotArea>
    </format>
    <format dxfId="1848">
      <pivotArea dataOnly="0" labelOnly="1" outline="0" fieldPosition="0">
        <references count="6">
          <reference field="0" count="1" selected="0">
            <x v="67"/>
          </reference>
          <reference field="1" count="1" selected="0">
            <x v="252"/>
          </reference>
          <reference field="2" count="1" selected="0">
            <x v="1"/>
          </reference>
          <reference field="3" count="1" selected="0">
            <x v="0"/>
          </reference>
          <reference field="4" count="1" selected="0">
            <x v="4"/>
          </reference>
          <reference field="15" count="1">
            <x v="7"/>
          </reference>
        </references>
      </pivotArea>
    </format>
    <format dxfId="1847">
      <pivotArea dataOnly="0" labelOnly="1" outline="0" fieldPosition="0">
        <references count="6">
          <reference field="0" count="1" selected="0">
            <x v="76"/>
          </reference>
          <reference field="1" count="1" selected="0">
            <x v="267"/>
          </reference>
          <reference field="2" count="1" selected="0">
            <x v="2"/>
          </reference>
          <reference field="3" count="1" selected="0">
            <x v="358"/>
          </reference>
          <reference field="4" count="1" selected="0">
            <x v="4"/>
          </reference>
          <reference field="15" count="1">
            <x v="7"/>
          </reference>
        </references>
      </pivotArea>
    </format>
    <format dxfId="1846">
      <pivotArea dataOnly="0" labelOnly="1" outline="0" fieldPosition="0">
        <references count="6">
          <reference field="0" count="1" selected="0">
            <x v="77"/>
          </reference>
          <reference field="1" count="1" selected="0">
            <x v="269"/>
          </reference>
          <reference field="2" count="1" selected="0">
            <x v="3"/>
          </reference>
          <reference field="3" count="1" selected="0">
            <x v="131"/>
          </reference>
          <reference field="4" count="1" selected="0">
            <x v="4"/>
          </reference>
          <reference field="15" count="1">
            <x v="7"/>
          </reference>
        </references>
      </pivotArea>
    </format>
    <format dxfId="1845">
      <pivotArea dataOnly="0" labelOnly="1" outline="0" fieldPosition="0">
        <references count="6">
          <reference field="0" count="1" selected="0">
            <x v="78"/>
          </reference>
          <reference field="1" count="1" selected="0">
            <x v="271"/>
          </reference>
          <reference field="2" count="1" selected="0">
            <x v="0"/>
          </reference>
          <reference field="3" count="1" selected="0">
            <x v="226"/>
          </reference>
          <reference field="4" count="1" selected="0">
            <x v="4"/>
          </reference>
          <reference field="15" count="1">
            <x v="5"/>
          </reference>
        </references>
      </pivotArea>
    </format>
    <format dxfId="1844">
      <pivotArea dataOnly="0" labelOnly="1" outline="0" fieldPosition="0">
        <references count="6">
          <reference field="0" count="1" selected="0">
            <x v="81"/>
          </reference>
          <reference field="1" count="1" selected="0">
            <x v="274"/>
          </reference>
          <reference field="2" count="1" selected="0">
            <x v="3"/>
          </reference>
          <reference field="3" count="1" selected="0">
            <x v="51"/>
          </reference>
          <reference field="4" count="1" selected="0">
            <x v="4"/>
          </reference>
          <reference field="15" count="1">
            <x v="5"/>
          </reference>
        </references>
      </pivotArea>
    </format>
    <format dxfId="1843">
      <pivotArea dataOnly="0" labelOnly="1" outline="0" fieldPosition="0">
        <references count="6">
          <reference field="0" count="1" selected="0">
            <x v="83"/>
          </reference>
          <reference field="1" count="1" selected="0">
            <x v="276"/>
          </reference>
          <reference field="2" count="1" selected="0">
            <x v="1"/>
          </reference>
          <reference field="3" count="1" selected="0">
            <x v="310"/>
          </reference>
          <reference field="4" count="1" selected="0">
            <x v="4"/>
          </reference>
          <reference field="15" count="1">
            <x v="5"/>
          </reference>
        </references>
      </pivotArea>
    </format>
    <format dxfId="1842">
      <pivotArea dataOnly="0" labelOnly="1" outline="0" fieldPosition="0">
        <references count="6">
          <reference field="0" count="1" selected="0">
            <x v="85"/>
          </reference>
          <reference field="1" count="1" selected="0">
            <x v="279"/>
          </reference>
          <reference field="2" count="1" selected="0">
            <x v="3"/>
          </reference>
          <reference field="3" count="1" selected="0">
            <x v="221"/>
          </reference>
          <reference field="4" count="1" selected="0">
            <x v="4"/>
          </reference>
          <reference field="15" count="1">
            <x v="2"/>
          </reference>
        </references>
      </pivotArea>
    </format>
    <format dxfId="1841">
      <pivotArea dataOnly="0" labelOnly="1" outline="0" fieldPosition="0">
        <references count="6">
          <reference field="0" count="1" selected="0">
            <x v="86"/>
          </reference>
          <reference field="1" count="1" selected="0">
            <x v="280"/>
          </reference>
          <reference field="2" count="1" selected="0">
            <x v="0"/>
          </reference>
          <reference field="3" count="1" selected="0">
            <x v="409"/>
          </reference>
          <reference field="4" count="1" selected="0">
            <x v="4"/>
          </reference>
          <reference field="15" count="1">
            <x v="6"/>
          </reference>
        </references>
      </pivotArea>
    </format>
    <format dxfId="1840">
      <pivotArea dataOnly="0" labelOnly="1" outline="0" fieldPosition="0">
        <references count="6">
          <reference field="0" count="1" selected="0">
            <x v="88"/>
          </reference>
          <reference field="1" count="1" selected="0">
            <x v="282"/>
          </reference>
          <reference field="2" count="1" selected="0">
            <x v="2"/>
          </reference>
          <reference field="3" count="1" selected="0">
            <x v="206"/>
          </reference>
          <reference field="4" count="1" selected="0">
            <x v="4"/>
          </reference>
          <reference field="15" count="1">
            <x v="6"/>
          </reference>
        </references>
      </pivotArea>
    </format>
    <format dxfId="1839">
      <pivotArea dataOnly="0" labelOnly="1" outline="0" fieldPosition="0">
        <references count="6">
          <reference field="0" count="1" selected="0">
            <x v="98"/>
          </reference>
          <reference field="1" count="1" selected="0">
            <x v="295"/>
          </reference>
          <reference field="2" count="1" selected="0">
            <x v="0"/>
          </reference>
          <reference field="3" count="1" selected="0">
            <x v="285"/>
          </reference>
          <reference field="4" count="1" selected="0">
            <x v="4"/>
          </reference>
          <reference field="15" count="1">
            <x v="6"/>
          </reference>
        </references>
      </pivotArea>
    </format>
    <format dxfId="1838">
      <pivotArea dataOnly="0" labelOnly="1" outline="0" fieldPosition="0">
        <references count="6">
          <reference field="0" count="1" selected="0">
            <x v="100"/>
          </reference>
          <reference field="1" count="1" selected="0">
            <x v="298"/>
          </reference>
          <reference field="2" count="1" selected="0">
            <x v="2"/>
          </reference>
          <reference field="3" count="1" selected="0">
            <x v="288"/>
          </reference>
          <reference field="4" count="1" selected="0">
            <x v="4"/>
          </reference>
          <reference field="15" count="1">
            <x v="6"/>
          </reference>
        </references>
      </pivotArea>
    </format>
    <format dxfId="1837">
      <pivotArea dataOnly="0" labelOnly="1" outline="0" fieldPosition="0">
        <references count="6">
          <reference field="0" count="1" selected="0">
            <x v="101"/>
          </reference>
          <reference field="1" count="1" selected="0">
            <x v="301"/>
          </reference>
          <reference field="2" count="1" selected="0">
            <x v="3"/>
          </reference>
          <reference field="3" count="1" selected="0">
            <x v="115"/>
          </reference>
          <reference field="4" count="1" selected="0">
            <x v="4"/>
          </reference>
          <reference field="15" count="1">
            <x v="6"/>
          </reference>
        </references>
      </pivotArea>
    </format>
    <format dxfId="1836">
      <pivotArea dataOnly="0" labelOnly="1" outline="0" fieldPosition="0">
        <references count="6">
          <reference field="0" count="1" selected="0">
            <x v="110"/>
          </reference>
          <reference field="1" count="1" selected="0">
            <x v="312"/>
          </reference>
          <reference field="2" count="1" selected="0">
            <x v="0"/>
          </reference>
          <reference field="3" count="1" selected="0">
            <x v="270"/>
          </reference>
          <reference field="4" count="1" selected="0">
            <x v="4"/>
          </reference>
          <reference field="15" count="1">
            <x v="6"/>
          </reference>
        </references>
      </pivotArea>
    </format>
    <format dxfId="1835">
      <pivotArea dataOnly="0" labelOnly="1" outline="0" fieldPosition="0">
        <references count="6">
          <reference field="0" count="1" selected="0">
            <x v="112"/>
          </reference>
          <reference field="1" count="1" selected="0">
            <x v="315"/>
          </reference>
          <reference field="2" count="1" selected="0">
            <x v="2"/>
          </reference>
          <reference field="3" count="1" selected="0">
            <x v="141"/>
          </reference>
          <reference field="4" count="1" selected="0">
            <x v="4"/>
          </reference>
          <reference field="15" count="1">
            <x v="6"/>
          </reference>
        </references>
      </pivotArea>
    </format>
    <format dxfId="1834">
      <pivotArea dataOnly="0" labelOnly="1" outline="0" fieldPosition="0">
        <references count="6">
          <reference field="0" count="1" selected="0">
            <x v="126"/>
          </reference>
          <reference field="1" count="1" selected="0">
            <x v="331"/>
          </reference>
          <reference field="2" count="1" selected="0">
            <x v="0"/>
          </reference>
          <reference field="3" count="1" selected="0">
            <x v="290"/>
          </reference>
          <reference field="4" count="1" selected="0">
            <x v="4"/>
          </reference>
          <reference field="15" count="1">
            <x v="6"/>
          </reference>
        </references>
      </pivotArea>
    </format>
    <format dxfId="1833">
      <pivotArea dataOnly="0" labelOnly="1" outline="0" fieldPosition="0">
        <references count="6">
          <reference field="0" count="1" selected="0">
            <x v="133"/>
          </reference>
          <reference field="1" count="1" selected="0">
            <x v="340"/>
          </reference>
          <reference field="2" count="1" selected="0">
            <x v="3"/>
          </reference>
          <reference field="3" count="1" selected="0">
            <x v="35"/>
          </reference>
          <reference field="4" count="1" selected="0">
            <x v="4"/>
          </reference>
          <reference field="15" count="1">
            <x v="6"/>
          </reference>
        </references>
      </pivotArea>
    </format>
    <format dxfId="1832">
      <pivotArea dataOnly="0" labelOnly="1" outline="0" fieldPosition="0">
        <references count="6">
          <reference field="0" count="1" selected="0">
            <x v="135"/>
          </reference>
          <reference field="1" count="1" selected="0">
            <x v="342"/>
          </reference>
          <reference field="2" count="1" selected="0">
            <x v="1"/>
          </reference>
          <reference field="3" count="1" selected="0">
            <x v="137"/>
          </reference>
          <reference field="4" count="1" selected="0">
            <x v="4"/>
          </reference>
          <reference field="15" count="1">
            <x v="6"/>
          </reference>
        </references>
      </pivotArea>
    </format>
    <format dxfId="1831">
      <pivotArea dataOnly="0" labelOnly="1" outline="0" fieldPosition="0">
        <references count="6">
          <reference field="0" count="1" selected="0">
            <x v="136"/>
          </reference>
          <reference field="1" count="1" selected="0">
            <x v="343"/>
          </reference>
          <reference field="2" count="1" selected="0">
            <x v="2"/>
          </reference>
          <reference field="3" count="1" selected="0">
            <x v="199"/>
          </reference>
          <reference field="4" count="1" selected="0">
            <x v="4"/>
          </reference>
          <reference field="15" count="1">
            <x v="6"/>
          </reference>
        </references>
      </pivotArea>
    </format>
    <format dxfId="1830">
      <pivotArea dataOnly="0" labelOnly="1" outline="0" fieldPosition="0">
        <references count="6">
          <reference field="0" count="1" selected="0">
            <x v="140"/>
          </reference>
          <reference field="1" count="1" selected="0">
            <x v="347"/>
          </reference>
          <reference field="2" count="1" selected="0">
            <x v="2"/>
          </reference>
          <reference field="3" count="1" selected="0">
            <x v="196"/>
          </reference>
          <reference field="4" count="1" selected="0">
            <x v="4"/>
          </reference>
          <reference field="15" count="1">
            <x v="6"/>
          </reference>
        </references>
      </pivotArea>
    </format>
    <format dxfId="1829">
      <pivotArea dataOnly="0" labelOnly="1" outline="0" fieldPosition="0">
        <references count="6">
          <reference field="0" count="1" selected="0">
            <x v="142"/>
          </reference>
          <reference field="1" count="1" selected="0">
            <x v="349"/>
          </reference>
          <reference field="2" count="1" selected="0">
            <x v="0"/>
          </reference>
          <reference field="3" count="1" selected="0">
            <x v="41"/>
          </reference>
          <reference field="4" count="1" selected="0">
            <x v="4"/>
          </reference>
          <reference field="15" count="1">
            <x v="6"/>
          </reference>
        </references>
      </pivotArea>
    </format>
    <format dxfId="1828">
      <pivotArea dataOnly="0" labelOnly="1" outline="0" fieldPosition="0">
        <references count="6">
          <reference field="0" count="1" selected="0">
            <x v="147"/>
          </reference>
          <reference field="1" count="1" selected="0">
            <x v="364"/>
          </reference>
          <reference field="2" count="1" selected="0">
            <x v="1"/>
          </reference>
          <reference field="3" count="1" selected="0">
            <x v="356"/>
          </reference>
          <reference field="4" count="1" selected="0">
            <x v="4"/>
          </reference>
          <reference field="15" count="1">
            <x v="6"/>
          </reference>
        </references>
      </pivotArea>
    </format>
    <format dxfId="1827">
      <pivotArea dataOnly="0" labelOnly="1" outline="0" fieldPosition="0">
        <references count="6">
          <reference field="0" count="1" selected="0">
            <x v="153"/>
          </reference>
          <reference field="1" count="1" selected="0">
            <x v="412"/>
          </reference>
          <reference field="2" count="1" selected="0">
            <x v="3"/>
          </reference>
          <reference field="3" count="1" selected="0">
            <x v="16"/>
          </reference>
          <reference field="4" count="1" selected="0">
            <x v="4"/>
          </reference>
          <reference field="15" count="1">
            <x v="6"/>
          </reference>
        </references>
      </pivotArea>
    </format>
    <format dxfId="1826">
      <pivotArea dataOnly="0" labelOnly="1" outline="0" fieldPosition="0">
        <references count="6">
          <reference field="0" count="1" selected="0">
            <x v="155"/>
          </reference>
          <reference field="1" count="1" selected="0">
            <x v="30"/>
          </reference>
          <reference field="2" count="1" selected="0">
            <x v="1"/>
          </reference>
          <reference field="3" count="1" selected="0">
            <x v="80"/>
          </reference>
          <reference field="4" count="1" selected="0">
            <x v="4"/>
          </reference>
          <reference field="15" count="1">
            <x v="6"/>
          </reference>
        </references>
      </pivotArea>
    </format>
    <format dxfId="1825">
      <pivotArea dataOnly="0" labelOnly="1" outline="0" fieldPosition="0">
        <references count="6">
          <reference field="0" count="1" selected="0">
            <x v="166"/>
          </reference>
          <reference field="1" count="1" selected="0">
            <x v="209"/>
          </reference>
          <reference field="2" count="1" selected="0">
            <x v="0"/>
          </reference>
          <reference field="3" count="1" selected="0">
            <x v="10"/>
          </reference>
          <reference field="4" count="1" selected="0">
            <x v="4"/>
          </reference>
          <reference field="15" count="1">
            <x v="6"/>
          </reference>
        </references>
      </pivotArea>
    </format>
    <format dxfId="1824">
      <pivotArea dataOnly="0" labelOnly="1" outline="0" fieldPosition="0">
        <references count="6">
          <reference field="0" count="1" selected="0">
            <x v="174"/>
          </reference>
          <reference field="1" count="1" selected="0">
            <x v="72"/>
          </reference>
          <reference field="2" count="1" selected="0">
            <x v="0"/>
          </reference>
          <reference field="3" count="1" selected="0">
            <x v="376"/>
          </reference>
          <reference field="4" count="1" selected="0">
            <x v="4"/>
          </reference>
          <reference field="15" count="1">
            <x v="6"/>
          </reference>
        </references>
      </pivotArea>
    </format>
    <format dxfId="1823">
      <pivotArea dataOnly="0" labelOnly="1" outline="0" fieldPosition="0">
        <references count="6">
          <reference field="0" count="1" selected="0">
            <x v="175"/>
          </reference>
          <reference field="1" count="1" selected="0">
            <x v="0"/>
          </reference>
          <reference field="2" count="1" selected="0">
            <x v="1"/>
          </reference>
          <reference field="3" count="1" selected="0">
            <x v="248"/>
          </reference>
          <reference field="4" count="1" selected="0">
            <x v="4"/>
          </reference>
          <reference field="15" count="1">
            <x v="6"/>
          </reference>
        </references>
      </pivotArea>
    </format>
    <format dxfId="1822">
      <pivotArea dataOnly="0" labelOnly="1" outline="0" fieldPosition="0">
        <references count="6">
          <reference field="0" count="1" selected="0">
            <x v="176"/>
          </reference>
          <reference field="1" count="1" selected="0">
            <x v="5"/>
          </reference>
          <reference field="2" count="1" selected="0">
            <x v="2"/>
          </reference>
          <reference field="3" count="1" selected="0">
            <x v="339"/>
          </reference>
          <reference field="4" count="1" selected="0">
            <x v="4"/>
          </reference>
          <reference field="15" count="1">
            <x v="6"/>
          </reference>
        </references>
      </pivotArea>
    </format>
    <format dxfId="1821">
      <pivotArea dataOnly="0" labelOnly="1" outline="0" fieldPosition="0">
        <references count="6">
          <reference field="0" count="1" selected="0">
            <x v="177"/>
          </reference>
          <reference field="1" count="1" selected="0">
            <x v="6"/>
          </reference>
          <reference field="2" count="1" selected="0">
            <x v="3"/>
          </reference>
          <reference field="3" count="1" selected="0">
            <x v="154"/>
          </reference>
          <reference field="4" count="1" selected="0">
            <x v="4"/>
          </reference>
          <reference field="15" count="1">
            <x v="6"/>
          </reference>
        </references>
      </pivotArea>
    </format>
    <format dxfId="1820">
      <pivotArea dataOnly="0" labelOnly="1" outline="0" fieldPosition="0">
        <references count="6">
          <reference field="0" count="1" selected="0">
            <x v="185"/>
          </reference>
          <reference field="1" count="1" selected="0">
            <x v="16"/>
          </reference>
          <reference field="2" count="1" selected="0">
            <x v="3"/>
          </reference>
          <reference field="3" count="1" selected="0">
            <x v="87"/>
          </reference>
          <reference field="4" count="1" selected="0">
            <x v="4"/>
          </reference>
          <reference field="15" count="1">
            <x v="6"/>
          </reference>
        </references>
      </pivotArea>
    </format>
    <format dxfId="1819">
      <pivotArea dataOnly="0" labelOnly="1" outline="0" fieldPosition="0">
        <references count="6">
          <reference field="0" count="1" selected="0">
            <x v="186"/>
          </reference>
          <reference field="1" count="1" selected="0">
            <x v="18"/>
          </reference>
          <reference field="2" count="1" selected="0">
            <x v="0"/>
          </reference>
          <reference field="3" count="1" selected="0">
            <x v="157"/>
          </reference>
          <reference field="4" count="1" selected="0">
            <x v="4"/>
          </reference>
          <reference field="15" count="1">
            <x v="6"/>
          </reference>
        </references>
      </pivotArea>
    </format>
    <format dxfId="1818">
      <pivotArea dataOnly="0" labelOnly="1" outline="0" fieldPosition="0">
        <references count="6">
          <reference field="0" count="1" selected="0">
            <x v="191"/>
          </reference>
          <reference field="1" count="1" selected="0">
            <x v="42"/>
          </reference>
          <reference field="2" count="1" selected="0">
            <x v="1"/>
          </reference>
          <reference field="3" count="1" selected="0">
            <x v="330"/>
          </reference>
          <reference field="4" count="1" selected="0">
            <x v="4"/>
          </reference>
          <reference field="15" count="1">
            <x v="6"/>
          </reference>
        </references>
      </pivotArea>
    </format>
    <format dxfId="1817">
      <pivotArea dataOnly="0" labelOnly="1" outline="0" fieldPosition="0">
        <references count="6">
          <reference field="0" count="1" selected="0">
            <x v="192"/>
          </reference>
          <reference field="1" count="1" selected="0">
            <x v="44"/>
          </reference>
          <reference field="2" count="1" selected="0">
            <x v="2"/>
          </reference>
          <reference field="3" count="1" selected="0">
            <x v="159"/>
          </reference>
          <reference field="4" count="1" selected="0">
            <x v="4"/>
          </reference>
          <reference field="15" count="1">
            <x v="15"/>
          </reference>
        </references>
      </pivotArea>
    </format>
    <format dxfId="1816">
      <pivotArea dataOnly="0" labelOnly="1" outline="0" fieldPosition="0">
        <references count="6">
          <reference field="0" count="1" selected="0">
            <x v="198"/>
          </reference>
          <reference field="1" count="1" selected="0">
            <x v="59"/>
          </reference>
          <reference field="2" count="1" selected="0">
            <x v="0"/>
          </reference>
          <reference field="3" count="1" selected="0">
            <x v="155"/>
          </reference>
          <reference field="4" count="1" selected="0">
            <x v="4"/>
          </reference>
          <reference field="15" count="1">
            <x v="6"/>
          </reference>
        </references>
      </pivotArea>
    </format>
    <format dxfId="1815">
      <pivotArea dataOnly="0" labelOnly="1" outline="0" fieldPosition="0">
        <references count="6">
          <reference field="0" count="1" selected="0">
            <x v="199"/>
          </reference>
          <reference field="1" count="1" selected="0">
            <x v="62"/>
          </reference>
          <reference field="2" count="1" selected="0">
            <x v="1"/>
          </reference>
          <reference field="3" count="1" selected="0">
            <x v="307"/>
          </reference>
          <reference field="4" count="1" selected="0">
            <x v="4"/>
          </reference>
          <reference field="15" count="1">
            <x v="6"/>
          </reference>
        </references>
      </pivotArea>
    </format>
    <format dxfId="1814">
      <pivotArea dataOnly="0" labelOnly="1" outline="0" fieldPosition="0">
        <references count="6">
          <reference field="0" count="1" selected="0">
            <x v="207"/>
          </reference>
          <reference field="1" count="1" selected="0">
            <x v="101"/>
          </reference>
          <reference field="2" count="1" selected="0">
            <x v="1"/>
          </reference>
          <reference field="3" count="1" selected="0">
            <x v="343"/>
          </reference>
          <reference field="4" count="1" selected="0">
            <x v="4"/>
          </reference>
          <reference field="15" count="1">
            <x v="6"/>
          </reference>
        </references>
      </pivotArea>
    </format>
    <format dxfId="1813">
      <pivotArea dataOnly="0" labelOnly="1" outline="0" fieldPosition="0">
        <references count="6">
          <reference field="0" count="1" selected="0">
            <x v="215"/>
          </reference>
          <reference field="1" count="1" selected="0">
            <x v="118"/>
          </reference>
          <reference field="2" count="1" selected="0">
            <x v="1"/>
          </reference>
          <reference field="3" count="1" selected="0">
            <x v="251"/>
          </reference>
          <reference field="4" count="1" selected="0">
            <x v="4"/>
          </reference>
          <reference field="15" count="1">
            <x v="6"/>
          </reference>
        </references>
      </pivotArea>
    </format>
    <format dxfId="1812">
      <pivotArea dataOnly="0" labelOnly="1" outline="0" fieldPosition="0">
        <references count="6">
          <reference field="0" count="1" selected="0">
            <x v="216"/>
          </reference>
          <reference field="1" count="1" selected="0">
            <x v="119"/>
          </reference>
          <reference field="2" count="1" selected="0">
            <x v="2"/>
          </reference>
          <reference field="3" count="1" selected="0">
            <x v="177"/>
          </reference>
          <reference field="4" count="1" selected="0">
            <x v="4"/>
          </reference>
          <reference field="15" count="1">
            <x v="6"/>
          </reference>
        </references>
      </pivotArea>
    </format>
    <format dxfId="1811">
      <pivotArea dataOnly="0" labelOnly="1" outline="0" fieldPosition="0">
        <references count="6">
          <reference field="0" count="1" selected="0">
            <x v="220"/>
          </reference>
          <reference field="1" count="1" selected="0">
            <x v="126"/>
          </reference>
          <reference field="2" count="1" selected="0">
            <x v="2"/>
          </reference>
          <reference field="3" count="1" selected="0">
            <x v="231"/>
          </reference>
          <reference field="4" count="1" selected="0">
            <x v="4"/>
          </reference>
          <reference field="15" count="1">
            <x v="6"/>
          </reference>
        </references>
      </pivotArea>
    </format>
    <format dxfId="1810">
      <pivotArea dataOnly="0" labelOnly="1" outline="0" fieldPosition="0">
        <references count="6">
          <reference field="0" count="1" selected="0">
            <x v="223"/>
          </reference>
          <reference field="1" count="1" selected="0">
            <x v="131"/>
          </reference>
          <reference field="2" count="1" selected="0">
            <x v="1"/>
          </reference>
          <reference field="3" count="1" selected="0">
            <x v="57"/>
          </reference>
          <reference field="4" count="1" selected="0">
            <x v="4"/>
          </reference>
          <reference field="15" count="1">
            <x v="6"/>
          </reference>
        </references>
      </pivotArea>
    </format>
    <format dxfId="1809">
      <pivotArea dataOnly="0" labelOnly="1" outline="0" fieldPosition="0">
        <references count="6">
          <reference field="0" count="1" selected="0">
            <x v="226"/>
          </reference>
          <reference field="1" count="1" selected="0">
            <x v="135"/>
          </reference>
          <reference field="2" count="1" selected="0">
            <x v="0"/>
          </reference>
          <reference field="3" count="1" selected="0">
            <x v="223"/>
          </reference>
          <reference field="4" count="1" selected="0">
            <x v="4"/>
          </reference>
          <reference field="15" count="1">
            <x v="6"/>
          </reference>
        </references>
      </pivotArea>
    </format>
    <format dxfId="1808">
      <pivotArea dataOnly="0" labelOnly="1" outline="0" fieldPosition="0">
        <references count="6">
          <reference field="0" count="1" selected="0">
            <x v="231"/>
          </reference>
          <reference field="1" count="1" selected="0">
            <x v="371"/>
          </reference>
          <reference field="2" count="1" selected="0">
            <x v="1"/>
          </reference>
          <reference field="3" count="1" selected="0">
            <x v="332"/>
          </reference>
          <reference field="4" count="1" selected="0">
            <x v="4"/>
          </reference>
          <reference field="15" count="1">
            <x v="6"/>
          </reference>
        </references>
      </pivotArea>
    </format>
    <format dxfId="1807">
      <pivotArea dataOnly="0" labelOnly="1" outline="0" fieldPosition="0">
        <references count="6">
          <reference field="0" count="1" selected="0">
            <x v="233"/>
          </reference>
          <reference field="1" count="1" selected="0">
            <x v="373"/>
          </reference>
          <reference field="2" count="1" selected="0">
            <x v="3"/>
          </reference>
          <reference field="3" count="1" selected="0">
            <x v="302"/>
          </reference>
          <reference field="4" count="1" selected="0">
            <x v="4"/>
          </reference>
          <reference field="15" count="1">
            <x v="6"/>
          </reference>
        </references>
      </pivotArea>
    </format>
    <format dxfId="1806">
      <pivotArea dataOnly="0" labelOnly="1" outline="0" fieldPosition="0">
        <references count="6">
          <reference field="0" count="1" selected="0">
            <x v="234"/>
          </reference>
          <reference field="1" count="1" selected="0">
            <x v="376"/>
          </reference>
          <reference field="2" count="1" selected="0">
            <x v="0"/>
          </reference>
          <reference field="3" count="1" selected="0">
            <x v="146"/>
          </reference>
          <reference field="4" count="1" selected="0">
            <x v="4"/>
          </reference>
          <reference field="15" count="1">
            <x v="6"/>
          </reference>
        </references>
      </pivotArea>
    </format>
    <format dxfId="1805">
      <pivotArea dataOnly="0" labelOnly="1" outline="0" fieldPosition="0">
        <references count="6">
          <reference field="0" count="1" selected="0">
            <x v="237"/>
          </reference>
          <reference field="1" count="1" selected="0">
            <x v="80"/>
          </reference>
          <reference field="2" count="1" selected="0">
            <x v="3"/>
          </reference>
          <reference field="3" count="1" selected="0">
            <x v="266"/>
          </reference>
          <reference field="4" count="1" selected="0">
            <x v="4"/>
          </reference>
          <reference field="15" count="1">
            <x v="6"/>
          </reference>
        </references>
      </pivotArea>
    </format>
    <format dxfId="1804">
      <pivotArea dataOnly="0" labelOnly="1" outline="0" fieldPosition="0">
        <references count="6">
          <reference field="0" count="1" selected="0">
            <x v="241"/>
          </reference>
          <reference field="1" count="1" selected="0">
            <x v="218"/>
          </reference>
          <reference field="2" count="1" selected="0">
            <x v="3"/>
          </reference>
          <reference field="3" count="1" selected="0">
            <x v="321"/>
          </reference>
          <reference field="4" count="1" selected="0">
            <x v="4"/>
          </reference>
          <reference field="15" count="1">
            <x v="6"/>
          </reference>
        </references>
      </pivotArea>
    </format>
    <format dxfId="1803">
      <pivotArea dataOnly="0" labelOnly="1" outline="0" fieldPosition="0">
        <references count="6">
          <reference field="0" count="1" selected="0">
            <x v="247"/>
          </reference>
          <reference field="1" count="1" selected="0">
            <x v="391"/>
          </reference>
          <reference field="2" count="1" selected="0">
            <x v="1"/>
          </reference>
          <reference field="3" count="1" selected="0">
            <x v="203"/>
          </reference>
          <reference field="4" count="1" selected="0">
            <x v="4"/>
          </reference>
          <reference field="15" count="1">
            <x v="6"/>
          </reference>
        </references>
      </pivotArea>
    </format>
    <format dxfId="1802">
      <pivotArea dataOnly="0" labelOnly="1" outline="0" fieldPosition="0">
        <references count="6">
          <reference field="0" count="1" selected="0">
            <x v="251"/>
          </reference>
          <reference field="1" count="1" selected="0">
            <x v="230"/>
          </reference>
          <reference field="2" count="1" selected="0">
            <x v="1"/>
          </reference>
          <reference field="3" count="1" selected="0">
            <x v="8"/>
          </reference>
          <reference field="4" count="1" selected="0">
            <x v="4"/>
          </reference>
          <reference field="15" count="1">
            <x v="6"/>
          </reference>
        </references>
      </pivotArea>
    </format>
    <format dxfId="1801">
      <pivotArea dataOnly="0" labelOnly="1" outline="0" fieldPosition="0">
        <references count="6">
          <reference field="0" count="1" selected="0">
            <x v="265"/>
          </reference>
          <reference field="1" count="1" selected="0">
            <x v="141"/>
          </reference>
          <reference field="2" count="1" selected="0">
            <x v="3"/>
          </reference>
          <reference field="3" count="1" selected="0">
            <x v="397"/>
          </reference>
          <reference field="4" count="1" selected="0">
            <x v="4"/>
          </reference>
          <reference field="15" count="1">
            <x v="6"/>
          </reference>
        </references>
      </pivotArea>
    </format>
    <format dxfId="1800">
      <pivotArea dataOnly="0" labelOnly="1" outline="0" fieldPosition="0">
        <references count="6">
          <reference field="0" count="1" selected="0">
            <x v="279"/>
          </reference>
          <reference field="1" count="1" selected="0">
            <x v="291"/>
          </reference>
          <reference field="2" count="1" selected="0">
            <x v="1"/>
          </reference>
          <reference field="3" count="1" selected="0">
            <x v="369"/>
          </reference>
          <reference field="4" count="1" selected="0">
            <x v="4"/>
          </reference>
          <reference field="15" count="1">
            <x v="6"/>
          </reference>
        </references>
      </pivotArea>
    </format>
    <format dxfId="1799">
      <pivotArea dataOnly="0" labelOnly="1" outline="0" fieldPosition="0">
        <references count="6">
          <reference field="0" count="1" selected="0">
            <x v="290"/>
          </reference>
          <reference field="1" count="1" selected="0">
            <x v="8"/>
          </reference>
          <reference field="2" count="1" selected="0">
            <x v="0"/>
          </reference>
          <reference field="3" count="1" selected="0">
            <x v="240"/>
          </reference>
          <reference field="4" count="1" selected="0">
            <x v="4"/>
          </reference>
          <reference field="15" count="1">
            <x v="6"/>
          </reference>
        </references>
      </pivotArea>
    </format>
    <format dxfId="1798">
      <pivotArea dataOnly="0" labelOnly="1" outline="0" fieldPosition="0">
        <references count="6">
          <reference field="0" count="1" selected="0">
            <x v="295"/>
          </reference>
          <reference field="1" count="1" selected="0">
            <x v="49"/>
          </reference>
          <reference field="2" count="1" selected="0">
            <x v="1"/>
          </reference>
          <reference field="3" count="1" selected="0">
            <x v="213"/>
          </reference>
          <reference field="4" count="1" selected="0">
            <x v="4"/>
          </reference>
          <reference field="15" count="1">
            <x v="6"/>
          </reference>
        </references>
      </pivotArea>
    </format>
    <format dxfId="1797">
      <pivotArea dataOnly="0" labelOnly="1" outline="0" fieldPosition="0">
        <references count="6">
          <reference field="0" count="1" selected="0">
            <x v="300"/>
          </reference>
          <reference field="1" count="1" selected="0">
            <x v="188"/>
          </reference>
          <reference field="2" count="1" selected="0">
            <x v="2"/>
          </reference>
          <reference field="3" count="1" selected="0">
            <x v="42"/>
          </reference>
          <reference field="4" count="1" selected="0">
            <x v="4"/>
          </reference>
          <reference field="15" count="1">
            <x v="6"/>
          </reference>
        </references>
      </pivotArea>
    </format>
    <format dxfId="1796">
      <pivotArea dataOnly="0" labelOnly="1" outline="0" fieldPosition="0">
        <references count="6">
          <reference field="0" count="1" selected="0">
            <x v="301"/>
          </reference>
          <reference field="1" count="1" selected="0">
            <x v="200"/>
          </reference>
          <reference field="2" count="1" selected="0">
            <x v="3"/>
          </reference>
          <reference field="3" count="1" selected="0">
            <x v="365"/>
          </reference>
          <reference field="4" count="1" selected="0">
            <x v="4"/>
          </reference>
          <reference field="15" count="1">
            <x v="6"/>
          </reference>
        </references>
      </pivotArea>
    </format>
    <format dxfId="1795">
      <pivotArea dataOnly="0" labelOnly="1" outline="0" fieldPosition="0">
        <references count="6">
          <reference field="0" count="1" selected="0">
            <x v="302"/>
          </reference>
          <reference field="1" count="1" selected="0">
            <x v="202"/>
          </reference>
          <reference field="2" count="1" selected="0">
            <x v="0"/>
          </reference>
          <reference field="3" count="1" selected="0">
            <x v="357"/>
          </reference>
          <reference field="4" count="1" selected="0">
            <x v="4"/>
          </reference>
          <reference field="15" count="1">
            <x v="6"/>
          </reference>
        </references>
      </pivotArea>
    </format>
    <format dxfId="1794">
      <pivotArea dataOnly="0" labelOnly="1" outline="0" fieldPosition="0">
        <references count="6">
          <reference field="0" count="1" selected="0">
            <x v="303"/>
          </reference>
          <reference field="1" count="1" selected="0">
            <x v="207"/>
          </reference>
          <reference field="2" count="1" selected="0">
            <x v="1"/>
          </reference>
          <reference field="3" count="1" selected="0">
            <x v="299"/>
          </reference>
          <reference field="4" count="1" selected="0">
            <x v="4"/>
          </reference>
          <reference field="15" count="1">
            <x v="6"/>
          </reference>
        </references>
      </pivotArea>
    </format>
    <format dxfId="1793">
      <pivotArea dataOnly="0" labelOnly="1" outline="0" fieldPosition="0">
        <references count="6">
          <reference field="0" count="1" selected="0">
            <x v="304"/>
          </reference>
          <reference field="1" count="1" selected="0">
            <x v="215"/>
          </reference>
          <reference field="2" count="1" selected="0">
            <x v="2"/>
          </reference>
          <reference field="3" count="1" selected="0">
            <x v="99"/>
          </reference>
          <reference field="4" count="1" selected="0">
            <x v="4"/>
          </reference>
          <reference field="15" count="1">
            <x v="6"/>
          </reference>
        </references>
      </pivotArea>
    </format>
    <format dxfId="1792">
      <pivotArea dataOnly="0" labelOnly="1" outline="0" fieldPosition="0">
        <references count="6">
          <reference field="0" count="1" selected="0">
            <x v="306"/>
          </reference>
          <reference field="1" count="1" selected="0">
            <x v="264"/>
          </reference>
          <reference field="2" count="1" selected="0">
            <x v="0"/>
          </reference>
          <reference field="3" count="1" selected="0">
            <x v="152"/>
          </reference>
          <reference field="4" count="1" selected="0">
            <x v="4"/>
          </reference>
          <reference field="15" count="1">
            <x v="6"/>
          </reference>
        </references>
      </pivotArea>
    </format>
    <format dxfId="1791">
      <pivotArea dataOnly="0" labelOnly="1" outline="0" fieldPosition="0">
        <references count="6">
          <reference field="0" count="1" selected="0">
            <x v="307"/>
          </reference>
          <reference field="1" count="1" selected="0">
            <x v="268"/>
          </reference>
          <reference field="2" count="1" selected="0">
            <x v="1"/>
          </reference>
          <reference field="3" count="1" selected="0">
            <x v="366"/>
          </reference>
          <reference field="4" count="1" selected="0">
            <x v="4"/>
          </reference>
          <reference field="15" count="1">
            <x v="6"/>
          </reference>
        </references>
      </pivotArea>
    </format>
    <format dxfId="1790">
      <pivotArea dataOnly="0" labelOnly="1" outline="0" fieldPosition="0">
        <references count="6">
          <reference field="0" count="1" selected="0">
            <x v="308"/>
          </reference>
          <reference field="1" count="1" selected="0">
            <x v="354"/>
          </reference>
          <reference field="2" count="1" selected="0">
            <x v="2"/>
          </reference>
          <reference field="3" count="1" selected="0">
            <x v="367"/>
          </reference>
          <reference field="4" count="1" selected="0">
            <x v="4"/>
          </reference>
          <reference field="15" count="1">
            <x v="6"/>
          </reference>
        </references>
      </pivotArea>
    </format>
    <format dxfId="1789">
      <pivotArea dataOnly="0" labelOnly="1" outline="0" fieldPosition="0">
        <references count="6">
          <reference field="0" count="1" selected="0">
            <x v="309"/>
          </reference>
          <reference field="1" count="1" selected="0">
            <x v="355"/>
          </reference>
          <reference field="2" count="1" selected="0">
            <x v="3"/>
          </reference>
          <reference field="3" count="1" selected="0">
            <x v="120"/>
          </reference>
          <reference field="4" count="1" selected="0">
            <x v="4"/>
          </reference>
          <reference field="15" count="1">
            <x v="6"/>
          </reference>
        </references>
      </pivotArea>
    </format>
    <format dxfId="1788">
      <pivotArea dataOnly="0" labelOnly="1" outline="0" fieldPosition="0">
        <references count="6">
          <reference field="0" count="1" selected="0">
            <x v="310"/>
          </reference>
          <reference field="1" count="1" selected="0">
            <x v="356"/>
          </reference>
          <reference field="2" count="1" selected="0">
            <x v="0"/>
          </reference>
          <reference field="3" count="1" selected="0">
            <x v="402"/>
          </reference>
          <reference field="4" count="1" selected="0">
            <x v="4"/>
          </reference>
          <reference field="15" count="1">
            <x v="6"/>
          </reference>
        </references>
      </pivotArea>
    </format>
    <format dxfId="1787">
      <pivotArea dataOnly="0" labelOnly="1" outline="0" fieldPosition="0">
        <references count="6">
          <reference field="0" count="1" selected="0">
            <x v="311"/>
          </reference>
          <reference field="1" count="1" selected="0">
            <x v="357"/>
          </reference>
          <reference field="2" count="1" selected="0">
            <x v="1"/>
          </reference>
          <reference field="3" count="1" selected="0">
            <x v="249"/>
          </reference>
          <reference field="4" count="1" selected="0">
            <x v="4"/>
          </reference>
          <reference field="15" count="1">
            <x v="6"/>
          </reference>
        </references>
      </pivotArea>
    </format>
    <format dxfId="1786">
      <pivotArea dataOnly="0" labelOnly="1" outline="0" fieldPosition="0">
        <references count="6">
          <reference field="0" count="1" selected="0">
            <x v="317"/>
          </reference>
          <reference field="1" count="1" selected="0">
            <x v="393"/>
          </reference>
          <reference field="2" count="1" selected="0">
            <x v="3"/>
          </reference>
          <reference field="3" count="1" selected="0">
            <x v="187"/>
          </reference>
          <reference field="4" count="1" selected="0">
            <x v="4"/>
          </reference>
          <reference field="15" count="1">
            <x v="6"/>
          </reference>
        </references>
      </pivotArea>
    </format>
    <format dxfId="1785">
      <pivotArea dataOnly="0" labelOnly="1" outline="0" fieldPosition="0">
        <references count="6">
          <reference field="0" count="1" selected="0">
            <x v="318"/>
          </reference>
          <reference field="1" count="1" selected="0">
            <x v="398"/>
          </reference>
          <reference field="2" count="1" selected="0">
            <x v="0"/>
          </reference>
          <reference field="3" count="1" selected="0">
            <x v="72"/>
          </reference>
          <reference field="4" count="1" selected="0">
            <x v="4"/>
          </reference>
          <reference field="15" count="1">
            <x v="6"/>
          </reference>
        </references>
      </pivotArea>
    </format>
    <format dxfId="1784">
      <pivotArea dataOnly="0" labelOnly="1" outline="0" fieldPosition="0">
        <references count="6">
          <reference field="0" count="1" selected="0">
            <x v="321"/>
          </reference>
          <reference field="1" count="1" selected="0">
            <x v="404"/>
          </reference>
          <reference field="2" count="1" selected="0">
            <x v="3"/>
          </reference>
          <reference field="3" count="1" selected="0">
            <x v="308"/>
          </reference>
          <reference field="4" count="1" selected="0">
            <x v="4"/>
          </reference>
          <reference field="15" count="1">
            <x v="6"/>
          </reference>
        </references>
      </pivotArea>
    </format>
    <format dxfId="1783">
      <pivotArea dataOnly="0" labelOnly="1" outline="0" fieldPosition="0">
        <references count="6">
          <reference field="0" count="1" selected="0">
            <x v="324"/>
          </reference>
          <reference field="1" count="1" selected="0">
            <x v="414"/>
          </reference>
          <reference field="2" count="1" selected="0">
            <x v="2"/>
          </reference>
          <reference field="3" count="1" selected="0">
            <x v="303"/>
          </reference>
          <reference field="4" count="1" selected="0">
            <x v="4"/>
          </reference>
          <reference field="15" count="1">
            <x v="6"/>
          </reference>
        </references>
      </pivotArea>
    </format>
    <format dxfId="1782">
      <pivotArea dataOnly="0" labelOnly="1" outline="0" fieldPosition="0">
        <references count="6">
          <reference field="0" count="1" selected="0">
            <x v="325"/>
          </reference>
          <reference field="1" count="1" selected="0">
            <x v="415"/>
          </reference>
          <reference field="2" count="1" selected="0">
            <x v="3"/>
          </reference>
          <reference field="3" count="1" selected="0">
            <x v="304"/>
          </reference>
          <reference field="4" count="1" selected="0">
            <x v="4"/>
          </reference>
          <reference field="15" count="1">
            <x v="6"/>
          </reference>
        </references>
      </pivotArea>
    </format>
    <format dxfId="1781">
      <pivotArea dataOnly="0" labelOnly="1" outline="0" fieldPosition="0">
        <references count="6">
          <reference field="0" count="1" selected="0">
            <x v="326"/>
          </reference>
          <reference field="1" count="1" selected="0">
            <x v="1"/>
          </reference>
          <reference field="2" count="1" selected="0">
            <x v="0"/>
          </reference>
          <reference field="3" count="1" selected="0">
            <x v="197"/>
          </reference>
          <reference field="4" count="1" selected="0">
            <x v="4"/>
          </reference>
          <reference field="15" count="1">
            <x v="6"/>
          </reference>
        </references>
      </pivotArea>
    </format>
    <format dxfId="1780">
      <pivotArea dataOnly="0" labelOnly="1" outline="0" fieldPosition="0">
        <references count="6">
          <reference field="0" count="1" selected="0">
            <x v="327"/>
          </reference>
          <reference field="1" count="1" selected="0">
            <x v="2"/>
          </reference>
          <reference field="2" count="1" selected="0">
            <x v="1"/>
          </reference>
          <reference field="3" count="1" selected="0">
            <x v="384"/>
          </reference>
          <reference field="4" count="1" selected="0">
            <x v="4"/>
          </reference>
          <reference field="15" count="1">
            <x v="6"/>
          </reference>
        </references>
      </pivotArea>
    </format>
    <format dxfId="1779">
      <pivotArea dataOnly="0" labelOnly="1" outline="0" fieldPosition="0">
        <references count="6">
          <reference field="0" count="1" selected="0">
            <x v="328"/>
          </reference>
          <reference field="1" count="1" selected="0">
            <x v="3"/>
          </reference>
          <reference field="2" count="1" selected="0">
            <x v="2"/>
          </reference>
          <reference field="3" count="1" selected="0">
            <x v="390"/>
          </reference>
          <reference field="4" count="1" selected="0">
            <x v="4"/>
          </reference>
          <reference field="15" count="1">
            <x v="6"/>
          </reference>
        </references>
      </pivotArea>
    </format>
    <format dxfId="1778">
      <pivotArea dataOnly="0" labelOnly="1" outline="0" fieldPosition="0">
        <references count="6">
          <reference field="0" count="1" selected="0">
            <x v="329"/>
          </reference>
          <reference field="1" count="1" selected="0">
            <x v="7"/>
          </reference>
          <reference field="2" count="1" selected="0">
            <x v="3"/>
          </reference>
          <reference field="3" count="1" selected="0">
            <x v="301"/>
          </reference>
          <reference field="4" count="1" selected="0">
            <x v="4"/>
          </reference>
          <reference field="15" count="1">
            <x v="6"/>
          </reference>
        </references>
      </pivotArea>
    </format>
    <format dxfId="1777">
      <pivotArea dataOnly="0" labelOnly="1" outline="0" fieldPosition="0">
        <references count="6">
          <reference field="0" count="1" selected="0">
            <x v="330"/>
          </reference>
          <reference field="1" count="1" selected="0">
            <x v="17"/>
          </reference>
          <reference field="2" count="1" selected="0">
            <x v="0"/>
          </reference>
          <reference field="3" count="1" selected="0">
            <x v="370"/>
          </reference>
          <reference field="4" count="1" selected="0">
            <x v="4"/>
          </reference>
          <reference field="15" count="1">
            <x v="6"/>
          </reference>
        </references>
      </pivotArea>
    </format>
    <format dxfId="1776">
      <pivotArea dataOnly="0" labelOnly="1" outline="0" fieldPosition="0">
        <references count="6">
          <reference field="0" count="1" selected="0">
            <x v="332"/>
          </reference>
          <reference field="1" count="1" selected="0">
            <x v="28"/>
          </reference>
          <reference field="2" count="1" selected="0">
            <x v="2"/>
          </reference>
          <reference field="3" count="1" selected="0">
            <x v="316"/>
          </reference>
          <reference field="4" count="1" selected="0">
            <x v="4"/>
          </reference>
          <reference field="15" count="1">
            <x v="6"/>
          </reference>
        </references>
      </pivotArea>
    </format>
    <format dxfId="1775">
      <pivotArea dataOnly="0" labelOnly="1" outline="0" fieldPosition="0">
        <references count="6">
          <reference field="0" count="1" selected="0">
            <x v="340"/>
          </reference>
          <reference field="1" count="1" selected="0">
            <x v="50"/>
          </reference>
          <reference field="2" count="1" selected="0">
            <x v="2"/>
          </reference>
          <reference field="3" count="1" selected="0">
            <x v="162"/>
          </reference>
          <reference field="4" count="1" selected="0">
            <x v="4"/>
          </reference>
          <reference field="15" count="1">
            <x v="6"/>
          </reference>
        </references>
      </pivotArea>
    </format>
    <format dxfId="1774">
      <pivotArea dataOnly="0" labelOnly="1" outline="0" fieldPosition="0">
        <references count="6">
          <reference field="0" count="1" selected="0">
            <x v="345"/>
          </reference>
          <reference field="1" count="1" selected="0">
            <x v="68"/>
          </reference>
          <reference field="2" count="1" selected="0">
            <x v="3"/>
          </reference>
          <reference field="3" count="1" selected="0">
            <x v="208"/>
          </reference>
          <reference field="4" count="1" selected="0">
            <x v="4"/>
          </reference>
          <reference field="15" count="1">
            <x v="6"/>
          </reference>
        </references>
      </pivotArea>
    </format>
    <format dxfId="1773">
      <pivotArea dataOnly="0" labelOnly="1" outline="0" fieldPosition="0">
        <references count="6">
          <reference field="0" count="1" selected="0">
            <x v="347"/>
          </reference>
          <reference field="1" count="1" selected="0">
            <x v="74"/>
          </reference>
          <reference field="2" count="1" selected="0">
            <x v="1"/>
          </reference>
          <reference field="3" count="1" selected="0">
            <x v="353"/>
          </reference>
          <reference field="4" count="1" selected="0">
            <x v="4"/>
          </reference>
          <reference field="15" count="1">
            <x v="6"/>
          </reference>
        </references>
      </pivotArea>
    </format>
    <format dxfId="1772">
      <pivotArea dataOnly="0" labelOnly="1" outline="0" fieldPosition="0">
        <references count="6">
          <reference field="0" count="1" selected="0">
            <x v="352"/>
          </reference>
          <reference field="1" count="1" selected="0">
            <x v="85"/>
          </reference>
          <reference field="2" count="1" selected="0">
            <x v="2"/>
          </reference>
          <reference field="3" count="1" selected="0">
            <x v="127"/>
          </reference>
          <reference field="4" count="1" selected="0">
            <x v="4"/>
          </reference>
          <reference field="15" count="1">
            <x v="6"/>
          </reference>
        </references>
      </pivotArea>
    </format>
    <format dxfId="1771">
      <pivotArea dataOnly="0" labelOnly="1" outline="0" fieldPosition="0">
        <references count="6">
          <reference field="0" count="1" selected="0">
            <x v="355"/>
          </reference>
          <reference field="1" count="1" selected="0">
            <x v="88"/>
          </reference>
          <reference field="2" count="1" selected="0">
            <x v="1"/>
          </reference>
          <reference field="3" count="1" selected="0">
            <x v="340"/>
          </reference>
          <reference field="4" count="1" selected="0">
            <x v="4"/>
          </reference>
          <reference field="15" count="1">
            <x v="6"/>
          </reference>
        </references>
      </pivotArea>
    </format>
    <format dxfId="1770">
      <pivotArea dataOnly="0" labelOnly="1" outline="0" fieldPosition="0">
        <references count="6">
          <reference field="0" count="1" selected="0">
            <x v="356"/>
          </reference>
          <reference field="1" count="1" selected="0">
            <x v="89"/>
          </reference>
          <reference field="2" count="1" selected="0">
            <x v="2"/>
          </reference>
          <reference field="3" count="1" selected="0">
            <x v="398"/>
          </reference>
          <reference field="4" count="1" selected="0">
            <x v="4"/>
          </reference>
          <reference field="15" count="1">
            <x v="6"/>
          </reference>
        </references>
      </pivotArea>
    </format>
    <format dxfId="1769">
      <pivotArea dataOnly="0" labelOnly="1" outline="0" fieldPosition="0">
        <references count="6">
          <reference field="0" count="1" selected="0">
            <x v="358"/>
          </reference>
          <reference field="1" count="1" selected="0">
            <x v="112"/>
          </reference>
          <reference field="2" count="1" selected="0">
            <x v="0"/>
          </reference>
          <reference field="3" count="1" selected="0">
            <x v="17"/>
          </reference>
          <reference field="4" count="1" selected="0">
            <x v="4"/>
          </reference>
          <reference field="15" count="1">
            <x v="6"/>
          </reference>
        </references>
      </pivotArea>
    </format>
    <format dxfId="1768">
      <pivotArea dataOnly="0" labelOnly="1" outline="0" fieldPosition="0">
        <references count="6">
          <reference field="0" count="1" selected="0">
            <x v="362"/>
          </reference>
          <reference field="1" count="1" selected="0">
            <x v="129"/>
          </reference>
          <reference field="2" count="1" selected="0">
            <x v="0"/>
          </reference>
          <reference field="3" count="1" selected="0">
            <x v="108"/>
          </reference>
          <reference field="4" count="1" selected="0">
            <x v="4"/>
          </reference>
          <reference field="15" count="1">
            <x v="6"/>
          </reference>
        </references>
      </pivotArea>
    </format>
    <format dxfId="1767">
      <pivotArea dataOnly="0" labelOnly="1" outline="0" fieldPosition="0">
        <references count="6">
          <reference field="0" count="1" selected="0">
            <x v="363"/>
          </reference>
          <reference field="1" count="1" selected="0">
            <x v="134"/>
          </reference>
          <reference field="2" count="1" selected="0">
            <x v="1"/>
          </reference>
          <reference field="3" count="1" selected="0">
            <x v="43"/>
          </reference>
          <reference field="4" count="1" selected="0">
            <x v="4"/>
          </reference>
          <reference field="15" count="1">
            <x v="6"/>
          </reference>
        </references>
      </pivotArea>
    </format>
    <format dxfId="1766">
      <pivotArea dataOnly="0" labelOnly="1" outline="0" fieldPosition="0">
        <references count="6">
          <reference field="0" count="1" selected="0">
            <x v="364"/>
          </reference>
          <reference field="1" count="1" selected="0">
            <x v="137"/>
          </reference>
          <reference field="2" count="1" selected="0">
            <x v="2"/>
          </reference>
          <reference field="3" count="1" selected="0">
            <x v="32"/>
          </reference>
          <reference field="4" count="1" selected="0">
            <x v="4"/>
          </reference>
          <reference field="15" count="1">
            <x v="6"/>
          </reference>
        </references>
      </pivotArea>
    </format>
    <format dxfId="1765">
      <pivotArea dataOnly="0" labelOnly="1" outline="0" fieldPosition="0">
        <references count="6">
          <reference field="0" count="1" selected="0">
            <x v="365"/>
          </reference>
          <reference field="1" count="1" selected="0">
            <x v="138"/>
          </reference>
          <reference field="2" count="1" selected="0">
            <x v="3"/>
          </reference>
          <reference field="3" count="1" selected="0">
            <x v="331"/>
          </reference>
          <reference field="4" count="1" selected="0">
            <x v="4"/>
          </reference>
          <reference field="15" count="1">
            <x v="6"/>
          </reference>
        </references>
      </pivotArea>
    </format>
    <format dxfId="1764">
      <pivotArea dataOnly="0" labelOnly="1" outline="0" fieldPosition="0">
        <references count="6">
          <reference field="0" count="1" selected="0">
            <x v="367"/>
          </reference>
          <reference field="1" count="1" selected="0">
            <x v="151"/>
          </reference>
          <reference field="2" count="1" selected="0">
            <x v="1"/>
          </reference>
          <reference field="3" count="1" selected="0">
            <x v="395"/>
          </reference>
          <reference field="4" count="1" selected="0">
            <x v="4"/>
          </reference>
          <reference field="15" count="1">
            <x v="6"/>
          </reference>
        </references>
      </pivotArea>
    </format>
    <format dxfId="1763">
      <pivotArea dataOnly="0" labelOnly="1" outline="0" fieldPosition="0">
        <references count="6">
          <reference field="0" count="1" selected="0">
            <x v="369"/>
          </reference>
          <reference field="1" count="1" selected="0">
            <x v="154"/>
          </reference>
          <reference field="2" count="1" selected="0">
            <x v="3"/>
          </reference>
          <reference field="3" count="1" selected="0">
            <x v="63"/>
          </reference>
          <reference field="4" count="1" selected="0">
            <x v="4"/>
          </reference>
          <reference field="15" count="1">
            <x v="6"/>
          </reference>
        </references>
      </pivotArea>
    </format>
    <format dxfId="1762">
      <pivotArea dataOnly="0" labelOnly="1" outline="0" fieldPosition="0">
        <references count="6">
          <reference field="0" count="1" selected="0">
            <x v="371"/>
          </reference>
          <reference field="1" count="1" selected="0">
            <x v="160"/>
          </reference>
          <reference field="2" count="1" selected="0">
            <x v="1"/>
          </reference>
          <reference field="3" count="1" selected="0">
            <x v="212"/>
          </reference>
          <reference field="4" count="1" selected="0">
            <x v="4"/>
          </reference>
          <reference field="15" count="1">
            <x v="6"/>
          </reference>
        </references>
      </pivotArea>
    </format>
    <format dxfId="1761">
      <pivotArea dataOnly="0" labelOnly="1" outline="0" fieldPosition="0">
        <references count="6">
          <reference field="0" count="1" selected="0">
            <x v="372"/>
          </reference>
          <reference field="1" count="1" selected="0">
            <x v="163"/>
          </reference>
          <reference field="2" count="1" selected="0">
            <x v="2"/>
          </reference>
          <reference field="3" count="1" selected="0">
            <x v="77"/>
          </reference>
          <reference field="4" count="1" selected="0">
            <x v="4"/>
          </reference>
          <reference field="15" count="1">
            <x v="6"/>
          </reference>
        </references>
      </pivotArea>
    </format>
    <format dxfId="1760">
      <pivotArea dataOnly="0" labelOnly="1" outline="0" fieldPosition="0">
        <references count="6">
          <reference field="0" count="1" selected="0">
            <x v="378"/>
          </reference>
          <reference field="1" count="1" selected="0">
            <x v="180"/>
          </reference>
          <reference field="2" count="1" selected="0">
            <x v="0"/>
          </reference>
          <reference field="3" count="1" selected="0">
            <x v="147"/>
          </reference>
          <reference field="4" count="1" selected="0">
            <x v="4"/>
          </reference>
          <reference field="15" count="1">
            <x v="6"/>
          </reference>
        </references>
      </pivotArea>
    </format>
    <format dxfId="1759">
      <pivotArea dataOnly="0" labelOnly="1" outline="0" fieldPosition="0">
        <references count="6">
          <reference field="0" count="1" selected="0">
            <x v="379"/>
          </reference>
          <reference field="1" count="1" selected="0">
            <x v="184"/>
          </reference>
          <reference field="2" count="1" selected="0">
            <x v="1"/>
          </reference>
          <reference field="3" count="1" selected="0">
            <x v="189"/>
          </reference>
          <reference field="4" count="1" selected="0">
            <x v="4"/>
          </reference>
          <reference field="15" count="1">
            <x v="6"/>
          </reference>
        </references>
      </pivotArea>
    </format>
    <format dxfId="1758">
      <pivotArea dataOnly="0" labelOnly="1" outline="0" fieldPosition="0">
        <references count="6">
          <reference field="0" count="1" selected="0">
            <x v="381"/>
          </reference>
          <reference field="1" count="1" selected="0">
            <x v="186"/>
          </reference>
          <reference field="2" count="1" selected="0">
            <x v="3"/>
          </reference>
          <reference field="3" count="1" selected="0">
            <x v="326"/>
          </reference>
          <reference field="4" count="1" selected="0">
            <x v="4"/>
          </reference>
          <reference field="15" count="1">
            <x v="6"/>
          </reference>
        </references>
      </pivotArea>
    </format>
    <format dxfId="1757">
      <pivotArea dataOnly="0" labelOnly="1" outline="0" fieldPosition="0">
        <references count="6">
          <reference field="0" count="1" selected="0">
            <x v="384"/>
          </reference>
          <reference field="1" count="1" selected="0">
            <x v="192"/>
          </reference>
          <reference field="2" count="1" selected="0">
            <x v="2"/>
          </reference>
          <reference field="3" count="1" selected="0">
            <x v="247"/>
          </reference>
          <reference field="4" count="1" selected="0">
            <x v="4"/>
          </reference>
          <reference field="15" count="1">
            <x v="6"/>
          </reference>
        </references>
      </pivotArea>
    </format>
    <format dxfId="1756">
      <pivotArea dataOnly="0" labelOnly="1" outline="0" fieldPosition="0">
        <references count="6">
          <reference field="0" count="1" selected="0">
            <x v="386"/>
          </reference>
          <reference field="1" count="1" selected="0">
            <x v="194"/>
          </reference>
          <reference field="2" count="1" selected="0">
            <x v="0"/>
          </reference>
          <reference field="3" count="1" selected="0">
            <x v="169"/>
          </reference>
          <reference field="4" count="1" selected="0">
            <x v="4"/>
          </reference>
          <reference field="15" count="1">
            <x v="6"/>
          </reference>
        </references>
      </pivotArea>
    </format>
    <format dxfId="1755">
      <pivotArea dataOnly="0" labelOnly="1" outline="0" fieldPosition="0">
        <references count="6">
          <reference field="0" count="1" selected="0">
            <x v="387"/>
          </reference>
          <reference field="1" count="1" selected="0">
            <x v="196"/>
          </reference>
          <reference field="2" count="1" selected="0">
            <x v="1"/>
          </reference>
          <reference field="3" count="1" selected="0">
            <x v="94"/>
          </reference>
          <reference field="4" count="1" selected="0">
            <x v="4"/>
          </reference>
          <reference field="15" count="1">
            <x v="6"/>
          </reference>
        </references>
      </pivotArea>
    </format>
    <format dxfId="1754">
      <pivotArea dataOnly="0" labelOnly="1" outline="0" fieldPosition="0">
        <references count="6">
          <reference field="0" count="1" selected="0">
            <x v="395"/>
          </reference>
          <reference field="1" count="1" selected="0">
            <x v="358"/>
          </reference>
          <reference field="2" count="1" selected="0">
            <x v="1"/>
          </reference>
          <reference field="3" count="1" selected="0">
            <x v="153"/>
          </reference>
          <reference field="4" count="1" selected="0">
            <x v="4"/>
          </reference>
          <reference field="15" count="1">
            <x v="6"/>
          </reference>
        </references>
      </pivotArea>
    </format>
    <format dxfId="1753">
      <pivotArea dataOnly="0" labelOnly="1" outline="0" fieldPosition="0">
        <references count="6">
          <reference field="0" count="1" selected="0">
            <x v="396"/>
          </reference>
          <reference field="1" count="1" selected="0">
            <x v="359"/>
          </reference>
          <reference field="2" count="1" selected="0">
            <x v="2"/>
          </reference>
          <reference field="3" count="1" selected="0">
            <x v="66"/>
          </reference>
          <reference field="4" count="1" selected="0">
            <x v="4"/>
          </reference>
          <reference field="15" count="1">
            <x v="6"/>
          </reference>
        </references>
      </pivotArea>
    </format>
    <format dxfId="1752">
      <pivotArea dataOnly="0" labelOnly="1" outline="0" fieldPosition="0">
        <references count="6">
          <reference field="0" count="1" selected="0">
            <x v="402"/>
          </reference>
          <reference field="1" count="1" selected="0">
            <x v="369"/>
          </reference>
          <reference field="2" count="1" selected="0">
            <x v="0"/>
          </reference>
          <reference field="3" count="1" selected="0">
            <x v="391"/>
          </reference>
          <reference field="4" count="1" selected="0">
            <x v="4"/>
          </reference>
          <reference field="15" count="1">
            <x v="6"/>
          </reference>
        </references>
      </pivotArea>
    </format>
  </formats>
  <pivotTableStyleInfo name="PivotStyleLight16" showRowHeaders="0" showColHeaders="0"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1F00-000000000000}" name="PivotTable1" cacheId="0" applyNumberFormats="0" applyBorderFormats="0" applyFontFormats="0" applyPatternFormats="0" applyAlignmentFormats="0" applyWidthHeightFormats="1" dataCaption="Values" updatedVersion="8" minRefreshableVersion="3" showDrill="0" useAutoFormatting="1" rowGrandTotals="0" colGrandTotals="0" itemPrintTitles="1" createdVersion="8" indent="0" compact="0" compactData="0" gridDropZones="1" multipleFieldFilters="0">
  <location ref="A3:L426" firstHeaderRow="2" firstDataRow="2" firstDataCol="6" rowPageCount="1" colPageCount="1"/>
  <pivotFields count="34">
    <pivotField axis="axisRow" compact="0" outline="0" showAll="0" defaultSubtotal="0">
      <items count="42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m="1" x="422"/>
        <item m="1" x="421"/>
        <item m="1" x="420"/>
        <item m="1" x="423"/>
      </items>
    </pivotField>
    <pivotField axis="axisRow" compact="0" outline="0" showAll="0" defaultSubtotal="0">
      <items count="424">
        <item x="172"/>
        <item x="323"/>
        <item x="324"/>
        <item x="325"/>
        <item x="0"/>
        <item x="173"/>
        <item x="174"/>
        <item x="326"/>
        <item x="287"/>
        <item x="175"/>
        <item x="176"/>
        <item x="177"/>
        <item x="178"/>
        <item x="179"/>
        <item x="180"/>
        <item x="181"/>
        <item x="182"/>
        <item x="327"/>
        <item x="183"/>
        <item x="257"/>
        <item x="184"/>
        <item x="288"/>
        <item x="185"/>
        <item x="289"/>
        <item x="290"/>
        <item x="328"/>
        <item x="1"/>
        <item x="2"/>
        <item x="329"/>
        <item x="330"/>
        <item x="152"/>
        <item x="331"/>
        <item x="3"/>
        <item x="186"/>
        <item x="232"/>
        <item x="4"/>
        <item x="332"/>
        <item x="333"/>
        <item x="334"/>
        <item x="416"/>
        <item x="291"/>
        <item x="187"/>
        <item x="188"/>
        <item x="5"/>
        <item x="189"/>
        <item x="335"/>
        <item x="336"/>
        <item x="190"/>
        <item x="191"/>
        <item x="292"/>
        <item x="337"/>
        <item x="192"/>
        <item x="6"/>
        <item x="193"/>
        <item x="293"/>
        <item x="153"/>
        <item x="194"/>
        <item x="338"/>
        <item x="7"/>
        <item x="195"/>
        <item x="339"/>
        <item x="340"/>
        <item x="196"/>
        <item x="8"/>
        <item x="258"/>
        <item x="341"/>
        <item x="285"/>
        <item x="154"/>
        <item x="342"/>
        <item x="9"/>
        <item x="343"/>
        <item x="10"/>
        <item x="171"/>
        <item x="233"/>
        <item x="344"/>
        <item x="11"/>
        <item x="345"/>
        <item x="12"/>
        <item x="13"/>
        <item x="346"/>
        <item x="234"/>
        <item x="347"/>
        <item x="14"/>
        <item x="348"/>
        <item x="235"/>
        <item x="349"/>
        <item x="350"/>
        <item x="351"/>
        <item x="352"/>
        <item x="353"/>
        <item x="236"/>
        <item x="354"/>
        <item x="15"/>
        <item x="294"/>
        <item x="197"/>
        <item x="198"/>
        <item x="199"/>
        <item x="200"/>
        <item x="201"/>
        <item x="202"/>
        <item x="203"/>
        <item x="204"/>
        <item x="259"/>
        <item x="260"/>
        <item x="205"/>
        <item x="206"/>
        <item x="16"/>
        <item x="207"/>
        <item x="208"/>
        <item x="247"/>
        <item x="17"/>
        <item x="209"/>
        <item x="355"/>
        <item x="18"/>
        <item x="356"/>
        <item x="210"/>
        <item x="211"/>
        <item x="19"/>
        <item x="212"/>
        <item x="213"/>
        <item x="357"/>
        <item x="261"/>
        <item x="214"/>
        <item x="215"/>
        <item x="358"/>
        <item x="216"/>
        <item x="217"/>
        <item x="218"/>
        <item x="20"/>
        <item x="359"/>
        <item x="219"/>
        <item x="220"/>
        <item x="221"/>
        <item x="222"/>
        <item x="360"/>
        <item x="223"/>
        <item x="224"/>
        <item x="361"/>
        <item x="362"/>
        <item x="225"/>
        <item x="226"/>
        <item x="262"/>
        <item x="295"/>
        <item x="296"/>
        <item x="155"/>
        <item x="156"/>
        <item x="21"/>
        <item x="363"/>
        <item x="22"/>
        <item x="23"/>
        <item x="24"/>
        <item x="364"/>
        <item x="365"/>
        <item x="25"/>
        <item x="366"/>
        <item x="26"/>
        <item x="27"/>
        <item x="227"/>
        <item x="263"/>
        <item x="367"/>
        <item x="368"/>
        <item x="264"/>
        <item x="28"/>
        <item x="369"/>
        <item x="29"/>
        <item x="157"/>
        <item x="158"/>
        <item x="265"/>
        <item x="370"/>
        <item x="30"/>
        <item x="31"/>
        <item x="371"/>
        <item x="372"/>
        <item x="32"/>
        <item x="373"/>
        <item x="33"/>
        <item x="159"/>
        <item x="34"/>
        <item x="266"/>
        <item x="374"/>
        <item x="375"/>
        <item x="267"/>
        <item x="160"/>
        <item x="237"/>
        <item x="376"/>
        <item x="377"/>
        <item x="378"/>
        <item x="379"/>
        <item x="297"/>
        <item x="35"/>
        <item x="268"/>
        <item x="380"/>
        <item x="381"/>
        <item x="382"/>
        <item x="383"/>
        <item x="269"/>
        <item x="384"/>
        <item x="36"/>
        <item x="37"/>
        <item x="38"/>
        <item x="298"/>
        <item x="39"/>
        <item x="299"/>
        <item x="385"/>
        <item x="161"/>
        <item x="162"/>
        <item x="386"/>
        <item x="300"/>
        <item x="387"/>
        <item x="163"/>
        <item x="40"/>
        <item x="388"/>
        <item x="164"/>
        <item x="270"/>
        <item x="389"/>
        <item x="301"/>
        <item x="302"/>
        <item x="271"/>
        <item x="238"/>
        <item x="239"/>
        <item x="390"/>
        <item x="41"/>
        <item x="391"/>
        <item x="42"/>
        <item x="43"/>
        <item x="44"/>
        <item x="45"/>
        <item x="165"/>
        <item x="166"/>
        <item x="46"/>
        <item x="248"/>
        <item x="240"/>
        <item x="47"/>
        <item x="48"/>
        <item x="49"/>
        <item x="241"/>
        <item x="249"/>
        <item x="50"/>
        <item x="51"/>
        <item x="52"/>
        <item x="53"/>
        <item x="54"/>
        <item x="55"/>
        <item x="56"/>
        <item x="57"/>
        <item x="58"/>
        <item x="59"/>
        <item x="60"/>
        <item x="61"/>
        <item x="62"/>
        <item x="242"/>
        <item x="63"/>
        <item x="64"/>
        <item x="65"/>
        <item x="66"/>
        <item x="67"/>
        <item x="167"/>
        <item x="68"/>
        <item x="168"/>
        <item x="69"/>
        <item x="70"/>
        <item x="250"/>
        <item x="272"/>
        <item x="71"/>
        <item x="303"/>
        <item x="273"/>
        <item x="72"/>
        <item x="73"/>
        <item x="304"/>
        <item x="74"/>
        <item x="243"/>
        <item x="75"/>
        <item x="76"/>
        <item x="77"/>
        <item x="78"/>
        <item x="79"/>
        <item x="80"/>
        <item x="81"/>
        <item x="251"/>
        <item x="82"/>
        <item x="83"/>
        <item x="84"/>
        <item x="85"/>
        <item x="86"/>
        <item x="87"/>
        <item x="274"/>
        <item x="275"/>
        <item x="88"/>
        <item x="89"/>
        <item x="90"/>
        <item x="91"/>
        <item x="276"/>
        <item x="92"/>
        <item x="93"/>
        <item x="94"/>
        <item x="95"/>
        <item x="252"/>
        <item x="96"/>
        <item x="97"/>
        <item x="253"/>
        <item x="169"/>
        <item x="98"/>
        <item x="99"/>
        <item x="100"/>
        <item x="101"/>
        <item x="254"/>
        <item x="102"/>
        <item x="103"/>
        <item x="104"/>
        <item x="105"/>
        <item x="106"/>
        <item x="277"/>
        <item x="107"/>
        <item x="108"/>
        <item x="278"/>
        <item x="109"/>
        <item x="110"/>
        <item x="111"/>
        <item x="112"/>
        <item x="113"/>
        <item x="114"/>
        <item x="115"/>
        <item x="116"/>
        <item x="117"/>
        <item x="118"/>
        <item x="119"/>
        <item x="120"/>
        <item x="121"/>
        <item x="279"/>
        <item x="280"/>
        <item x="122"/>
        <item x="123"/>
        <item x="124"/>
        <item x="255"/>
        <item x="256"/>
        <item x="125"/>
        <item x="126"/>
        <item x="127"/>
        <item x="128"/>
        <item x="129"/>
        <item x="130"/>
        <item x="131"/>
        <item x="132"/>
        <item x="133"/>
        <item x="134"/>
        <item x="135"/>
        <item x="136"/>
        <item x="137"/>
        <item x="138"/>
        <item x="139"/>
        <item x="140"/>
        <item x="141"/>
        <item x="142"/>
        <item x="143"/>
        <item x="305"/>
        <item x="306"/>
        <item x="307"/>
        <item x="308"/>
        <item x="392"/>
        <item x="393"/>
        <item x="309"/>
        <item x="310"/>
        <item x="394"/>
        <item x="395"/>
        <item x="144"/>
        <item x="396"/>
        <item x="397"/>
        <item x="145"/>
        <item x="398"/>
        <item x="399"/>
        <item x="146"/>
        <item x="228"/>
        <item x="229"/>
        <item x="230"/>
        <item x="417"/>
        <item x="311"/>
        <item x="231"/>
        <item x="281"/>
        <item x="400"/>
        <item x="401"/>
        <item x="402"/>
        <item x="418"/>
        <item x="147"/>
        <item x="148"/>
        <item x="403"/>
        <item x="404"/>
        <item x="312"/>
        <item x="286"/>
        <item x="170"/>
        <item x="405"/>
        <item x="313"/>
        <item x="244"/>
        <item x="282"/>
        <item x="314"/>
        <item x="406"/>
        <item x="283"/>
        <item x="407"/>
        <item x="408"/>
        <item x="315"/>
        <item x="316"/>
        <item x="409"/>
        <item x="317"/>
        <item x="410"/>
        <item x="411"/>
        <item x="318"/>
        <item x="412"/>
        <item x="319"/>
        <item x="284"/>
        <item x="413"/>
        <item x="149"/>
        <item x="320"/>
        <item x="245"/>
        <item x="150"/>
        <item x="151"/>
        <item x="321"/>
        <item x="322"/>
        <item x="414"/>
        <item x="415"/>
        <item x="246"/>
        <item x="419"/>
        <item m="1" x="421"/>
        <item m="1" x="422"/>
        <item m="1" x="423"/>
        <item x="420"/>
      </items>
    </pivotField>
    <pivotField axis="axisRow" compact="0" outline="0" showAll="0" defaultSubtotal="0">
      <items count="15">
        <item x="3"/>
        <item x="0"/>
        <item x="1"/>
        <item x="2"/>
        <item x="4"/>
        <item m="1" x="14"/>
        <item m="1" x="13"/>
        <item m="1" x="8"/>
        <item x="5"/>
        <item m="1" x="11"/>
        <item x="6"/>
        <item m="1" x="10"/>
        <item m="1" x="12"/>
        <item m="1" x="9"/>
        <item x="7"/>
      </items>
    </pivotField>
    <pivotField axis="axisRow" compact="0" outline="0" showAll="0" defaultSubtotal="0">
      <items count="426">
        <item x="64"/>
        <item m="1" x="416"/>
        <item x="391"/>
        <item x="110"/>
        <item x="1"/>
        <item x="70"/>
        <item x="307"/>
        <item x="264"/>
        <item x="245"/>
        <item x="332"/>
        <item x="163"/>
        <item x="216"/>
        <item x="309"/>
        <item x="143"/>
        <item x="146"/>
        <item x="328"/>
        <item x="150"/>
        <item x="350"/>
        <item x="100"/>
        <item x="239"/>
        <item x="116"/>
        <item x="407"/>
        <item x="308"/>
        <item x="377"/>
        <item x="202"/>
        <item x="346"/>
        <item x="334"/>
        <item x="406"/>
        <item x="157"/>
        <item x="329"/>
        <item x="158"/>
        <item x="226"/>
        <item x="356"/>
        <item x="161"/>
        <item x="252"/>
        <item x="130"/>
        <item x="208"/>
        <item x="263"/>
        <item x="185"/>
        <item x="111"/>
        <item x="128"/>
        <item x="139"/>
        <item x="294"/>
        <item x="355"/>
        <item x="149"/>
        <item x="105"/>
        <item x="383"/>
        <item x="401"/>
        <item x="278"/>
        <item x="206"/>
        <item x="197"/>
        <item x="78"/>
        <item x="52"/>
        <item x="26"/>
        <item x="160"/>
        <item x="61"/>
        <item x="94"/>
        <item x="217"/>
        <item x="229"/>
        <item x="156"/>
        <item x="272"/>
        <item x="35"/>
        <item x="293"/>
        <item x="361"/>
        <item x="209"/>
        <item x="138"/>
        <item x="388"/>
        <item x="367"/>
        <item x="249"/>
        <item x="395"/>
        <item x="380"/>
        <item x="343"/>
        <item x="312"/>
        <item x="282"/>
        <item x="218"/>
        <item x="101"/>
        <item x="336"/>
        <item x="364"/>
        <item x="341"/>
        <item x="330"/>
        <item x="152"/>
        <item x="393"/>
        <item x="205"/>
        <item x="313"/>
        <item x="104"/>
        <item x="167"/>
        <item x="66"/>
        <item x="182"/>
        <item x="194"/>
        <item x="240"/>
        <item x="48"/>
        <item x="251"/>
        <item x="43"/>
        <item x="384"/>
        <item x="379"/>
        <item x="178"/>
        <item x="168"/>
        <item x="260"/>
        <item x="41"/>
        <item x="298"/>
        <item x="402"/>
        <item x="91"/>
        <item x="186"/>
        <item x="45"/>
        <item x="269"/>
        <item x="175"/>
        <item x="411"/>
        <item x="44"/>
        <item x="354"/>
        <item x="283"/>
        <item x="204"/>
        <item x="127"/>
        <item x="345"/>
        <item x="112"/>
        <item x="207"/>
        <item x="98"/>
        <item x="398"/>
        <item x="315"/>
        <item x="120"/>
        <item x="58"/>
        <item x="303"/>
        <item x="162"/>
        <item x="326"/>
        <item x="191"/>
        <item x="403"/>
        <item x="6"/>
        <item x="67"/>
        <item x="344"/>
        <item x="256"/>
        <item x="190"/>
        <item x="30"/>
        <item x="74"/>
        <item x="390"/>
        <item x="34"/>
        <item x="372"/>
        <item x="131"/>
        <item x="233"/>
        <item x="132"/>
        <item x="60"/>
        <item x="223"/>
        <item x="366"/>
        <item x="109"/>
        <item x="129"/>
        <item x="358"/>
        <item x="386"/>
        <item x="221"/>
        <item x="228"/>
        <item x="370"/>
        <item x="375"/>
        <item x="126"/>
        <item x="18"/>
        <item x="54"/>
        <item x="300"/>
        <item x="387"/>
        <item x="174"/>
        <item x="195"/>
        <item x="338"/>
        <item x="183"/>
        <item x="271"/>
        <item x="189"/>
        <item x="368"/>
        <item x="280"/>
        <item x="333"/>
        <item x="88"/>
        <item x="87"/>
        <item x="51"/>
        <item x="246"/>
        <item x="13"/>
        <item x="22"/>
        <item x="378"/>
        <item x="37"/>
        <item x="409"/>
        <item x="287"/>
        <item x="299"/>
        <item x="16"/>
        <item x="243"/>
        <item x="335"/>
        <item x="211"/>
        <item x="122"/>
        <item x="212"/>
        <item x="148"/>
        <item x="17"/>
        <item x="232"/>
        <item x="0"/>
        <item x="267"/>
        <item x="46"/>
        <item x="159"/>
        <item x="311"/>
        <item x="200"/>
        <item x="371"/>
        <item x="279"/>
        <item x="77"/>
        <item x="99"/>
        <item x="340"/>
        <item x="288"/>
        <item x="40"/>
        <item x="137"/>
        <item x="319"/>
        <item x="187"/>
        <item x="133"/>
        <item x="155"/>
        <item x="261"/>
        <item x="254"/>
        <item x="241"/>
        <item x="68"/>
        <item x="266"/>
        <item x="85"/>
        <item x="385"/>
        <item x="337"/>
        <item x="292"/>
        <item x="9"/>
        <item m="1" x="423"/>
        <item x="363"/>
        <item x="289"/>
        <item x="193"/>
        <item x="410"/>
        <item x="234"/>
        <item x="397"/>
        <item x="369"/>
        <item x="21"/>
        <item x="42"/>
        <item x="82"/>
        <item x="93"/>
        <item x="220"/>
        <item x="19"/>
        <item x="353"/>
        <item x="75"/>
        <item x="56"/>
        <item x="141"/>
        <item x="29"/>
        <item x="121"/>
        <item x="214"/>
        <item x="286"/>
        <item x="38"/>
        <item x="250"/>
        <item x="316"/>
        <item m="1" x="418"/>
        <item x="90"/>
        <item x="12"/>
        <item x="268"/>
        <item x="284"/>
        <item x="79"/>
        <item x="265"/>
        <item x="224"/>
        <item x="331"/>
        <item x="124"/>
        <item x="23"/>
        <item x="376"/>
        <item x="172"/>
        <item x="305"/>
        <item x="247"/>
        <item x="210"/>
        <item x="399"/>
        <item x="306"/>
        <item x="72"/>
        <item x="219"/>
        <item x="349"/>
        <item x="179"/>
        <item x="3"/>
        <item x="164"/>
        <item x="201"/>
        <item x="230"/>
        <item x="71"/>
        <item x="237"/>
        <item x="176"/>
        <item x="81"/>
        <item x="231"/>
        <item x="192"/>
        <item x="114"/>
        <item x="276"/>
        <item x="107"/>
        <item x="113"/>
        <item x="15"/>
        <item x="382"/>
        <item x="238"/>
        <item x="118"/>
        <item x="177"/>
        <item x="103"/>
        <item x="257"/>
        <item x="365"/>
        <item x="106"/>
        <item x="31"/>
        <item x="351"/>
        <item x="36"/>
        <item x="290"/>
        <item x="95"/>
        <item x="153"/>
        <item x="408"/>
        <item x="97"/>
        <item x="92"/>
        <item x="123"/>
        <item x="135"/>
        <item x="59"/>
        <item x="213"/>
        <item x="222"/>
        <item x="57"/>
        <item x="381"/>
        <item x="108"/>
        <item x="53"/>
        <item x="297"/>
        <item x="327"/>
        <item x="322"/>
        <item x="227"/>
        <item x="317"/>
        <item x="318"/>
        <item m="1" x="417"/>
        <item x="50"/>
        <item x="196"/>
        <item x="314"/>
        <item x="27"/>
        <item x="80"/>
        <item x="140"/>
        <item x="136"/>
        <item x="33"/>
        <item x="119"/>
        <item x="412"/>
        <item x="325"/>
        <item x="10"/>
        <item x="166"/>
        <item x="389"/>
        <item x="11"/>
        <item x="235"/>
        <item x="5"/>
        <item x="244"/>
        <item x="142"/>
        <item x="248"/>
        <item x="373"/>
        <item x="49"/>
        <item x="125"/>
        <item x="86"/>
        <item x="188"/>
        <item x="357"/>
        <item x="225"/>
        <item x="145"/>
        <item x="352"/>
        <item x="404"/>
        <item x="14"/>
        <item x="236"/>
        <item x="69"/>
        <item x="173"/>
        <item x="347"/>
        <item x="324"/>
        <item x="102"/>
        <item x="203"/>
        <item x="117"/>
        <item x="374"/>
        <item x="215"/>
        <item x="281"/>
        <item x="4"/>
        <item x="405"/>
        <item x="32"/>
        <item x="270"/>
        <item x="253"/>
        <item x="339"/>
        <item x="342"/>
        <item x="258"/>
        <item x="144"/>
        <item x="296"/>
        <item x="73"/>
        <item x="198"/>
        <item x="47"/>
        <item x="181"/>
        <item x="199"/>
        <item x="8"/>
        <item x="291"/>
        <item x="295"/>
        <item x="301"/>
        <item x="302"/>
        <item x="65"/>
        <item x="273"/>
        <item x="323"/>
        <item x="55"/>
        <item x="151"/>
        <item x="392"/>
        <item x="28"/>
        <item x="24"/>
        <item x="171"/>
        <item x="274"/>
        <item x="96"/>
        <item x="63"/>
        <item x="169"/>
        <item x="396"/>
        <item x="184"/>
        <item x="310"/>
        <item x="320"/>
        <item x="362"/>
        <item x="7"/>
        <item x="134"/>
        <item x="89"/>
        <item x="76"/>
        <item x="321"/>
        <item x="394"/>
        <item x="180"/>
        <item x="275"/>
        <item x="154"/>
        <item x="359"/>
        <item x="115"/>
        <item x="259"/>
        <item x="348"/>
        <item x="62"/>
        <item x="147"/>
        <item x="242"/>
        <item x="304"/>
        <item x="20"/>
        <item x="400"/>
        <item x="25"/>
        <item m="1" x="420"/>
        <item x="413"/>
        <item x="255"/>
        <item x="83"/>
        <item x="2"/>
        <item x="360"/>
        <item x="285"/>
        <item x="39"/>
        <item x="165"/>
        <item x="170"/>
        <item x="277"/>
        <item x="84"/>
        <item x="262"/>
        <item x="414"/>
        <item m="1" x="422"/>
        <item m="1" x="425"/>
        <item m="1" x="424"/>
        <item m="1" x="421"/>
        <item m="1" x="419"/>
        <item x="415"/>
      </items>
    </pivotField>
    <pivotField axis="axisRow" compact="0" outline="0" showAll="0" defaultSubtotal="0">
      <items count="8">
        <item x="0"/>
        <item x="1"/>
        <item x="4"/>
        <item x="5"/>
        <item x="3"/>
        <item x="2"/>
        <item x="6"/>
        <item m="1" x="7"/>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21">
        <item x="0"/>
        <item x="5"/>
        <item x="6"/>
        <item x="3"/>
        <item x="9"/>
        <item x="11"/>
        <item x="12"/>
        <item x="8"/>
        <item x="13"/>
        <item x="7"/>
        <item x="4"/>
        <item x="1"/>
        <item x="15"/>
        <item m="1" x="16"/>
        <item m="1" x="17"/>
        <item x="2"/>
        <item m="1" x="18"/>
        <item m="1" x="20"/>
        <item m="1" x="19"/>
        <item x="14"/>
        <item x="10"/>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Page" compact="0" outline="0" showAll="0" defaultSubtotal="0">
      <items count="8">
        <item x="0"/>
        <item x="1"/>
        <item x="4"/>
        <item x="5"/>
        <item x="3"/>
        <item x="2"/>
        <item x="6"/>
        <item m="1" x="7"/>
      </items>
    </pivotField>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howAll="0" defaultSubtotal="0"/>
    <pivotField compact="0" outline="0" subtotalTop="0" showAll="0" defaultSubtotal="0"/>
    <pivotField compact="0" outline="0" subtotalTop="0" showAll="0" defaultSubtotal="0"/>
    <pivotField compact="0" outline="0" showAll="0" defaultSubtotal="0"/>
  </pivotFields>
  <rowFields count="6">
    <field x="0"/>
    <field x="1"/>
    <field x="2"/>
    <field x="3"/>
    <field x="4"/>
    <field x="15"/>
  </rowFields>
  <rowItems count="422">
    <i>
      <x/>
      <x v="4"/>
      <x v="1"/>
      <x v="183"/>
      <x/>
      <x/>
    </i>
    <i>
      <x v="1"/>
      <x v="26"/>
      <x v="2"/>
      <x v="4"/>
      <x/>
      <x v="11"/>
    </i>
    <i>
      <x v="2"/>
      <x v="27"/>
      <x v="3"/>
      <x v="410"/>
      <x/>
      <x v="15"/>
    </i>
    <i>
      <x v="3"/>
      <x v="32"/>
      <x/>
      <x v="258"/>
      <x/>
      <x v="3"/>
    </i>
    <i>
      <x v="4"/>
      <x v="35"/>
      <x v="1"/>
      <x v="348"/>
      <x/>
      <x v="10"/>
    </i>
    <i>
      <x v="5"/>
      <x v="43"/>
      <x v="2"/>
      <x v="322"/>
      <x/>
      <x/>
    </i>
    <i>
      <x v="6"/>
      <x v="52"/>
      <x v="3"/>
      <x v="125"/>
      <x v="1"/>
      <x v="11"/>
    </i>
    <i>
      <x v="7"/>
      <x v="58"/>
      <x/>
      <x v="386"/>
      <x v="5"/>
      <x v="10"/>
    </i>
    <i>
      <x v="8"/>
      <x v="63"/>
      <x v="1"/>
      <x v="363"/>
      <x v="5"/>
      <x v="1"/>
    </i>
    <i>
      <x v="9"/>
      <x v="69"/>
      <x v="2"/>
      <x v="210"/>
      <x v="5"/>
      <x v="2"/>
    </i>
    <i>
      <x v="10"/>
      <x v="71"/>
      <x v="3"/>
      <x v="317"/>
      <x v="5"/>
      <x v="3"/>
    </i>
    <i>
      <x v="11"/>
      <x v="75"/>
      <x/>
      <x v="320"/>
      <x v="5"/>
      <x v="3"/>
    </i>
    <i>
      <x v="12"/>
      <x v="77"/>
      <x v="1"/>
      <x v="238"/>
      <x v="5"/>
      <x v="3"/>
    </i>
    <i>
      <x v="13"/>
      <x v="78"/>
      <x v="2"/>
      <x v="167"/>
      <x v="1"/>
      <x v="11"/>
    </i>
    <i>
      <x v="14"/>
      <x v="82"/>
      <x v="3"/>
      <x v="336"/>
      <x v="1"/>
      <x v="11"/>
    </i>
    <i>
      <x v="15"/>
      <x v="92"/>
      <x/>
      <x v="272"/>
      <x v="5"/>
      <x v="1"/>
    </i>
    <i>
      <x v="16"/>
      <x v="106"/>
      <x v="1"/>
      <x v="174"/>
      <x v="4"/>
      <x v="1"/>
    </i>
    <i>
      <x v="17"/>
      <x v="110"/>
      <x v="2"/>
      <x v="181"/>
      <x v="1"/>
      <x v="11"/>
    </i>
    <i>
      <x v="18"/>
      <x v="113"/>
      <x v="3"/>
      <x v="150"/>
      <x v="1"/>
      <x/>
    </i>
    <i>
      <x v="19"/>
      <x v="117"/>
      <x/>
      <x v="224"/>
      <x/>
      <x/>
    </i>
    <i>
      <x v="20"/>
      <x v="128"/>
      <x v="1"/>
      <x v="403"/>
      <x v="1"/>
      <x/>
    </i>
    <i>
      <x v="21"/>
      <x v="146"/>
      <x v="2"/>
      <x v="219"/>
      <x/>
      <x/>
    </i>
    <i>
      <x v="22"/>
      <x v="148"/>
      <x v="3"/>
      <x v="168"/>
      <x/>
      <x/>
    </i>
    <i>
      <x v="23"/>
      <x v="149"/>
      <x/>
      <x v="246"/>
      <x/>
      <x/>
    </i>
    <i>
      <x v="24"/>
      <x v="150"/>
      <x v="1"/>
      <x v="375"/>
      <x v="1"/>
      <x/>
    </i>
    <i>
      <x v="25"/>
      <x v="153"/>
      <x v="2"/>
      <x v="405"/>
      <x v="2"/>
      <x v="1"/>
    </i>
    <i>
      <x v="26"/>
      <x v="155"/>
      <x v="3"/>
      <x v="53"/>
      <x v="4"/>
      <x v="1"/>
    </i>
    <i>
      <x v="27"/>
      <x v="156"/>
      <x/>
      <x v="309"/>
      <x v="3"/>
      <x/>
    </i>
    <i>
      <x v="28"/>
      <x v="162"/>
      <x v="1"/>
      <x v="374"/>
      <x v="5"/>
      <x v="1"/>
    </i>
    <i>
      <x v="29"/>
      <x v="164"/>
      <x v="2"/>
      <x v="229"/>
      <x v="3"/>
      <x/>
    </i>
    <i>
      <x v="30"/>
      <x v="169"/>
      <x v="3"/>
      <x v="130"/>
      <x v="5"/>
      <x v="10"/>
    </i>
    <i>
      <x v="31"/>
      <x v="170"/>
      <x/>
      <x v="281"/>
      <x v="4"/>
      <x/>
    </i>
    <i>
      <x v="32"/>
      <x v="173"/>
      <x v="1"/>
      <x v="350"/>
      <x v="3"/>
      <x v="9"/>
    </i>
    <i>
      <x v="33"/>
      <x v="175"/>
      <x v="2"/>
      <x v="313"/>
      <x v="4"/>
      <x v="1"/>
    </i>
    <i>
      <x v="34"/>
      <x v="177"/>
      <x v="3"/>
      <x v="133"/>
      <x v="2"/>
      <x v="2"/>
    </i>
    <i>
      <x v="35"/>
      <x v="189"/>
      <x/>
      <x v="61"/>
      <x v="2"/>
      <x v="9"/>
    </i>
    <i>
      <x v="36"/>
      <x v="197"/>
      <x v="1"/>
      <x v="283"/>
      <x v="2"/>
      <x v="7"/>
    </i>
    <i>
      <x v="37"/>
      <x v="198"/>
      <x v="2"/>
      <x v="170"/>
      <x v="5"/>
      <x v="9"/>
    </i>
    <i>
      <x v="38"/>
      <x v="199"/>
      <x v="3"/>
      <x v="233"/>
      <x v="5"/>
      <x v="9"/>
    </i>
    <i>
      <x v="39"/>
      <x v="201"/>
      <x/>
      <x v="413"/>
      <x v="5"/>
      <x v="7"/>
    </i>
    <i>
      <x v="40"/>
      <x v="210"/>
      <x v="1"/>
      <x v="195"/>
      <x v="5"/>
      <x v="9"/>
    </i>
    <i>
      <x v="41"/>
      <x v="221"/>
      <x v="2"/>
      <x v="98"/>
      <x v="5"/>
      <x v="9"/>
    </i>
    <i>
      <x v="42"/>
      <x v="223"/>
      <x v="3"/>
      <x v="220"/>
      <x v="5"/>
      <x v="4"/>
    </i>
    <i>
      <x v="43"/>
      <x v="224"/>
      <x/>
      <x v="92"/>
      <x v="5"/>
      <x v="9"/>
    </i>
    <i>
      <x v="44"/>
      <x v="225"/>
      <x v="1"/>
      <x v="107"/>
      <x v="5"/>
      <x v="1"/>
    </i>
    <i>
      <x v="45"/>
      <x v="226"/>
      <x v="2"/>
      <x v="103"/>
      <x v="5"/>
      <x v="9"/>
    </i>
    <i>
      <x v="46"/>
      <x v="229"/>
      <x v="3"/>
      <x v="185"/>
      <x v="5"/>
      <x v="9"/>
    </i>
    <i>
      <x v="47"/>
      <x v="232"/>
      <x/>
      <x v="360"/>
      <x v="5"/>
      <x v="9"/>
    </i>
    <i>
      <x v="48"/>
      <x v="233"/>
      <x v="4"/>
      <x v="90"/>
      <x v="5"/>
      <x v="3"/>
    </i>
    <i>
      <x v="49"/>
      <x v="234"/>
      <x v="4"/>
      <x v="327"/>
      <x v="5"/>
      <x v="11"/>
    </i>
    <i>
      <x v="50"/>
      <x v="237"/>
      <x v="4"/>
      <x v="306"/>
      <x v="5"/>
      <x/>
    </i>
    <i>
      <x v="51"/>
      <x v="238"/>
      <x v="4"/>
      <x v="165"/>
      <x v="4"/>
      <x/>
    </i>
    <i>
      <x v="52"/>
      <x v="239"/>
      <x v="4"/>
      <x v="52"/>
      <x v="4"/>
      <x/>
    </i>
    <i>
      <x v="53"/>
      <x v="240"/>
      <x v="2"/>
      <x v="298"/>
      <x v="4"/>
      <x/>
    </i>
    <i>
      <x v="54"/>
      <x v="241"/>
      <x v="3"/>
      <x v="151"/>
      <x v="2"/>
      <x/>
    </i>
    <i>
      <x v="55"/>
      <x v="242"/>
      <x/>
      <x v="371"/>
      <x v="4"/>
      <x/>
    </i>
    <i>
      <x v="56"/>
      <x v="243"/>
      <x v="1"/>
      <x v="227"/>
      <x/>
      <x/>
    </i>
    <i>
      <x v="57"/>
      <x v="244"/>
      <x v="2"/>
      <x v="295"/>
      <x v="3"/>
      <x/>
    </i>
    <i>
      <x v="58"/>
      <x v="245"/>
      <x v="3"/>
      <x v="119"/>
      <x v="4"/>
      <x/>
    </i>
    <i>
      <x v="59"/>
      <x v="246"/>
      <x/>
      <x v="292"/>
      <x v="1"/>
      <x/>
    </i>
    <i>
      <x v="60"/>
      <x v="247"/>
      <x v="1"/>
      <x v="138"/>
      <x v="4"/>
      <x/>
    </i>
    <i>
      <x v="61"/>
      <x v="248"/>
      <x v="2"/>
      <x v="55"/>
      <x v="4"/>
      <x/>
    </i>
    <i>
      <x v="62"/>
      <x v="249"/>
      <x v="3"/>
      <x v="399"/>
      <x/>
      <x/>
    </i>
    <i>
      <x v="63"/>
      <x v="251"/>
      <x/>
      <x v="379"/>
      <x/>
      <x/>
    </i>
    <i>
      <x v="64"/>
      <x v="252"/>
      <x v="1"/>
      <x/>
      <x v="4"/>
      <x/>
    </i>
    <i>
      <x v="65"/>
      <x v="253"/>
      <x v="2"/>
      <x v="368"/>
      <x v="1"/>
      <x/>
    </i>
    <i>
      <x v="66"/>
      <x v="254"/>
      <x v="3"/>
      <x v="86"/>
      <x v="2"/>
      <x/>
    </i>
    <i>
      <x v="67"/>
      <x v="255"/>
      <x/>
      <x v="126"/>
      <x v="2"/>
      <x/>
    </i>
    <i>
      <x v="68"/>
      <x v="257"/>
      <x v="1"/>
      <x v="204"/>
      <x/>
      <x/>
    </i>
    <i>
      <x v="69"/>
      <x v="259"/>
      <x v="2"/>
      <x v="338"/>
      <x v="2"/>
      <x/>
    </i>
    <i>
      <x v="70"/>
      <x v="260"/>
      <x v="3"/>
      <x v="5"/>
      <x v="1"/>
      <x v="20"/>
    </i>
    <i>
      <x v="71"/>
      <x v="263"/>
      <x/>
      <x v="262"/>
      <x v="1"/>
      <x v="20"/>
    </i>
    <i>
      <x v="72"/>
      <x v="266"/>
      <x v="1"/>
      <x v="254"/>
      <x v="1"/>
      <x v="20"/>
    </i>
    <i>
      <x v="73"/>
      <x v="267"/>
      <x v="2"/>
      <x v="358"/>
      <x v="1"/>
      <x v="20"/>
    </i>
    <i>
      <x v="74"/>
      <x v="269"/>
      <x v="3"/>
      <x v="131"/>
      <x v="1"/>
      <x v="20"/>
    </i>
    <i>
      <x v="75"/>
      <x v="271"/>
      <x/>
      <x v="226"/>
      <x v="1"/>
      <x v="20"/>
    </i>
    <i>
      <x v="76"/>
      <x v="272"/>
      <x v="1"/>
      <x v="389"/>
      <x v="1"/>
      <x v="20"/>
    </i>
    <i>
      <x v="77"/>
      <x v="273"/>
      <x v="2"/>
      <x v="191"/>
      <x v="1"/>
      <x v="20"/>
    </i>
    <i>
      <x v="78"/>
      <x v="274"/>
      <x v="3"/>
      <x v="51"/>
      <x v="1"/>
      <x v="20"/>
    </i>
    <i>
      <x v="79"/>
      <x v="275"/>
      <x/>
      <x v="241"/>
      <x v="1"/>
      <x v="20"/>
    </i>
    <i>
      <x v="80"/>
      <x v="276"/>
      <x v="1"/>
      <x v="310"/>
      <x v="1"/>
      <x v="20"/>
    </i>
    <i>
      <x v="81"/>
      <x v="277"/>
      <x v="2"/>
      <x v="265"/>
      <x v="1"/>
      <x v="20"/>
    </i>
    <i>
      <x v="82"/>
      <x v="279"/>
      <x v="3"/>
      <x v="221"/>
      <x v="1"/>
      <x v="20"/>
    </i>
    <i>
      <x v="83"/>
      <x v="280"/>
      <x/>
      <x v="409"/>
      <x v="1"/>
      <x v="20"/>
    </i>
    <i>
      <x v="84"/>
      <x v="281"/>
      <x v="1"/>
      <x v="417"/>
      <x v="1"/>
      <x v="20"/>
    </i>
    <i>
      <x v="85"/>
      <x v="282"/>
      <x v="2"/>
      <x v="206"/>
      <x v="1"/>
      <x v="20"/>
    </i>
    <i>
      <x v="86"/>
      <x v="283"/>
      <x v="3"/>
      <x v="329"/>
      <x v="1"/>
      <x v="20"/>
    </i>
    <i>
      <x v="87"/>
      <x v="284"/>
      <x/>
      <x v="164"/>
      <x v="1"/>
      <x v="20"/>
    </i>
    <i>
      <x v="88"/>
      <x v="287"/>
      <x v="1"/>
      <x v="163"/>
      <x v="1"/>
      <x v="20"/>
    </i>
    <i>
      <x v="89"/>
      <x v="288"/>
      <x v="2"/>
      <x v="388"/>
      <x v="1"/>
      <x v="20"/>
    </i>
    <i>
      <x v="90"/>
      <x v="289"/>
      <x v="3"/>
      <x v="237"/>
      <x v="5"/>
      <x/>
    </i>
    <i>
      <x v="91"/>
      <x v="290"/>
      <x/>
      <x v="101"/>
      <x v="2"/>
      <x v="9"/>
    </i>
    <i>
      <x v="92"/>
      <x v="292"/>
      <x v="1"/>
      <x v="289"/>
      <x v="3"/>
      <x v="1"/>
    </i>
    <i>
      <x v="93"/>
      <x v="293"/>
      <x v="2"/>
      <x v="222"/>
      <x v="5"/>
      <x v="5"/>
    </i>
    <i>
      <x v="94"/>
      <x v="294"/>
      <x v="3"/>
      <x v="56"/>
      <x v="2"/>
      <x v="9"/>
    </i>
    <i>
      <x v="95"/>
      <x v="295"/>
      <x/>
      <x v="285"/>
      <x v="4"/>
      <x v="6"/>
    </i>
    <i>
      <x v="96"/>
      <x v="297"/>
      <x v="1"/>
      <x v="378"/>
      <x v="5"/>
      <x v="2"/>
    </i>
    <i>
      <x v="97"/>
      <x v="298"/>
      <x v="2"/>
      <x v="288"/>
      <x v="4"/>
      <x v="6"/>
    </i>
    <i>
      <x v="98"/>
      <x v="301"/>
      <x v="3"/>
      <x v="115"/>
      <x v="4"/>
      <x v="6"/>
    </i>
    <i>
      <x v="99"/>
      <x v="302"/>
      <x/>
      <x v="192"/>
      <x v="2"/>
      <x v="9"/>
    </i>
    <i>
      <x v="100"/>
      <x v="303"/>
      <x v="1"/>
      <x v="18"/>
      <x v="5"/>
      <x v="5"/>
    </i>
    <i>
      <x v="101"/>
      <x v="304"/>
      <x v="2"/>
      <x v="75"/>
      <x v="3"/>
      <x v="1"/>
    </i>
    <i>
      <x v="102"/>
      <x v="306"/>
      <x v="3"/>
      <x v="342"/>
      <x v="2"/>
      <x v="9"/>
    </i>
    <i>
      <x v="103"/>
      <x v="307"/>
      <x/>
      <x v="277"/>
      <x v="3"/>
      <x v="1"/>
    </i>
    <i>
      <x v="104"/>
      <x v="308"/>
      <x v="1"/>
      <x v="84"/>
      <x v="3"/>
      <x v="1"/>
    </i>
    <i>
      <x v="105"/>
      <x v="309"/>
      <x v="2"/>
      <x v="45"/>
      <x v="2"/>
      <x v="1"/>
    </i>
    <i>
      <x v="106"/>
      <x v="310"/>
      <x v="3"/>
      <x v="280"/>
      <x v="2"/>
      <x v="1"/>
    </i>
    <i>
      <x v="107"/>
      <x v="312"/>
      <x/>
      <x v="270"/>
      <x v="4"/>
      <x v="6"/>
    </i>
    <i>
      <x v="108"/>
      <x v="313"/>
      <x v="1"/>
      <x v="297"/>
      <x/>
      <x v="6"/>
    </i>
    <i>
      <x v="109"/>
      <x v="315"/>
      <x v="2"/>
      <x v="141"/>
      <x v="4"/>
      <x v="6"/>
    </i>
    <i>
      <x v="110"/>
      <x v="316"/>
      <x v="3"/>
      <x v="3"/>
      <x v="2"/>
      <x v="6"/>
    </i>
    <i>
      <x v="111"/>
      <x v="317"/>
      <x/>
      <x v="39"/>
      <x v="1"/>
      <x v="6"/>
    </i>
    <i>
      <x v="112"/>
      <x v="318"/>
      <x v="1"/>
      <x v="113"/>
      <x/>
      <x v="6"/>
    </i>
    <i>
      <x v="113"/>
      <x v="319"/>
      <x v="2"/>
      <x v="271"/>
      <x/>
      <x v="6"/>
    </i>
    <i>
      <x v="114"/>
      <x v="320"/>
      <x v="3"/>
      <x v="268"/>
      <x v="1"/>
      <x v="6"/>
    </i>
    <i>
      <x v="115"/>
      <x v="321"/>
      <x/>
      <x v="396"/>
      <x v="5"/>
      <x v="6"/>
    </i>
    <i>
      <x v="116"/>
      <x v="322"/>
      <x v="1"/>
      <x v="20"/>
      <x/>
      <x v="6"/>
    </i>
    <i>
      <x v="117"/>
      <x v="323"/>
      <x v="2"/>
      <x v="344"/>
      <x/>
      <x v="6"/>
    </i>
    <i>
      <x v="118"/>
      <x v="324"/>
      <x v="3"/>
      <x v="275"/>
      <x v="3"/>
      <x v="6"/>
    </i>
    <i>
      <x v="119"/>
      <x v="325"/>
      <x/>
      <x v="314"/>
      <x v="5"/>
      <x v="6"/>
    </i>
    <i>
      <x v="120"/>
      <x v="326"/>
      <x v="1"/>
      <x v="118"/>
      <x v="2"/>
      <x v="6"/>
    </i>
    <i>
      <x v="121"/>
      <x v="327"/>
      <x v="2"/>
      <x v="230"/>
      <x/>
      <x v="6"/>
    </i>
    <i>
      <x v="122"/>
      <x v="330"/>
      <x v="3"/>
      <x v="178"/>
      <x v="3"/>
      <x v="6"/>
    </i>
    <i>
      <x v="123"/>
      <x v="331"/>
      <x/>
      <x v="290"/>
      <x v="4"/>
      <x v="6"/>
    </i>
    <i>
      <x v="124"/>
      <x v="332"/>
      <x v="1"/>
      <x v="245"/>
      <x/>
      <x v="6"/>
    </i>
    <i>
      <x v="125"/>
      <x v="335"/>
      <x v="2"/>
      <x v="328"/>
      <x v="1"/>
      <x v="6"/>
    </i>
    <i>
      <x v="126"/>
      <x v="336"/>
      <x v="3"/>
      <x v="149"/>
      <x v="5"/>
      <x v="6"/>
    </i>
    <i>
      <x v="127"/>
      <x v="337"/>
      <x/>
      <x v="111"/>
      <x v="2"/>
      <x v="6"/>
    </i>
    <i>
      <x v="128"/>
      <x v="338"/>
      <x v="1"/>
      <x v="40"/>
      <x v="1"/>
      <x v="6"/>
    </i>
    <i>
      <x v="129"/>
      <x v="339"/>
      <x v="2"/>
      <x v="142"/>
      <x v="2"/>
      <x v="6"/>
    </i>
    <i>
      <x v="130"/>
      <x v="340"/>
      <x v="3"/>
      <x v="35"/>
      <x v="4"/>
      <x v="6"/>
    </i>
    <i>
      <x v="131"/>
      <x v="341"/>
      <x/>
      <x v="135"/>
      <x v="5"/>
      <x v="6"/>
    </i>
    <i>
      <x v="132"/>
      <x v="342"/>
      <x v="1"/>
      <x v="137"/>
      <x v="4"/>
      <x v="6"/>
    </i>
    <i>
      <x v="133"/>
      <x v="343"/>
      <x v="2"/>
      <x v="199"/>
      <x v="4"/>
      <x v="6"/>
    </i>
    <i>
      <x v="134"/>
      <x v="344"/>
      <x v="3"/>
      <x v="387"/>
      <x v="1"/>
      <x v="6"/>
    </i>
    <i>
      <x v="135"/>
      <x v="345"/>
      <x/>
      <x v="291"/>
      <x v="5"/>
      <x v="6"/>
    </i>
    <i>
      <x v="136"/>
      <x v="346"/>
      <x v="1"/>
      <x v="312"/>
      <x/>
      <x v="6"/>
    </i>
    <i>
      <x v="137"/>
      <x v="347"/>
      <x v="2"/>
      <x v="196"/>
      <x v="4"/>
      <x v="6"/>
    </i>
    <i>
      <x v="138"/>
      <x v="348"/>
      <x v="3"/>
      <x v="65"/>
      <x v="1"/>
      <x v="6"/>
    </i>
    <i>
      <x v="139"/>
      <x v="349"/>
      <x/>
      <x v="41"/>
      <x v="4"/>
      <x v="6"/>
    </i>
    <i>
      <x v="140"/>
      <x v="350"/>
      <x v="1"/>
      <x v="311"/>
      <x v="2"/>
      <x v="6"/>
    </i>
    <i>
      <x v="141"/>
      <x v="351"/>
      <x v="2"/>
      <x v="228"/>
      <x v="3"/>
      <x v="6"/>
    </i>
    <i>
      <x v="142"/>
      <x v="352"/>
      <x v="3"/>
      <x v="324"/>
      <x/>
      <x v="6"/>
    </i>
    <i>
      <x v="143"/>
      <x v="353"/>
      <x/>
      <x v="13"/>
      <x v="3"/>
      <x v="6"/>
    </i>
    <i>
      <x v="144"/>
      <x v="364"/>
      <x v="1"/>
      <x v="356"/>
      <x v="4"/>
      <x v="6"/>
    </i>
    <i>
      <x v="145"/>
      <x v="367"/>
      <x v="2"/>
      <x v="333"/>
      <x v="3"/>
      <x v="6"/>
    </i>
    <i>
      <x v="146"/>
      <x v="370"/>
      <x v="3"/>
      <x v="14"/>
      <x v="5"/>
      <x v="6"/>
    </i>
    <i>
      <x v="147"/>
      <x v="382"/>
      <x/>
      <x v="400"/>
      <x v="3"/>
      <x v="6"/>
    </i>
    <i>
      <x v="148"/>
      <x v="383"/>
      <x v="1"/>
      <x v="180"/>
      <x v="5"/>
      <x v="6"/>
    </i>
    <i>
      <x v="149"/>
      <x v="409"/>
      <x v="2"/>
      <x v="44"/>
      <x v="3"/>
      <x v="6"/>
    </i>
    <i>
      <x v="150"/>
      <x v="412"/>
      <x v="3"/>
      <x v="16"/>
      <x v="4"/>
      <x v="6"/>
    </i>
    <i>
      <x v="151"/>
      <x v="413"/>
      <x/>
      <x v="372"/>
      <x v="5"/>
      <x v="6"/>
    </i>
    <i>
      <x v="152"/>
      <x v="30"/>
      <x v="1"/>
      <x v="80"/>
      <x v="4"/>
      <x v="6"/>
    </i>
    <i>
      <x v="153"/>
      <x v="55"/>
      <x v="2"/>
      <x v="286"/>
      <x/>
      <x v="6"/>
    </i>
    <i>
      <x v="154"/>
      <x v="67"/>
      <x v="3"/>
      <x v="394"/>
      <x/>
      <x v="6"/>
    </i>
    <i>
      <x v="155"/>
      <x v="144"/>
      <x/>
      <x v="200"/>
      <x v="1"/>
      <x v="6"/>
    </i>
    <i>
      <x v="156"/>
      <x v="145"/>
      <x v="1"/>
      <x v="59"/>
      <x/>
      <x v="6"/>
    </i>
    <i>
      <x v="157"/>
      <x v="165"/>
      <x v="2"/>
      <x v="28"/>
      <x v="1"/>
      <x v="6"/>
    </i>
    <i>
      <x v="158"/>
      <x v="166"/>
      <x v="3"/>
      <x v="30"/>
      <x v="1"/>
      <x v="6"/>
    </i>
    <i>
      <x v="159"/>
      <x v="176"/>
      <x/>
      <x v="186"/>
      <x/>
      <x v="6"/>
    </i>
    <i>
      <x v="160"/>
      <x v="182"/>
      <x v="1"/>
      <x v="54"/>
      <x/>
      <x v="6"/>
    </i>
    <i>
      <x v="161"/>
      <x v="204"/>
      <x v="2"/>
      <x v="33"/>
      <x v="2"/>
      <x v="6"/>
    </i>
    <i>
      <x v="162"/>
      <x v="205"/>
      <x v="3"/>
      <x v="121"/>
      <x v="1"/>
      <x v="6"/>
    </i>
    <i>
      <x v="163"/>
      <x v="209"/>
      <x/>
      <x v="10"/>
      <x v="4"/>
      <x v="6"/>
    </i>
    <i>
      <x v="164"/>
      <x v="212"/>
      <x v="1"/>
      <x v="259"/>
      <x v="3"/>
      <x v="6"/>
    </i>
    <i>
      <x v="165"/>
      <x v="227"/>
      <x v="2"/>
      <x v="414"/>
      <x/>
      <x v="5"/>
    </i>
    <i>
      <x v="166"/>
      <x v="228"/>
      <x v="3"/>
      <x v="318"/>
      <x v="3"/>
      <x v="5"/>
    </i>
    <i>
      <x v="167"/>
      <x v="256"/>
      <x/>
      <x v="85"/>
      <x v="3"/>
      <x v="5"/>
    </i>
    <i>
      <x v="168"/>
      <x v="258"/>
      <x v="1"/>
      <x v="96"/>
      <x/>
      <x v="5"/>
    </i>
    <i>
      <x v="169"/>
      <x v="300"/>
      <x v="2"/>
      <x v="380"/>
      <x v="5"/>
      <x v="6"/>
    </i>
    <i>
      <x v="170"/>
      <x v="388"/>
      <x v="3"/>
      <x v="415"/>
      <x v="5"/>
      <x v="6"/>
    </i>
    <i>
      <x v="171"/>
      <x v="72"/>
      <x/>
      <x v="376"/>
      <x v="4"/>
      <x v="6"/>
    </i>
    <i>
      <x v="172"/>
      <x/>
      <x v="1"/>
      <x v="248"/>
      <x v="4"/>
      <x v="6"/>
    </i>
    <i>
      <x v="173"/>
      <x v="5"/>
      <x v="2"/>
      <x v="339"/>
      <x v="4"/>
      <x v="6"/>
    </i>
    <i>
      <x v="174"/>
      <x v="6"/>
      <x v="3"/>
      <x v="154"/>
      <x v="4"/>
      <x v="6"/>
    </i>
    <i>
      <x v="175"/>
      <x v="9"/>
      <x/>
      <x v="105"/>
      <x/>
      <x v="5"/>
    </i>
    <i>
      <x v="176"/>
      <x v="10"/>
      <x v="1"/>
      <x v="264"/>
      <x/>
      <x v="7"/>
    </i>
    <i>
      <x v="177"/>
      <x v="11"/>
      <x v="2"/>
      <x v="276"/>
      <x v="1"/>
      <x v="4"/>
    </i>
    <i>
      <x v="178"/>
      <x v="12"/>
      <x v="3"/>
      <x v="95"/>
      <x v="2"/>
      <x v="3"/>
    </i>
    <i>
      <x v="179"/>
      <x v="13"/>
      <x/>
      <x v="257"/>
      <x v="2"/>
      <x v="3"/>
    </i>
    <i>
      <x v="180"/>
      <x v="14"/>
      <x v="1"/>
      <x v="392"/>
      <x v="3"/>
      <x v="5"/>
    </i>
    <i>
      <x v="181"/>
      <x v="15"/>
      <x v="2"/>
      <x v="361"/>
      <x v="1"/>
      <x v="4"/>
    </i>
    <i>
      <x v="182"/>
      <x v="16"/>
      <x v="3"/>
      <x v="87"/>
      <x v="4"/>
      <x v="6"/>
    </i>
    <i>
      <x v="183"/>
      <x v="18"/>
      <x/>
      <x v="157"/>
      <x v="4"/>
      <x v="6"/>
    </i>
    <i>
      <x v="184"/>
      <x v="20"/>
      <x v="1"/>
      <x v="382"/>
      <x v="3"/>
      <x v="6"/>
    </i>
    <i>
      <x v="185"/>
      <x v="22"/>
      <x v="2"/>
      <x v="38"/>
      <x/>
      <x v="7"/>
    </i>
    <i>
      <x v="186"/>
      <x v="33"/>
      <x v="3"/>
      <x v="102"/>
      <x v="2"/>
      <x v="3"/>
    </i>
    <i>
      <x v="187"/>
      <x v="41"/>
      <x/>
      <x v="198"/>
      <x v="2"/>
      <x v="6"/>
    </i>
    <i>
      <x v="188"/>
      <x v="42"/>
      <x v="1"/>
      <x v="330"/>
      <x v="4"/>
      <x v="6"/>
    </i>
    <i>
      <x v="189"/>
      <x v="44"/>
      <x v="2"/>
      <x v="159"/>
      <x v="4"/>
      <x v="15"/>
    </i>
    <i>
      <x v="190"/>
      <x v="47"/>
      <x v="3"/>
      <x v="129"/>
      <x v="2"/>
      <x v="6"/>
    </i>
    <i>
      <x v="191"/>
      <x v="48"/>
      <x/>
      <x v="123"/>
      <x v="2"/>
      <x v="6"/>
    </i>
    <i>
      <x v="192"/>
      <x v="51"/>
      <x v="1"/>
      <x v="267"/>
      <x/>
      <x v="7"/>
    </i>
    <i>
      <x v="193"/>
      <x v="53"/>
      <x v="2"/>
      <x v="214"/>
      <x/>
      <x v="7"/>
    </i>
    <i>
      <x v="194"/>
      <x v="56"/>
      <x v="3"/>
      <x v="88"/>
      <x v="1"/>
      <x v="4"/>
    </i>
    <i>
      <x v="195"/>
      <x v="59"/>
      <x/>
      <x v="155"/>
      <x v="4"/>
      <x v="6"/>
    </i>
    <i>
      <x v="196"/>
      <x v="62"/>
      <x v="1"/>
      <x v="307"/>
      <x v="4"/>
      <x v="6"/>
    </i>
    <i>
      <x v="197"/>
      <x v="94"/>
      <x v="2"/>
      <x v="50"/>
      <x v="1"/>
      <x v="4"/>
    </i>
    <i>
      <x v="198"/>
      <x v="95"/>
      <x v="3"/>
      <x v="359"/>
      <x v="1"/>
      <x v="4"/>
    </i>
    <i>
      <x v="199"/>
      <x v="96"/>
      <x/>
      <x v="362"/>
      <x v="2"/>
      <x v="6"/>
    </i>
    <i>
      <x v="200"/>
      <x v="97"/>
      <x v="1"/>
      <x v="188"/>
      <x v="3"/>
      <x v="6"/>
    </i>
    <i>
      <x v="201"/>
      <x v="98"/>
      <x v="2"/>
      <x v="260"/>
      <x v="5"/>
      <x v="6"/>
    </i>
    <i>
      <x v="202"/>
      <x v="99"/>
      <x v="3"/>
      <x v="24"/>
      <x v="1"/>
      <x v="4"/>
    </i>
    <i>
      <x v="203"/>
      <x v="100"/>
      <x/>
      <x v="288"/>
      <x/>
      <x v="7"/>
    </i>
    <i>
      <x v="204"/>
      <x v="101"/>
      <x v="1"/>
      <x v="343"/>
      <x v="4"/>
      <x v="6"/>
    </i>
    <i>
      <x v="205"/>
      <x v="104"/>
      <x v="2"/>
      <x v="110"/>
      <x v="5"/>
      <x v="6"/>
    </i>
    <i>
      <x v="206"/>
      <x v="105"/>
      <x v="3"/>
      <x v="82"/>
      <x v="5"/>
      <x v="6"/>
    </i>
    <i>
      <x v="207"/>
      <x v="107"/>
      <x/>
      <x v="49"/>
      <x v="2"/>
      <x v="15"/>
    </i>
    <i>
      <x v="208"/>
      <x v="108"/>
      <x v="1"/>
      <x v="114"/>
      <x/>
      <x v="7"/>
    </i>
    <i>
      <x v="209"/>
      <x v="111"/>
      <x v="2"/>
      <x v="36"/>
      <x v="1"/>
      <x v="3"/>
    </i>
    <i>
      <x v="210"/>
      <x v="115"/>
      <x v="3"/>
      <x v="226"/>
      <x v="5"/>
      <x v="6"/>
    </i>
    <i>
      <x v="211"/>
      <x v="116"/>
      <x/>
      <x v="64"/>
      <x v="3"/>
      <x v="6"/>
    </i>
    <i>
      <x v="212"/>
      <x v="118"/>
      <x v="1"/>
      <x v="251"/>
      <x v="4"/>
      <x v="6"/>
    </i>
    <i>
      <x v="213"/>
      <x v="119"/>
      <x v="2"/>
      <x v="177"/>
      <x v="4"/>
      <x v="6"/>
    </i>
    <i>
      <x v="214"/>
      <x v="122"/>
      <x v="3"/>
      <x v="276"/>
      <x v="5"/>
      <x v="6"/>
    </i>
    <i>
      <x v="215"/>
      <x v="123"/>
      <x/>
      <x v="179"/>
      <x v="2"/>
      <x v="6"/>
    </i>
    <i>
      <x v="216"/>
      <x v="125"/>
      <x v="1"/>
      <x v="293"/>
      <x v="5"/>
      <x v="6"/>
    </i>
    <i>
      <x v="217"/>
      <x v="126"/>
      <x v="2"/>
      <x v="231"/>
      <x v="4"/>
      <x v="6"/>
    </i>
    <i>
      <x v="218"/>
      <x v="127"/>
      <x v="3"/>
      <x v="346"/>
      <x v="5"/>
      <x v="6"/>
    </i>
    <i>
      <x v="219"/>
      <x v="130"/>
      <x/>
      <x v="11"/>
      <x v="3"/>
      <x v="6"/>
    </i>
    <i>
      <x v="220"/>
      <x v="131"/>
      <x v="1"/>
      <x v="57"/>
      <x v="4"/>
      <x v="6"/>
    </i>
    <i>
      <x v="221"/>
      <x v="132"/>
      <x v="2"/>
      <x v="74"/>
      <x v="2"/>
      <x v="6"/>
    </i>
    <i>
      <x v="222"/>
      <x v="133"/>
      <x v="3"/>
      <x v="255"/>
      <x v="1"/>
      <x v="3"/>
    </i>
    <i>
      <x v="223"/>
      <x v="135"/>
      <x/>
      <x v="223"/>
      <x v="4"/>
      <x v="6"/>
    </i>
    <i>
      <x v="224"/>
      <x v="136"/>
      <x v="1"/>
      <x v="145"/>
      <x v="2"/>
      <x v="6"/>
    </i>
    <i>
      <x v="225"/>
      <x v="139"/>
      <x v="2"/>
      <x v="294"/>
      <x v="2"/>
      <x v="6"/>
    </i>
    <i>
      <x v="226"/>
      <x v="140"/>
      <x v="3"/>
      <x v="139"/>
      <x/>
      <x v="6"/>
    </i>
    <i>
      <x v="227"/>
      <x v="157"/>
      <x/>
      <x v="243"/>
      <x v="5"/>
      <x v="6"/>
    </i>
    <i>
      <x v="228"/>
      <x v="371"/>
      <x v="1"/>
      <x v="332"/>
      <x v="4"/>
      <x v="6"/>
    </i>
    <i>
      <x v="229"/>
      <x v="372"/>
      <x v="2"/>
      <x v="31"/>
      <x v="1"/>
      <x v="3"/>
    </i>
    <i>
      <x v="230"/>
      <x v="373"/>
      <x v="3"/>
      <x v="302"/>
      <x v="4"/>
      <x v="6"/>
    </i>
    <i>
      <x v="231"/>
      <x v="376"/>
      <x/>
      <x v="146"/>
      <x v="4"/>
      <x v="6"/>
    </i>
    <i>
      <x v="232"/>
      <x v="34"/>
      <x v="1"/>
      <x v="58"/>
      <x/>
      <x v="6"/>
    </i>
    <i>
      <x v="233"/>
      <x v="73"/>
      <x v="2"/>
      <x v="261"/>
      <x v="5"/>
      <x v="6"/>
    </i>
    <i>
      <x v="234"/>
      <x v="80"/>
      <x v="3"/>
      <x v="266"/>
      <x v="4"/>
      <x v="6"/>
    </i>
    <i>
      <x v="235"/>
      <x v="84"/>
      <x/>
      <x v="182"/>
      <x/>
      <x v="6"/>
    </i>
    <i>
      <x v="236"/>
      <x v="90"/>
      <x v="1"/>
      <x v="136"/>
      <x v="3"/>
      <x v="6"/>
    </i>
    <i>
      <x v="237"/>
      <x v="183"/>
      <x v="2"/>
      <x v="216"/>
      <x v="3"/>
      <x v="6"/>
    </i>
    <i>
      <x v="238"/>
      <x v="218"/>
      <x v="3"/>
      <x v="321"/>
      <x v="4"/>
      <x v="6"/>
    </i>
    <i>
      <x v="239"/>
      <x v="219"/>
      <x/>
      <x v="337"/>
      <x v="1"/>
      <x v="6"/>
    </i>
    <i>
      <x v="240"/>
      <x v="231"/>
      <x v="1"/>
      <x v="263"/>
      <x/>
      <x v="6"/>
    </i>
    <i>
      <x v="241"/>
      <x v="235"/>
      <x v="2"/>
      <x v="274"/>
      <x v="3"/>
      <x v="6"/>
    </i>
    <i>
      <x v="242"/>
      <x v="250"/>
      <x v="3"/>
      <x v="19"/>
      <x v="2"/>
      <x v="4"/>
    </i>
    <i>
      <x v="243"/>
      <x v="270"/>
      <x/>
      <x v="89"/>
      <x v="5"/>
      <x v="6"/>
    </i>
    <i>
      <x v="244"/>
      <x v="391"/>
      <x v="1"/>
      <x v="203"/>
      <x v="4"/>
      <x v="6"/>
    </i>
    <i>
      <x v="245"/>
      <x v="411"/>
      <x v="2"/>
      <x v="401"/>
      <x v="5"/>
      <x v="6"/>
    </i>
    <i>
      <x v="246"/>
      <x v="418"/>
      <x v="3"/>
      <x v="175"/>
      <x v="5"/>
      <x v="6"/>
    </i>
    <i>
      <x v="247"/>
      <x v="109"/>
      <x/>
      <x v="323"/>
      <x/>
      <x v="6"/>
    </i>
    <i>
      <x v="248"/>
      <x v="230"/>
      <x v="1"/>
      <x v="8"/>
      <x v="4"/>
      <x v="6"/>
    </i>
    <i>
      <x v="249"/>
      <x v="236"/>
      <x v="2"/>
      <x v="166"/>
      <x v="3"/>
      <x v="6"/>
    </i>
    <i>
      <x v="250"/>
      <x v="261"/>
      <x v="3"/>
      <x v="250"/>
      <x/>
      <x v="6"/>
    </i>
    <i>
      <x v="251"/>
      <x v="278"/>
      <x/>
      <x v="325"/>
      <x v="5"/>
      <x v="6"/>
    </i>
    <i>
      <x v="252"/>
      <x v="296"/>
      <x v="1"/>
      <x v="68"/>
      <x v="5"/>
      <x v="6"/>
    </i>
    <i>
      <x v="253"/>
      <x v="299"/>
      <x v="2"/>
      <x v="234"/>
      <x v="2"/>
      <x v="5"/>
    </i>
    <i>
      <x v="254"/>
      <x v="305"/>
      <x v="3"/>
      <x v="91"/>
      <x v="5"/>
      <x v="6"/>
    </i>
    <i>
      <x v="255"/>
      <x v="333"/>
      <x v="8"/>
      <x v="34"/>
      <x v="2"/>
      <x v="5"/>
    </i>
    <i>
      <x v="256"/>
      <x v="334"/>
      <x v="8"/>
      <x v="352"/>
      <x v="2"/>
      <x v="5"/>
    </i>
    <i>
      <x v="257"/>
      <x v="19"/>
      <x v="8"/>
      <x v="202"/>
      <x v="2"/>
      <x v="7"/>
    </i>
    <i>
      <x v="258"/>
      <x v="64"/>
      <x v="8"/>
      <x v="408"/>
      <x v="1"/>
      <x v="15"/>
    </i>
    <i>
      <x v="259"/>
      <x v="102"/>
      <x/>
      <x v="128"/>
      <x v="2"/>
      <x v="7"/>
    </i>
    <i>
      <x v="260"/>
      <x v="103"/>
      <x v="1"/>
      <x v="278"/>
      <x/>
      <x v="6"/>
    </i>
    <i>
      <x v="261"/>
      <x v="121"/>
      <x v="2"/>
      <x v="355"/>
      <x v="2"/>
      <x v="7"/>
    </i>
    <i>
      <x v="262"/>
      <x v="141"/>
      <x v="3"/>
      <x v="397"/>
      <x v="4"/>
      <x v="6"/>
    </i>
    <i>
      <x v="263"/>
      <x v="158"/>
      <x/>
      <x v="97"/>
      <x v="3"/>
      <x v="6"/>
    </i>
    <i>
      <x v="264"/>
      <x v="161"/>
      <x v="1"/>
      <x v="201"/>
      <x v="1"/>
      <x v="6"/>
    </i>
    <i>
      <x v="265"/>
      <x v="167"/>
      <x v="2"/>
      <x v="418"/>
      <x v="3"/>
      <x v="6"/>
    </i>
    <i>
      <x v="266"/>
      <x v="178"/>
      <x v="3"/>
      <x v="37"/>
      <x/>
      <x v="6"/>
    </i>
    <i>
      <x v="267"/>
      <x v="181"/>
      <x/>
      <x v="7"/>
      <x v="3"/>
      <x v="6"/>
    </i>
    <i>
      <x v="268"/>
      <x v="190"/>
      <x v="1"/>
      <x v="242"/>
      <x v="3"/>
      <x v="6"/>
    </i>
    <i>
      <x v="269"/>
      <x v="195"/>
      <x v="2"/>
      <x v="205"/>
      <x v="1"/>
      <x v="6"/>
    </i>
    <i>
      <x v="270"/>
      <x v="213"/>
      <x v="3"/>
      <x v="184"/>
      <x v="5"/>
      <x v="6"/>
    </i>
    <i>
      <x v="271"/>
      <x v="217"/>
      <x/>
      <x v="239"/>
      <x v="2"/>
      <x v="7"/>
    </i>
    <i>
      <x v="272"/>
      <x v="262"/>
      <x v="1"/>
      <x v="104"/>
      <x/>
      <x v="6"/>
    </i>
    <i>
      <x v="273"/>
      <x v="265"/>
      <x v="2"/>
      <x v="351"/>
      <x/>
      <x v="6"/>
    </i>
    <i>
      <x v="274"/>
      <x v="285"/>
      <x v="3"/>
      <x v="158"/>
      <x v="2"/>
      <x v="7"/>
    </i>
    <i>
      <x v="275"/>
      <x v="286"/>
      <x/>
      <x v="60"/>
      <x v="5"/>
      <x v="6"/>
    </i>
    <i>
      <x v="276"/>
      <x v="291"/>
      <x v="1"/>
      <x v="369"/>
      <x v="4"/>
      <x v="6"/>
    </i>
    <i>
      <x v="277"/>
      <x v="311"/>
      <x v="2"/>
      <x v="377"/>
      <x/>
      <x v="6"/>
    </i>
    <i>
      <x v="278"/>
      <x v="314"/>
      <x v="3"/>
      <x v="393"/>
      <x/>
      <x v="6"/>
    </i>
    <i>
      <x v="279"/>
      <x v="328"/>
      <x/>
      <x v="269"/>
      <x/>
      <x v="6"/>
    </i>
    <i>
      <x v="280"/>
      <x v="329"/>
      <x v="1"/>
      <x v="416"/>
      <x/>
      <x v="6"/>
    </i>
    <i>
      <x v="281"/>
      <x v="377"/>
      <x v="2"/>
      <x v="48"/>
      <x v="3"/>
      <x v="6"/>
    </i>
    <i>
      <x v="282"/>
      <x v="392"/>
      <x v="3"/>
      <x v="190"/>
      <x v="2"/>
      <x v="7"/>
    </i>
    <i>
      <x v="283"/>
      <x v="395"/>
      <x v="10"/>
      <x v="161"/>
      <x v="5"/>
      <x v="6"/>
    </i>
    <i>
      <x v="284"/>
      <x v="407"/>
      <x v="10"/>
      <x v="347"/>
      <x v="5"/>
      <x v="15"/>
    </i>
    <i>
      <x v="285"/>
      <x v="66"/>
      <x v="10"/>
      <x v="73"/>
      <x/>
      <x v="6"/>
    </i>
    <i>
      <x v="286"/>
      <x v="387"/>
      <x v="10"/>
      <x v="109"/>
      <x v="5"/>
      <x v="6"/>
    </i>
    <i>
      <x v="287"/>
      <x v="8"/>
      <x/>
      <x v="240"/>
      <x v="4"/>
      <x v="6"/>
    </i>
    <i>
      <x v="288"/>
      <x v="21"/>
      <x v="1"/>
      <x v="412"/>
      <x v="1"/>
      <x v="6"/>
    </i>
    <i>
      <x v="289"/>
      <x v="23"/>
      <x v="2"/>
      <x v="232"/>
      <x v="3"/>
      <x v="6"/>
    </i>
    <i>
      <x v="290"/>
      <x v="24"/>
      <x v="3"/>
      <x v="172"/>
      <x/>
      <x v="6"/>
    </i>
    <i>
      <x v="291"/>
      <x v="40"/>
      <x/>
      <x v="194"/>
      <x/>
      <x v="6"/>
    </i>
    <i>
      <x v="292"/>
      <x v="49"/>
      <x v="1"/>
      <x v="213"/>
      <x v="4"/>
      <x v="6"/>
    </i>
    <i>
      <x v="293"/>
      <x v="54"/>
      <x v="2"/>
      <x v="284"/>
      <x v="5"/>
      <x v="6"/>
    </i>
    <i>
      <x v="294"/>
      <x v="93"/>
      <x v="3"/>
      <x v="364"/>
      <x/>
      <x v="6"/>
    </i>
    <i>
      <x v="295"/>
      <x v="142"/>
      <x/>
      <x v="209"/>
      <x v="5"/>
      <x v="6"/>
    </i>
    <i>
      <x v="296"/>
      <x v="143"/>
      <x v="1"/>
      <x v="62"/>
      <x v="3"/>
      <x v="6"/>
    </i>
    <i>
      <x v="297"/>
      <x v="188"/>
      <x v="2"/>
      <x v="42"/>
      <x v="4"/>
      <x v="6"/>
    </i>
    <i>
      <x v="298"/>
      <x v="200"/>
      <x v="3"/>
      <x v="365"/>
      <x v="4"/>
      <x v="6"/>
    </i>
    <i>
      <x v="299"/>
      <x v="202"/>
      <x/>
      <x v="357"/>
      <x v="4"/>
      <x v="6"/>
    </i>
    <i>
      <x v="300"/>
      <x v="207"/>
      <x v="1"/>
      <x v="299"/>
      <x v="4"/>
      <x v="6"/>
    </i>
    <i>
      <x v="301"/>
      <x v="215"/>
      <x v="2"/>
      <x v="99"/>
      <x v="4"/>
      <x v="6"/>
    </i>
    <i>
      <x v="302"/>
      <x v="216"/>
      <x v="3"/>
      <x v="173"/>
      <x v="2"/>
      <x v="9"/>
    </i>
    <i>
      <x v="303"/>
      <x v="264"/>
      <x/>
      <x v="152"/>
      <x v="4"/>
      <x v="6"/>
    </i>
    <i>
      <x v="304"/>
      <x v="268"/>
      <x v="1"/>
      <x v="366"/>
      <x v="4"/>
      <x v="6"/>
    </i>
    <i>
      <x v="305"/>
      <x v="354"/>
      <x v="2"/>
      <x v="367"/>
      <x v="4"/>
      <x v="6"/>
    </i>
    <i>
      <x v="306"/>
      <x v="355"/>
      <x v="3"/>
      <x v="120"/>
      <x v="4"/>
      <x v="6"/>
    </i>
    <i>
      <x v="307"/>
      <x v="356"/>
      <x/>
      <x v="402"/>
      <x v="4"/>
      <x v="6"/>
    </i>
    <i>
      <x v="308"/>
      <x v="357"/>
      <x v="1"/>
      <x v="249"/>
      <x v="4"/>
      <x v="6"/>
    </i>
    <i>
      <x v="309"/>
      <x v="360"/>
      <x v="2"/>
      <x v="253"/>
      <x v="5"/>
      <x v="6"/>
    </i>
    <i>
      <x v="310"/>
      <x v="361"/>
      <x v="3"/>
      <x v="6"/>
      <x v="2"/>
      <x v="9"/>
    </i>
    <i>
      <x v="311"/>
      <x v="375"/>
      <x/>
      <x v="22"/>
      <x v="2"/>
      <x v="9"/>
    </i>
    <i>
      <x v="312"/>
      <x v="386"/>
      <x v="1"/>
      <x v="12"/>
      <x/>
      <x v="6"/>
    </i>
    <i>
      <x v="313"/>
      <x v="390"/>
      <x v="2"/>
      <x v="383"/>
      <x v="1"/>
      <x v="6"/>
    </i>
    <i>
      <x v="314"/>
      <x v="393"/>
      <x v="3"/>
      <x v="187"/>
      <x v="4"/>
      <x v="6"/>
    </i>
    <i>
      <x v="315"/>
      <x v="398"/>
      <x/>
      <x v="72"/>
      <x v="4"/>
      <x v="6"/>
    </i>
    <i>
      <x v="316"/>
      <x v="399"/>
      <x v="1"/>
      <x v="263"/>
      <x v="3"/>
      <x v="6"/>
    </i>
    <i>
      <x v="317"/>
      <x v="401"/>
      <x v="2"/>
      <x v="83"/>
      <x v="5"/>
      <x v="6"/>
    </i>
    <i>
      <x v="318"/>
      <x v="404"/>
      <x v="3"/>
      <x v="308"/>
      <x v="4"/>
      <x v="6"/>
    </i>
    <i>
      <x v="319"/>
      <x v="406"/>
      <x/>
      <x v="117"/>
      <x v="3"/>
      <x v="6"/>
    </i>
    <i>
      <x v="320"/>
      <x v="410"/>
      <x v="1"/>
      <x v="235"/>
      <x v="3"/>
      <x v="6"/>
    </i>
    <i>
      <x v="321"/>
      <x v="414"/>
      <x v="2"/>
      <x v="303"/>
      <x v="4"/>
      <x v="6"/>
    </i>
    <i>
      <x v="322"/>
      <x v="415"/>
      <x v="3"/>
      <x v="304"/>
      <x v="4"/>
      <x v="6"/>
    </i>
    <i>
      <x v="323"/>
      <x v="1"/>
      <x/>
      <x v="197"/>
      <x v="4"/>
      <x v="6"/>
    </i>
    <i>
      <x v="324"/>
      <x v="2"/>
      <x v="1"/>
      <x v="384"/>
      <x v="4"/>
      <x v="6"/>
    </i>
    <i>
      <x v="325"/>
      <x v="3"/>
      <x v="2"/>
      <x v="390"/>
      <x v="4"/>
      <x v="6"/>
    </i>
    <i>
      <x v="326"/>
      <x v="7"/>
      <x v="3"/>
      <x v="301"/>
      <x v="4"/>
      <x v="6"/>
    </i>
    <i>
      <x v="327"/>
      <x v="17"/>
      <x/>
      <x v="370"/>
      <x v="4"/>
      <x v="6"/>
    </i>
    <i>
      <x v="328"/>
      <x v="25"/>
      <x v="1"/>
      <x v="341"/>
      <x v="5"/>
      <x v="6"/>
    </i>
    <i>
      <x v="329"/>
      <x v="28"/>
      <x v="2"/>
      <x v="316"/>
      <x v="4"/>
      <x v="6"/>
    </i>
    <i>
      <x v="330"/>
      <x v="29"/>
      <x v="3"/>
      <x v="122"/>
      <x/>
      <x v="6"/>
    </i>
    <i>
      <x v="331"/>
      <x v="31"/>
      <x/>
      <x v="300"/>
      <x v="3"/>
      <x v="6"/>
    </i>
    <i>
      <x v="332"/>
      <x v="36"/>
      <x v="1"/>
      <x v="15"/>
      <x v="5"/>
      <x v="6"/>
    </i>
    <i>
      <x v="333"/>
      <x v="37"/>
      <x v="2"/>
      <x v="29"/>
      <x v="1"/>
      <x v="6"/>
    </i>
    <i>
      <x v="334"/>
      <x v="38"/>
      <x v="3"/>
      <x v="79"/>
      <x v="1"/>
      <x v="6"/>
    </i>
    <i>
      <x v="335"/>
      <x v="45"/>
      <x/>
      <x v="244"/>
      <x/>
      <x v="6"/>
    </i>
    <i>
      <x v="336"/>
      <x v="46"/>
      <x v="1"/>
      <x v="9"/>
      <x v="5"/>
      <x v="6"/>
    </i>
    <i>
      <x v="337"/>
      <x v="50"/>
      <x v="2"/>
      <x v="162"/>
      <x v="4"/>
      <x v="6"/>
    </i>
    <i>
      <x v="338"/>
      <x v="57"/>
      <x v="3"/>
      <x v="26"/>
      <x v="1"/>
      <x v="6"/>
    </i>
    <i>
      <x v="339"/>
      <x v="60"/>
      <x/>
      <x v="176"/>
      <x v="5"/>
      <x v="6"/>
    </i>
    <i>
      <x v="340"/>
      <x v="61"/>
      <x v="1"/>
      <x v="278"/>
      <x v="3"/>
      <x v="6"/>
    </i>
    <i>
      <x v="341"/>
      <x v="65"/>
      <x v="2"/>
      <x v="76"/>
      <x v="3"/>
      <x v="6"/>
    </i>
    <i>
      <x v="342"/>
      <x v="68"/>
      <x v="3"/>
      <x v="208"/>
      <x v="4"/>
      <x v="6"/>
    </i>
    <i>
      <x v="343"/>
      <x v="70"/>
      <x/>
      <x v="156"/>
      <x v="3"/>
      <x v="6"/>
    </i>
    <i>
      <x v="344"/>
      <x v="74"/>
      <x v="1"/>
      <x v="353"/>
      <x v="4"/>
      <x v="6"/>
    </i>
    <i>
      <x v="345"/>
      <x v="76"/>
      <x v="2"/>
      <x v="193"/>
      <x v="3"/>
      <x v="6"/>
    </i>
    <i>
      <x v="346"/>
      <x v="79"/>
      <x v="3"/>
      <x v="78"/>
      <x v="5"/>
      <x v="6"/>
    </i>
    <i>
      <x v="347"/>
      <x v="81"/>
      <x/>
      <x v="354"/>
      <x v="5"/>
      <x v="6"/>
    </i>
    <i>
      <x v="348"/>
      <x v="83"/>
      <x v="1"/>
      <x v="71"/>
      <x v="5"/>
      <x v="6"/>
    </i>
    <i>
      <x v="349"/>
      <x v="85"/>
      <x v="2"/>
      <x v="127"/>
      <x v="4"/>
      <x v="6"/>
    </i>
    <i>
      <x v="350"/>
      <x v="86"/>
      <x v="3"/>
      <x v="112"/>
      <x v="5"/>
      <x v="6"/>
    </i>
    <i>
      <x v="351"/>
      <x v="87"/>
      <x/>
      <x v="25"/>
      <x v="3"/>
      <x v="6"/>
    </i>
    <i>
      <x v="352"/>
      <x v="88"/>
      <x v="1"/>
      <x v="340"/>
      <x v="4"/>
      <x v="6"/>
    </i>
    <i>
      <x v="353"/>
      <x v="89"/>
      <x v="2"/>
      <x v="398"/>
      <x v="4"/>
      <x v="6"/>
    </i>
    <i>
      <x v="354"/>
      <x v="91"/>
      <x v="3"/>
      <x v="256"/>
      <x v="3"/>
      <x v="6"/>
    </i>
    <i>
      <x v="355"/>
      <x v="112"/>
      <x/>
      <x v="17"/>
      <x v="4"/>
      <x v="6"/>
    </i>
    <i>
      <x v="356"/>
      <x v="114"/>
      <x v="1"/>
      <x v="282"/>
      <x v="2"/>
      <x v="6"/>
    </i>
    <i>
      <x v="357"/>
      <x v="120"/>
      <x v="2"/>
      <x v="334"/>
      <x v="5"/>
      <x v="6"/>
    </i>
    <i>
      <x v="358"/>
      <x v="124"/>
      <x v="3"/>
      <x v="225"/>
      <x v="5"/>
      <x v="6"/>
    </i>
    <i>
      <x v="359"/>
      <x v="129"/>
      <x/>
      <x v="108"/>
      <x v="4"/>
      <x v="6"/>
    </i>
    <i>
      <x v="360"/>
      <x v="134"/>
      <x v="1"/>
      <x v="43"/>
      <x v="4"/>
      <x v="6"/>
    </i>
    <i>
      <x v="361"/>
      <x v="137"/>
      <x v="2"/>
      <x v="32"/>
      <x v="4"/>
      <x v="6"/>
    </i>
    <i>
      <x v="362"/>
      <x v="138"/>
      <x v="3"/>
      <x v="331"/>
      <x v="4"/>
      <x v="6"/>
    </i>
    <i>
      <x v="363"/>
      <x v="147"/>
      <x/>
      <x v="143"/>
      <x v="2"/>
      <x v="6"/>
    </i>
    <i>
      <x v="364"/>
      <x v="151"/>
      <x v="1"/>
      <x v="395"/>
      <x v="4"/>
      <x v="6"/>
    </i>
    <i>
      <x v="365"/>
      <x v="152"/>
      <x v="2"/>
      <x v="411"/>
      <x v="5"/>
      <x v="6"/>
    </i>
    <i>
      <x v="366"/>
      <x v="154"/>
      <x v="3"/>
      <x v="63"/>
      <x v="4"/>
      <x v="6"/>
    </i>
    <i>
      <x v="367"/>
      <x v="159"/>
      <x/>
      <x v="385"/>
      <x v="2"/>
      <x v="6"/>
    </i>
    <i>
      <x v="368"/>
      <x v="160"/>
      <x v="1"/>
      <x v="212"/>
      <x v="4"/>
      <x v="6"/>
    </i>
    <i>
      <x v="369"/>
      <x v="163"/>
      <x v="2"/>
      <x v="77"/>
      <x v="4"/>
      <x v="6"/>
    </i>
    <i>
      <x v="370"/>
      <x v="168"/>
      <x v="3"/>
      <x v="279"/>
      <x/>
      <x v="6"/>
    </i>
    <i>
      <x v="371"/>
      <x v="171"/>
      <x/>
      <x v="140"/>
      <x v="1"/>
      <x v="6"/>
    </i>
    <i>
      <x v="372"/>
      <x v="172"/>
      <x v="1"/>
      <x v="67"/>
      <x v="1"/>
      <x v="6"/>
    </i>
    <i>
      <x v="373"/>
      <x v="174"/>
      <x v="2"/>
      <x v="160"/>
      <x v="3"/>
      <x v="6"/>
    </i>
    <i>
      <x v="374"/>
      <x v="179"/>
      <x v="3"/>
      <x v="218"/>
      <x v="1"/>
      <x v="6"/>
    </i>
    <i>
      <x v="375"/>
      <x v="180"/>
      <x/>
      <x v="147"/>
      <x v="4"/>
      <x v="6"/>
    </i>
    <i>
      <x v="376"/>
      <x v="184"/>
      <x v="1"/>
      <x v="189"/>
      <x v="4"/>
      <x v="6"/>
    </i>
    <i>
      <x v="377"/>
      <x v="185"/>
      <x v="2"/>
      <x v="134"/>
      <x v="5"/>
      <x v="6"/>
    </i>
    <i>
      <x v="378"/>
      <x v="186"/>
      <x v="3"/>
      <x v="326"/>
      <x v="4"/>
      <x v="6"/>
    </i>
    <i>
      <x v="379"/>
      <x v="187"/>
      <x/>
      <x v="345"/>
      <x/>
      <x v="8"/>
    </i>
    <i>
      <x v="380"/>
      <x v="191"/>
      <x v="1"/>
      <x v="148"/>
      <x v="1"/>
      <x v="8"/>
    </i>
    <i>
      <x v="381"/>
      <x v="192"/>
      <x v="2"/>
      <x v="247"/>
      <x v="4"/>
      <x v="8"/>
    </i>
    <i>
      <x v="382"/>
      <x v="193"/>
      <x v="3"/>
      <x v="23"/>
      <x v="5"/>
      <x v="8"/>
    </i>
    <i>
      <x v="383"/>
      <x v="194"/>
      <x/>
      <x v="169"/>
      <x v="4"/>
      <x v="8"/>
    </i>
    <i>
      <x v="384"/>
      <x v="196"/>
      <x v="1"/>
      <x v="94"/>
      <x v="4"/>
      <x v="8"/>
    </i>
    <i>
      <x v="385"/>
      <x v="203"/>
      <x v="2"/>
      <x v="70"/>
      <x v="5"/>
      <x v="8"/>
    </i>
    <i>
      <x v="386"/>
      <x v="206"/>
      <x v="3"/>
      <x v="296"/>
      <x v="5"/>
      <x v="8"/>
    </i>
    <i>
      <x v="387"/>
      <x v="208"/>
      <x/>
      <x v="273"/>
      <x v="5"/>
      <x v="8"/>
    </i>
    <i>
      <x v="388"/>
      <x v="211"/>
      <x v="1"/>
      <x v="46"/>
      <x v="5"/>
      <x v="8"/>
    </i>
    <i>
      <x v="389"/>
      <x v="214"/>
      <x v="2"/>
      <x v="93"/>
      <x v="5"/>
      <x v="8"/>
    </i>
    <i>
      <x v="390"/>
      <x v="220"/>
      <x v="3"/>
      <x v="207"/>
      <x v="5"/>
      <x v="8"/>
    </i>
    <i>
      <x v="391"/>
      <x v="222"/>
      <x/>
      <x v="144"/>
      <x v="2"/>
      <x v="8"/>
    </i>
    <i>
      <x v="392"/>
      <x v="358"/>
      <x v="1"/>
      <x v="153"/>
      <x v="4"/>
      <x v="8"/>
    </i>
    <i>
      <x v="393"/>
      <x v="359"/>
      <x v="2"/>
      <x v="66"/>
      <x v="4"/>
      <x v="8"/>
    </i>
    <i>
      <x v="394"/>
      <x v="362"/>
      <x v="3"/>
      <x v="319"/>
      <x/>
      <x v="8"/>
    </i>
    <i>
      <x v="395"/>
      <x v="363"/>
      <x/>
      <x v="132"/>
      <x v="5"/>
      <x v="8"/>
    </i>
    <i>
      <x v="396"/>
      <x v="365"/>
      <x v="1"/>
      <x v="2"/>
      <x v="5"/>
      <x v="8"/>
    </i>
    <i>
      <x v="397"/>
      <x v="366"/>
      <x v="2"/>
      <x v="373"/>
      <x v="1"/>
      <x v="8"/>
    </i>
    <i>
      <x v="398"/>
      <x v="368"/>
      <x v="3"/>
      <x v="81"/>
      <x v="1"/>
      <x v="8"/>
    </i>
    <i>
      <x v="399"/>
      <x v="369"/>
      <x/>
      <x v="391"/>
      <x v="4"/>
      <x v="8"/>
    </i>
    <i>
      <x v="400"/>
      <x v="378"/>
      <x v="1"/>
      <x v="69"/>
      <x v="1"/>
      <x v="6"/>
    </i>
    <i>
      <x v="401"/>
      <x v="379"/>
      <x v="2"/>
      <x v="381"/>
      <x v="5"/>
      <x v="6"/>
    </i>
    <i>
      <x v="402"/>
      <x v="380"/>
      <x v="3"/>
      <x v="217"/>
      <x v="5"/>
      <x v="6"/>
    </i>
    <i>
      <x v="403"/>
      <x v="384"/>
      <x/>
      <x v="116"/>
      <x/>
      <x v="6"/>
    </i>
    <i>
      <x v="404"/>
      <x v="385"/>
      <x v="1"/>
      <x v="252"/>
      <x v="2"/>
      <x v="6"/>
    </i>
    <i>
      <x v="405"/>
      <x v="389"/>
      <x v="2"/>
      <x v="404"/>
      <x v="5"/>
      <x v="19"/>
    </i>
    <i>
      <x v="406"/>
      <x v="394"/>
      <x v="3"/>
      <x v="47"/>
      <x v="2"/>
      <x v="6"/>
    </i>
    <i>
      <x v="407"/>
      <x v="396"/>
      <x/>
      <x v="100"/>
      <x v="5"/>
      <x v="6"/>
    </i>
    <i>
      <x v="408"/>
      <x v="397"/>
      <x v="1"/>
      <x v="124"/>
      <x/>
      <x v="6"/>
    </i>
    <i>
      <x v="409"/>
      <x v="400"/>
      <x v="2"/>
      <x v="335"/>
      <x v="5"/>
      <x v="6"/>
    </i>
    <i>
      <x v="410"/>
      <x v="402"/>
      <x v="3"/>
      <x v="349"/>
      <x v="1"/>
      <x v="6"/>
    </i>
    <i>
      <x v="411"/>
      <x v="403"/>
      <x/>
      <x v="27"/>
      <x/>
      <x v="6"/>
    </i>
    <i>
      <x v="412"/>
      <x v="405"/>
      <x v="1"/>
      <x v="21"/>
      <x v="2"/>
      <x v="6"/>
    </i>
    <i>
      <x v="413"/>
      <x v="408"/>
      <x v="2"/>
      <x v="287"/>
      <x v="5"/>
      <x v="6"/>
    </i>
    <i>
      <x v="414"/>
      <x v="416"/>
      <x v="3"/>
      <x v="171"/>
      <x v="2"/>
      <x v="6"/>
    </i>
    <i>
      <x v="415"/>
      <x v="417"/>
      <x/>
      <x v="215"/>
      <x v="2"/>
      <x v="6"/>
    </i>
    <i>
      <x v="416"/>
      <x v="39"/>
      <x v="1"/>
      <x v="106"/>
      <x v="1"/>
      <x v="6"/>
    </i>
    <i>
      <x v="417"/>
      <x v="374"/>
      <x v="2"/>
      <x v="315"/>
      <x v="5"/>
      <x v="6"/>
    </i>
    <i>
      <x v="418"/>
      <x v="381"/>
      <x v="3"/>
      <x v="407"/>
      <x v="2"/>
      <x v="11"/>
    </i>
    <i r="1">
      <x v="419"/>
      <x v="14"/>
      <x v="419"/>
      <x v="6"/>
      <x v="12"/>
    </i>
    <i>
      <x v="419"/>
      <x v="419"/>
      <x v="14"/>
      <x v="419"/>
      <x v="6"/>
      <x v="12"/>
    </i>
    <i r="1">
      <x v="423"/>
      <x v="3"/>
      <x v="425"/>
      <x/>
      <x v="12"/>
    </i>
  </rowItems>
  <colItems count="1">
    <i/>
  </colItems>
  <pageFields count="1">
    <pageField fld="24" hier="-1"/>
  </pageFields>
  <pivotTableStyleInfo name="PivotStyleLight16" showRowHeaders="0" showColHeaders="0"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3000-000000000000}" name="PivotTable1" cacheId="0" applyNumberFormats="0" applyBorderFormats="0" applyFontFormats="0" applyPatternFormats="0" applyAlignmentFormats="0" applyWidthHeightFormats="1" dataCaption="Values" updatedVersion="8" minRefreshableVersion="3" showDrill="0" useAutoFormatting="1" rowGrandTotals="0" colGrandTotals="0" itemPrintTitles="1" createdVersion="8" indent="0" compact="0" compactData="0" gridDropZones="1" multipleFieldFilters="0">
  <location ref="E4:Q427" firstHeaderRow="2" firstDataRow="2" firstDataCol="7" rowPageCount="2" colPageCount="1"/>
  <pivotFields count="34">
    <pivotField axis="axisRow" compact="0" outline="0" showAll="0" defaultSubtotal="0">
      <items count="42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m="1" x="422"/>
        <item m="1" x="421"/>
        <item m="1" x="420"/>
        <item m="1" x="423"/>
      </items>
    </pivotField>
    <pivotField axis="axisRow" compact="0" outline="0" showAll="0" defaultSubtotal="0">
      <items count="424">
        <item x="172"/>
        <item x="323"/>
        <item x="324"/>
        <item x="325"/>
        <item x="0"/>
        <item x="173"/>
        <item x="174"/>
        <item x="326"/>
        <item x="287"/>
        <item x="175"/>
        <item x="176"/>
        <item x="177"/>
        <item x="178"/>
        <item x="179"/>
        <item x="180"/>
        <item x="181"/>
        <item x="182"/>
        <item x="327"/>
        <item x="183"/>
        <item x="257"/>
        <item x="184"/>
        <item x="288"/>
        <item x="185"/>
        <item x="289"/>
        <item x="290"/>
        <item x="328"/>
        <item x="1"/>
        <item x="2"/>
        <item x="329"/>
        <item x="330"/>
        <item x="152"/>
        <item x="331"/>
        <item x="3"/>
        <item x="186"/>
        <item x="232"/>
        <item x="4"/>
        <item x="332"/>
        <item x="333"/>
        <item x="334"/>
        <item x="416"/>
        <item x="291"/>
        <item x="187"/>
        <item x="188"/>
        <item x="5"/>
        <item x="189"/>
        <item x="335"/>
        <item x="336"/>
        <item x="190"/>
        <item x="191"/>
        <item x="292"/>
        <item x="337"/>
        <item x="192"/>
        <item x="6"/>
        <item x="193"/>
        <item x="293"/>
        <item x="153"/>
        <item x="194"/>
        <item x="338"/>
        <item x="7"/>
        <item x="195"/>
        <item x="339"/>
        <item x="340"/>
        <item x="196"/>
        <item x="8"/>
        <item x="258"/>
        <item x="341"/>
        <item x="285"/>
        <item x="154"/>
        <item x="342"/>
        <item x="9"/>
        <item x="343"/>
        <item x="10"/>
        <item x="171"/>
        <item x="233"/>
        <item x="344"/>
        <item x="11"/>
        <item x="345"/>
        <item x="12"/>
        <item x="13"/>
        <item x="346"/>
        <item x="234"/>
        <item x="347"/>
        <item x="14"/>
        <item x="348"/>
        <item x="235"/>
        <item x="349"/>
        <item x="350"/>
        <item x="351"/>
        <item x="352"/>
        <item x="353"/>
        <item x="236"/>
        <item x="354"/>
        <item x="15"/>
        <item x="294"/>
        <item x="197"/>
        <item x="198"/>
        <item x="199"/>
        <item x="200"/>
        <item x="201"/>
        <item x="202"/>
        <item x="203"/>
        <item x="204"/>
        <item x="259"/>
        <item x="260"/>
        <item x="205"/>
        <item x="206"/>
        <item x="16"/>
        <item x="207"/>
        <item x="208"/>
        <item x="247"/>
        <item x="17"/>
        <item x="209"/>
        <item x="355"/>
        <item x="18"/>
        <item x="356"/>
        <item x="210"/>
        <item x="211"/>
        <item x="19"/>
        <item x="212"/>
        <item x="213"/>
        <item x="357"/>
        <item x="261"/>
        <item x="214"/>
        <item x="215"/>
        <item x="358"/>
        <item x="216"/>
        <item x="217"/>
        <item x="218"/>
        <item x="20"/>
        <item x="359"/>
        <item x="219"/>
        <item x="220"/>
        <item x="221"/>
        <item x="222"/>
        <item x="360"/>
        <item x="223"/>
        <item x="224"/>
        <item x="361"/>
        <item x="362"/>
        <item x="225"/>
        <item x="226"/>
        <item x="262"/>
        <item x="295"/>
        <item x="296"/>
        <item x="155"/>
        <item x="156"/>
        <item x="21"/>
        <item x="363"/>
        <item x="22"/>
        <item x="23"/>
        <item x="24"/>
        <item x="364"/>
        <item x="365"/>
        <item x="25"/>
        <item x="366"/>
        <item x="26"/>
        <item x="27"/>
        <item x="227"/>
        <item x="263"/>
        <item x="367"/>
        <item x="368"/>
        <item x="264"/>
        <item x="28"/>
        <item x="369"/>
        <item x="29"/>
        <item x="157"/>
        <item x="158"/>
        <item x="265"/>
        <item x="370"/>
        <item x="30"/>
        <item x="31"/>
        <item x="371"/>
        <item x="372"/>
        <item x="32"/>
        <item x="373"/>
        <item x="33"/>
        <item x="159"/>
        <item x="34"/>
        <item x="266"/>
        <item x="374"/>
        <item x="375"/>
        <item x="267"/>
        <item x="160"/>
        <item x="237"/>
        <item x="376"/>
        <item x="377"/>
        <item x="378"/>
        <item x="379"/>
        <item x="297"/>
        <item x="35"/>
        <item x="268"/>
        <item x="380"/>
        <item x="381"/>
        <item x="382"/>
        <item x="383"/>
        <item x="269"/>
        <item x="384"/>
        <item x="36"/>
        <item x="37"/>
        <item x="38"/>
        <item x="298"/>
        <item x="39"/>
        <item x="299"/>
        <item x="385"/>
        <item x="161"/>
        <item x="162"/>
        <item x="386"/>
        <item x="300"/>
        <item x="387"/>
        <item x="163"/>
        <item x="40"/>
        <item x="388"/>
        <item x="164"/>
        <item x="270"/>
        <item x="389"/>
        <item x="301"/>
        <item x="302"/>
        <item x="271"/>
        <item x="238"/>
        <item x="239"/>
        <item x="390"/>
        <item x="41"/>
        <item x="391"/>
        <item x="42"/>
        <item x="43"/>
        <item x="44"/>
        <item x="45"/>
        <item x="165"/>
        <item x="166"/>
        <item x="46"/>
        <item x="248"/>
        <item x="240"/>
        <item x="47"/>
        <item x="48"/>
        <item x="49"/>
        <item x="241"/>
        <item x="249"/>
        <item x="50"/>
        <item x="51"/>
        <item x="52"/>
        <item x="53"/>
        <item x="54"/>
        <item x="55"/>
        <item x="56"/>
        <item x="57"/>
        <item x="58"/>
        <item x="59"/>
        <item x="60"/>
        <item x="61"/>
        <item x="62"/>
        <item x="242"/>
        <item x="63"/>
        <item x="64"/>
        <item x="65"/>
        <item x="66"/>
        <item x="67"/>
        <item x="167"/>
        <item x="68"/>
        <item x="168"/>
        <item x="69"/>
        <item x="70"/>
        <item x="250"/>
        <item x="272"/>
        <item x="71"/>
        <item x="303"/>
        <item x="273"/>
        <item x="72"/>
        <item x="73"/>
        <item x="304"/>
        <item x="74"/>
        <item x="243"/>
        <item x="75"/>
        <item x="76"/>
        <item x="77"/>
        <item x="78"/>
        <item x="79"/>
        <item x="80"/>
        <item x="81"/>
        <item x="251"/>
        <item x="82"/>
        <item x="83"/>
        <item x="84"/>
        <item x="85"/>
        <item x="86"/>
        <item x="87"/>
        <item x="274"/>
        <item x="275"/>
        <item x="88"/>
        <item x="89"/>
        <item x="90"/>
        <item x="91"/>
        <item x="276"/>
        <item x="92"/>
        <item x="93"/>
        <item x="94"/>
        <item x="95"/>
        <item x="252"/>
        <item x="96"/>
        <item x="97"/>
        <item x="253"/>
        <item x="169"/>
        <item x="98"/>
        <item x="99"/>
        <item x="100"/>
        <item x="101"/>
        <item x="254"/>
        <item x="102"/>
        <item x="103"/>
        <item x="104"/>
        <item x="105"/>
        <item x="106"/>
        <item x="277"/>
        <item x="107"/>
        <item x="108"/>
        <item x="278"/>
        <item x="109"/>
        <item x="110"/>
        <item x="111"/>
        <item x="112"/>
        <item x="113"/>
        <item x="114"/>
        <item x="115"/>
        <item x="116"/>
        <item x="117"/>
        <item x="118"/>
        <item x="119"/>
        <item x="120"/>
        <item x="121"/>
        <item x="279"/>
        <item x="280"/>
        <item x="122"/>
        <item x="123"/>
        <item x="124"/>
        <item x="255"/>
        <item x="256"/>
        <item x="125"/>
        <item x="126"/>
        <item x="127"/>
        <item x="128"/>
        <item x="129"/>
        <item x="130"/>
        <item x="131"/>
        <item x="132"/>
        <item x="133"/>
        <item x="134"/>
        <item x="135"/>
        <item x="136"/>
        <item x="137"/>
        <item x="138"/>
        <item x="139"/>
        <item x="140"/>
        <item x="141"/>
        <item x="142"/>
        <item x="143"/>
        <item x="305"/>
        <item x="306"/>
        <item x="307"/>
        <item x="308"/>
        <item x="392"/>
        <item x="393"/>
        <item x="309"/>
        <item x="310"/>
        <item x="394"/>
        <item x="395"/>
        <item x="144"/>
        <item x="396"/>
        <item x="397"/>
        <item x="145"/>
        <item x="398"/>
        <item x="399"/>
        <item x="146"/>
        <item x="228"/>
        <item x="229"/>
        <item x="230"/>
        <item x="417"/>
        <item x="311"/>
        <item x="231"/>
        <item x="281"/>
        <item x="400"/>
        <item x="401"/>
        <item x="402"/>
        <item x="418"/>
        <item x="147"/>
        <item x="148"/>
        <item x="403"/>
        <item x="404"/>
        <item x="312"/>
        <item x="286"/>
        <item x="170"/>
        <item x="405"/>
        <item x="313"/>
        <item x="244"/>
        <item x="282"/>
        <item x="314"/>
        <item x="406"/>
        <item x="283"/>
        <item x="407"/>
        <item x="408"/>
        <item x="315"/>
        <item x="316"/>
        <item x="409"/>
        <item x="317"/>
        <item x="410"/>
        <item x="411"/>
        <item x="318"/>
        <item x="412"/>
        <item x="319"/>
        <item x="284"/>
        <item x="413"/>
        <item x="149"/>
        <item x="320"/>
        <item x="245"/>
        <item x="150"/>
        <item x="151"/>
        <item x="321"/>
        <item x="322"/>
        <item x="414"/>
        <item x="415"/>
        <item x="246"/>
        <item x="419"/>
        <item m="1" x="421"/>
        <item m="1" x="422"/>
        <item m="1" x="423"/>
        <item x="420"/>
      </items>
    </pivotField>
    <pivotField axis="axisRow" compact="0" outline="0" showAll="0" defaultSubtotal="0">
      <items count="15">
        <item x="3"/>
        <item x="0"/>
        <item x="1"/>
        <item x="2"/>
        <item x="4"/>
        <item m="1" x="14"/>
        <item m="1" x="13"/>
        <item m="1" x="8"/>
        <item x="5"/>
        <item m="1" x="11"/>
        <item x="6"/>
        <item m="1" x="10"/>
        <item m="1" x="12"/>
        <item m="1" x="9"/>
        <item x="7"/>
      </items>
    </pivotField>
    <pivotField axis="axisRow" compact="0" outline="0" showAll="0" defaultSubtotal="0">
      <items count="426">
        <item x="64"/>
        <item m="1" x="416"/>
        <item x="391"/>
        <item x="110"/>
        <item x="1"/>
        <item x="70"/>
        <item x="307"/>
        <item x="264"/>
        <item x="245"/>
        <item x="332"/>
        <item x="163"/>
        <item x="216"/>
        <item x="309"/>
        <item x="143"/>
        <item x="146"/>
        <item x="328"/>
        <item x="150"/>
        <item x="350"/>
        <item x="100"/>
        <item x="239"/>
        <item x="116"/>
        <item x="407"/>
        <item x="308"/>
        <item x="377"/>
        <item x="202"/>
        <item x="346"/>
        <item x="334"/>
        <item x="406"/>
        <item x="157"/>
        <item x="329"/>
        <item x="158"/>
        <item x="226"/>
        <item x="356"/>
        <item x="161"/>
        <item x="252"/>
        <item x="130"/>
        <item x="208"/>
        <item x="263"/>
        <item x="185"/>
        <item x="111"/>
        <item x="128"/>
        <item x="139"/>
        <item x="294"/>
        <item x="355"/>
        <item x="149"/>
        <item x="105"/>
        <item x="383"/>
        <item x="401"/>
        <item x="278"/>
        <item x="206"/>
        <item x="197"/>
        <item x="78"/>
        <item x="52"/>
        <item x="26"/>
        <item x="160"/>
        <item x="61"/>
        <item x="94"/>
        <item x="217"/>
        <item x="229"/>
        <item x="156"/>
        <item x="272"/>
        <item x="35"/>
        <item x="293"/>
        <item x="361"/>
        <item x="209"/>
        <item x="138"/>
        <item x="388"/>
        <item x="367"/>
        <item x="249"/>
        <item x="395"/>
        <item x="380"/>
        <item x="343"/>
        <item x="312"/>
        <item x="282"/>
        <item x="218"/>
        <item x="101"/>
        <item x="336"/>
        <item x="364"/>
        <item x="341"/>
        <item x="330"/>
        <item x="152"/>
        <item x="393"/>
        <item x="205"/>
        <item x="313"/>
        <item x="104"/>
        <item x="167"/>
        <item x="66"/>
        <item x="182"/>
        <item x="194"/>
        <item x="240"/>
        <item x="48"/>
        <item x="251"/>
        <item x="43"/>
        <item x="384"/>
        <item x="379"/>
        <item x="178"/>
        <item x="168"/>
        <item x="260"/>
        <item x="41"/>
        <item x="298"/>
        <item x="402"/>
        <item x="91"/>
        <item x="186"/>
        <item x="45"/>
        <item x="269"/>
        <item x="175"/>
        <item x="411"/>
        <item x="44"/>
        <item x="354"/>
        <item x="283"/>
        <item x="204"/>
        <item x="127"/>
        <item x="345"/>
        <item x="112"/>
        <item x="207"/>
        <item x="98"/>
        <item x="398"/>
        <item x="315"/>
        <item x="120"/>
        <item x="58"/>
        <item x="303"/>
        <item x="162"/>
        <item x="326"/>
        <item x="191"/>
        <item x="403"/>
        <item x="6"/>
        <item x="67"/>
        <item x="344"/>
        <item x="256"/>
        <item x="190"/>
        <item x="30"/>
        <item x="74"/>
        <item x="390"/>
        <item x="34"/>
        <item x="372"/>
        <item x="131"/>
        <item x="233"/>
        <item x="132"/>
        <item x="60"/>
        <item x="223"/>
        <item x="366"/>
        <item x="109"/>
        <item x="129"/>
        <item x="358"/>
        <item x="386"/>
        <item x="221"/>
        <item x="228"/>
        <item x="370"/>
        <item x="375"/>
        <item x="126"/>
        <item x="18"/>
        <item x="54"/>
        <item x="300"/>
        <item x="387"/>
        <item x="174"/>
        <item x="195"/>
        <item x="338"/>
        <item x="183"/>
        <item x="271"/>
        <item x="189"/>
        <item x="368"/>
        <item x="280"/>
        <item x="333"/>
        <item x="88"/>
        <item x="87"/>
        <item x="51"/>
        <item x="246"/>
        <item x="13"/>
        <item x="22"/>
        <item x="378"/>
        <item x="37"/>
        <item x="409"/>
        <item x="287"/>
        <item x="299"/>
        <item x="16"/>
        <item x="243"/>
        <item x="335"/>
        <item x="211"/>
        <item x="122"/>
        <item x="212"/>
        <item x="148"/>
        <item x="17"/>
        <item x="232"/>
        <item x="0"/>
        <item x="267"/>
        <item x="46"/>
        <item x="159"/>
        <item x="311"/>
        <item x="200"/>
        <item x="371"/>
        <item x="279"/>
        <item x="77"/>
        <item x="99"/>
        <item x="340"/>
        <item x="288"/>
        <item x="40"/>
        <item x="137"/>
        <item x="319"/>
        <item x="187"/>
        <item x="133"/>
        <item x="155"/>
        <item x="261"/>
        <item x="254"/>
        <item x="241"/>
        <item x="68"/>
        <item x="266"/>
        <item x="85"/>
        <item x="385"/>
        <item x="337"/>
        <item x="292"/>
        <item x="9"/>
        <item m="1" x="423"/>
        <item x="363"/>
        <item x="289"/>
        <item x="193"/>
        <item x="410"/>
        <item x="234"/>
        <item x="397"/>
        <item x="369"/>
        <item x="21"/>
        <item x="42"/>
        <item x="82"/>
        <item x="93"/>
        <item x="220"/>
        <item x="19"/>
        <item x="353"/>
        <item x="75"/>
        <item x="56"/>
        <item x="141"/>
        <item x="29"/>
        <item x="121"/>
        <item x="214"/>
        <item x="286"/>
        <item x="38"/>
        <item x="250"/>
        <item x="316"/>
        <item m="1" x="418"/>
        <item x="90"/>
        <item x="12"/>
        <item x="268"/>
        <item x="284"/>
        <item x="79"/>
        <item x="265"/>
        <item x="224"/>
        <item x="331"/>
        <item x="124"/>
        <item x="23"/>
        <item x="376"/>
        <item x="172"/>
        <item x="305"/>
        <item x="247"/>
        <item x="210"/>
        <item x="399"/>
        <item x="306"/>
        <item x="72"/>
        <item x="219"/>
        <item x="349"/>
        <item x="179"/>
        <item x="3"/>
        <item x="164"/>
        <item x="201"/>
        <item x="230"/>
        <item x="71"/>
        <item x="237"/>
        <item x="176"/>
        <item x="81"/>
        <item x="231"/>
        <item x="192"/>
        <item x="114"/>
        <item x="276"/>
        <item x="107"/>
        <item x="113"/>
        <item x="15"/>
        <item x="382"/>
        <item x="238"/>
        <item x="118"/>
        <item x="177"/>
        <item x="103"/>
        <item x="257"/>
        <item x="365"/>
        <item x="106"/>
        <item x="31"/>
        <item x="351"/>
        <item x="36"/>
        <item x="290"/>
        <item x="95"/>
        <item x="153"/>
        <item x="408"/>
        <item x="97"/>
        <item x="92"/>
        <item x="123"/>
        <item x="135"/>
        <item x="59"/>
        <item x="213"/>
        <item x="222"/>
        <item x="57"/>
        <item x="381"/>
        <item x="108"/>
        <item x="53"/>
        <item x="297"/>
        <item x="327"/>
        <item x="322"/>
        <item x="227"/>
        <item x="317"/>
        <item x="318"/>
        <item m="1" x="417"/>
        <item x="50"/>
        <item x="196"/>
        <item x="314"/>
        <item x="27"/>
        <item x="80"/>
        <item x="140"/>
        <item x="136"/>
        <item x="33"/>
        <item x="119"/>
        <item x="412"/>
        <item x="325"/>
        <item x="10"/>
        <item x="166"/>
        <item x="389"/>
        <item x="11"/>
        <item x="235"/>
        <item x="5"/>
        <item x="244"/>
        <item x="142"/>
        <item x="248"/>
        <item x="373"/>
        <item x="49"/>
        <item x="125"/>
        <item x="86"/>
        <item x="188"/>
        <item x="357"/>
        <item x="225"/>
        <item x="145"/>
        <item x="352"/>
        <item x="404"/>
        <item x="14"/>
        <item x="236"/>
        <item x="69"/>
        <item x="173"/>
        <item x="347"/>
        <item x="324"/>
        <item x="102"/>
        <item x="203"/>
        <item x="117"/>
        <item x="374"/>
        <item x="215"/>
        <item x="281"/>
        <item x="4"/>
        <item x="405"/>
        <item x="32"/>
        <item x="270"/>
        <item x="253"/>
        <item x="339"/>
        <item x="342"/>
        <item x="258"/>
        <item x="144"/>
        <item x="296"/>
        <item x="73"/>
        <item x="198"/>
        <item x="47"/>
        <item x="181"/>
        <item x="199"/>
        <item x="8"/>
        <item x="291"/>
        <item x="295"/>
        <item x="301"/>
        <item x="302"/>
        <item x="65"/>
        <item x="273"/>
        <item x="323"/>
        <item x="55"/>
        <item x="151"/>
        <item x="392"/>
        <item x="28"/>
        <item x="24"/>
        <item x="171"/>
        <item x="274"/>
        <item x="96"/>
        <item x="63"/>
        <item x="169"/>
        <item x="396"/>
        <item x="184"/>
        <item x="310"/>
        <item x="320"/>
        <item x="362"/>
        <item x="7"/>
        <item x="134"/>
        <item x="89"/>
        <item x="76"/>
        <item x="321"/>
        <item x="394"/>
        <item x="180"/>
        <item x="275"/>
        <item x="154"/>
        <item x="359"/>
        <item x="115"/>
        <item x="259"/>
        <item x="348"/>
        <item x="62"/>
        <item x="147"/>
        <item x="242"/>
        <item x="304"/>
        <item x="20"/>
        <item x="400"/>
        <item x="25"/>
        <item m="1" x="420"/>
        <item x="413"/>
        <item x="255"/>
        <item x="83"/>
        <item x="2"/>
        <item x="360"/>
        <item x="285"/>
        <item x="39"/>
        <item x="165"/>
        <item x="170"/>
        <item x="277"/>
        <item x="84"/>
        <item x="262"/>
        <item x="414"/>
        <item m="1" x="422"/>
        <item m="1" x="425"/>
        <item m="1" x="424"/>
        <item m="1" x="421"/>
        <item m="1" x="419"/>
        <item x="415"/>
      </items>
    </pivotField>
    <pivotField axis="axisRow" compact="0" outline="0" showAll="0" defaultSubtotal="0">
      <items count="8">
        <item x="0"/>
        <item x="1"/>
        <item x="4"/>
        <item x="5"/>
        <item x="3"/>
        <item x="2"/>
        <item x="6"/>
        <item m="1" x="7"/>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19">
        <item x="9"/>
        <item x="6"/>
        <item x="14"/>
        <item x="7"/>
        <item x="8"/>
        <item x="12"/>
        <item x="10"/>
        <item x="1"/>
        <item x="2"/>
        <item x="11"/>
        <item x="4"/>
        <item x="13"/>
        <item x="5"/>
        <item x="3"/>
        <item x="0"/>
        <item x="15"/>
        <item m="1" x="16"/>
        <item m="1" x="17"/>
        <item m="1" x="18"/>
      </items>
    </pivotField>
    <pivotField axis="axisRow" compact="0" outline="0" showAll="0" defaultSubtotal="0">
      <items count="21">
        <item x="0"/>
        <item x="5"/>
        <item x="6"/>
        <item x="3"/>
        <item x="9"/>
        <item x="11"/>
        <item x="12"/>
        <item x="8"/>
        <item x="13"/>
        <item x="7"/>
        <item x="4"/>
        <item x="1"/>
        <item x="15"/>
        <item m="1" x="16"/>
        <item m="1" x="17"/>
        <item x="2"/>
        <item m="1" x="18"/>
        <item m="1" x="20"/>
        <item m="1" x="19"/>
        <item x="14"/>
        <item x="10"/>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Page" compact="0" outline="0" showAll="0" defaultSubtotal="0">
      <items count="8">
        <item x="0"/>
        <item x="1"/>
        <item x="4"/>
        <item x="5"/>
        <item x="3"/>
        <item x="2"/>
        <item x="6"/>
        <item m="1" x="7"/>
      </items>
    </pivotField>
    <pivotField axis="axisPage" compact="0" outline="0" subtotalTop="0" multipleItemSelectionAllowed="1" showAll="0" defaultSubtotal="0">
      <items count="16">
        <item x="15"/>
        <item x="0"/>
        <item x="1"/>
        <item x="2"/>
        <item x="3"/>
        <item x="4"/>
        <item x="5"/>
        <item x="6"/>
        <item x="7"/>
        <item x="8"/>
        <item x="9"/>
        <item x="10"/>
        <item x="11"/>
        <item x="12"/>
        <item x="13"/>
        <item x="14"/>
      </items>
    </pivotField>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howAll="0" defaultSubtotal="0"/>
    <pivotField compact="0" outline="0" subtotalTop="0" showAll="0" defaultSubtotal="0"/>
    <pivotField compact="0" outline="0" subtotalTop="0" showAll="0" defaultSubtotal="0"/>
    <pivotField compact="0" outline="0" showAll="0" defaultSubtotal="0"/>
  </pivotFields>
  <rowFields count="7">
    <field x="0"/>
    <field x="1"/>
    <field x="2"/>
    <field x="3"/>
    <field x="4"/>
    <field x="15"/>
    <field x="14"/>
  </rowFields>
  <rowItems count="422">
    <i>
      <x/>
      <x v="4"/>
      <x v="1"/>
      <x v="183"/>
      <x/>
      <x/>
      <x v="14"/>
    </i>
    <i>
      <x v="1"/>
      <x v="26"/>
      <x v="2"/>
      <x v="4"/>
      <x/>
      <x v="11"/>
      <x v="7"/>
    </i>
    <i>
      <x v="2"/>
      <x v="27"/>
      <x v="3"/>
      <x v="410"/>
      <x/>
      <x v="15"/>
      <x v="14"/>
    </i>
    <i>
      <x v="3"/>
      <x v="32"/>
      <x/>
      <x v="258"/>
      <x/>
      <x v="3"/>
      <x v="14"/>
    </i>
    <i>
      <x v="4"/>
      <x v="35"/>
      <x v="1"/>
      <x v="348"/>
      <x/>
      <x v="10"/>
      <x v="14"/>
    </i>
    <i>
      <x v="5"/>
      <x v="43"/>
      <x v="2"/>
      <x v="322"/>
      <x/>
      <x/>
      <x v="8"/>
    </i>
    <i>
      <x v="6"/>
      <x v="52"/>
      <x v="3"/>
      <x v="125"/>
      <x v="1"/>
      <x v="11"/>
      <x v="14"/>
    </i>
    <i>
      <x v="7"/>
      <x v="58"/>
      <x/>
      <x v="386"/>
      <x v="5"/>
      <x v="10"/>
      <x v="14"/>
    </i>
    <i>
      <x v="8"/>
      <x v="63"/>
      <x v="1"/>
      <x v="363"/>
      <x v="5"/>
      <x v="1"/>
      <x v="14"/>
    </i>
    <i>
      <x v="9"/>
      <x v="69"/>
      <x v="2"/>
      <x v="210"/>
      <x v="5"/>
      <x v="2"/>
      <x v="14"/>
    </i>
    <i>
      <x v="10"/>
      <x v="71"/>
      <x v="3"/>
      <x v="317"/>
      <x v="5"/>
      <x v="3"/>
      <x v="14"/>
    </i>
    <i>
      <x v="11"/>
      <x v="75"/>
      <x/>
      <x v="320"/>
      <x v="5"/>
      <x v="3"/>
      <x v="14"/>
    </i>
    <i>
      <x v="12"/>
      <x v="77"/>
      <x v="1"/>
      <x v="238"/>
      <x v="5"/>
      <x v="3"/>
      <x v="7"/>
    </i>
    <i>
      <x v="13"/>
      <x v="78"/>
      <x v="2"/>
      <x v="167"/>
      <x v="1"/>
      <x v="11"/>
      <x v="13"/>
    </i>
    <i>
      <x v="14"/>
      <x v="82"/>
      <x v="3"/>
      <x v="336"/>
      <x v="1"/>
      <x v="11"/>
      <x v="14"/>
    </i>
    <i>
      <x v="15"/>
      <x v="92"/>
      <x/>
      <x v="272"/>
      <x v="5"/>
      <x v="1"/>
      <x v="14"/>
    </i>
    <i>
      <x v="16"/>
      <x v="106"/>
      <x v="1"/>
      <x v="174"/>
      <x v="4"/>
      <x v="1"/>
      <x v="14"/>
    </i>
    <i>
      <x v="17"/>
      <x v="110"/>
      <x v="2"/>
      <x v="181"/>
      <x v="1"/>
      <x v="11"/>
      <x v="14"/>
    </i>
    <i>
      <x v="18"/>
      <x v="113"/>
      <x v="3"/>
      <x v="150"/>
      <x v="1"/>
      <x/>
      <x v="10"/>
    </i>
    <i>
      <x v="19"/>
      <x v="117"/>
      <x/>
      <x v="224"/>
      <x/>
      <x/>
      <x v="14"/>
    </i>
    <i>
      <x v="20"/>
      <x v="128"/>
      <x v="1"/>
      <x v="403"/>
      <x v="1"/>
      <x/>
      <x v="14"/>
    </i>
    <i>
      <x v="21"/>
      <x v="146"/>
      <x v="2"/>
      <x v="219"/>
      <x/>
      <x/>
      <x v="14"/>
    </i>
    <i>
      <x v="22"/>
      <x v="148"/>
      <x v="3"/>
      <x v="168"/>
      <x/>
      <x/>
      <x v="14"/>
    </i>
    <i>
      <x v="23"/>
      <x v="149"/>
      <x/>
      <x v="246"/>
      <x/>
      <x/>
      <x v="14"/>
    </i>
    <i>
      <x v="24"/>
      <x v="150"/>
      <x v="1"/>
      <x v="375"/>
      <x v="1"/>
      <x/>
      <x v="14"/>
    </i>
    <i>
      <x v="25"/>
      <x v="153"/>
      <x v="2"/>
      <x v="405"/>
      <x v="2"/>
      <x v="1"/>
      <x v="14"/>
    </i>
    <i>
      <x v="26"/>
      <x v="155"/>
      <x v="3"/>
      <x v="53"/>
      <x v="4"/>
      <x v="1"/>
      <x v="12"/>
    </i>
    <i>
      <x v="27"/>
      <x v="156"/>
      <x/>
      <x v="309"/>
      <x v="3"/>
      <x/>
      <x v="14"/>
    </i>
    <i>
      <x v="28"/>
      <x v="162"/>
      <x v="1"/>
      <x v="374"/>
      <x v="5"/>
      <x v="1"/>
      <x v="14"/>
    </i>
    <i>
      <x v="29"/>
      <x v="164"/>
      <x v="2"/>
      <x v="229"/>
      <x v="3"/>
      <x/>
      <x v="14"/>
    </i>
    <i>
      <x v="30"/>
      <x v="169"/>
      <x v="3"/>
      <x v="130"/>
      <x v="5"/>
      <x v="10"/>
      <x v="14"/>
    </i>
    <i>
      <x v="31"/>
      <x v="170"/>
      <x/>
      <x v="281"/>
      <x v="4"/>
      <x/>
      <x v="14"/>
    </i>
    <i>
      <x v="32"/>
      <x v="173"/>
      <x v="1"/>
      <x v="350"/>
      <x v="3"/>
      <x v="9"/>
      <x v="14"/>
    </i>
    <i>
      <x v="33"/>
      <x v="175"/>
      <x v="2"/>
      <x v="313"/>
      <x v="4"/>
      <x v="1"/>
      <x v="14"/>
    </i>
    <i>
      <x v="34"/>
      <x v="177"/>
      <x v="3"/>
      <x v="133"/>
      <x v="2"/>
      <x v="2"/>
      <x v="14"/>
    </i>
    <i>
      <x v="35"/>
      <x v="189"/>
      <x/>
      <x v="61"/>
      <x v="2"/>
      <x v="9"/>
      <x v="14"/>
    </i>
    <i>
      <x v="36"/>
      <x v="197"/>
      <x v="1"/>
      <x v="283"/>
      <x v="2"/>
      <x v="7"/>
      <x v="1"/>
    </i>
    <i>
      <x v="37"/>
      <x v="198"/>
      <x v="2"/>
      <x v="170"/>
      <x v="5"/>
      <x v="9"/>
      <x v="14"/>
    </i>
    <i>
      <x v="38"/>
      <x v="199"/>
      <x v="3"/>
      <x v="233"/>
      <x v="5"/>
      <x v="9"/>
      <x v="14"/>
    </i>
    <i>
      <x v="39"/>
      <x v="201"/>
      <x/>
      <x v="413"/>
      <x v="5"/>
      <x v="7"/>
      <x v="14"/>
    </i>
    <i>
      <x v="40"/>
      <x v="210"/>
      <x v="1"/>
      <x v="195"/>
      <x v="5"/>
      <x v="9"/>
      <x v="1"/>
    </i>
    <i>
      <x v="41"/>
      <x v="221"/>
      <x v="2"/>
      <x v="98"/>
      <x v="5"/>
      <x v="9"/>
      <x v="14"/>
    </i>
    <i>
      <x v="42"/>
      <x v="223"/>
      <x v="3"/>
      <x v="220"/>
      <x v="5"/>
      <x v="4"/>
      <x v="14"/>
    </i>
    <i>
      <x v="43"/>
      <x v="224"/>
      <x/>
      <x v="92"/>
      <x v="5"/>
      <x v="9"/>
      <x v="14"/>
    </i>
    <i>
      <x v="44"/>
      <x v="225"/>
      <x v="1"/>
      <x v="107"/>
      <x v="5"/>
      <x v="1"/>
      <x v="14"/>
    </i>
    <i>
      <x v="45"/>
      <x v="226"/>
      <x v="2"/>
      <x v="103"/>
      <x v="5"/>
      <x v="9"/>
      <x v="14"/>
    </i>
    <i>
      <x v="46"/>
      <x v="229"/>
      <x v="3"/>
      <x v="185"/>
      <x v="5"/>
      <x v="9"/>
      <x v="8"/>
    </i>
    <i>
      <x v="47"/>
      <x v="232"/>
      <x/>
      <x v="360"/>
      <x v="5"/>
      <x v="9"/>
      <x v="14"/>
    </i>
    <i>
      <x v="48"/>
      <x v="233"/>
      <x v="4"/>
      <x v="90"/>
      <x v="5"/>
      <x v="3"/>
      <x v="14"/>
    </i>
    <i>
      <x v="49"/>
      <x v="234"/>
      <x v="4"/>
      <x v="327"/>
      <x v="5"/>
      <x v="11"/>
      <x v="14"/>
    </i>
    <i>
      <x v="50"/>
      <x v="237"/>
      <x v="4"/>
      <x v="306"/>
      <x v="5"/>
      <x/>
      <x v="14"/>
    </i>
    <i>
      <x v="51"/>
      <x v="238"/>
      <x v="4"/>
      <x v="165"/>
      <x v="4"/>
      <x/>
      <x v="14"/>
    </i>
    <i>
      <x v="52"/>
      <x v="239"/>
      <x v="4"/>
      <x v="52"/>
      <x v="4"/>
      <x/>
      <x v="14"/>
    </i>
    <i>
      <x v="53"/>
      <x v="240"/>
      <x v="2"/>
      <x v="298"/>
      <x v="4"/>
      <x/>
      <x v="14"/>
    </i>
    <i>
      <x v="54"/>
      <x v="241"/>
      <x v="3"/>
      <x v="151"/>
      <x v="2"/>
      <x/>
      <x v="1"/>
    </i>
    <i>
      <x v="55"/>
      <x v="242"/>
      <x/>
      <x v="371"/>
      <x v="4"/>
      <x/>
      <x v="14"/>
    </i>
    <i>
      <x v="56"/>
      <x v="243"/>
      <x v="1"/>
      <x v="227"/>
      <x/>
      <x/>
      <x v="14"/>
    </i>
    <i>
      <x v="57"/>
      <x v="244"/>
      <x v="2"/>
      <x v="295"/>
      <x v="3"/>
      <x/>
      <x v="14"/>
    </i>
    <i>
      <x v="58"/>
      <x v="245"/>
      <x v="3"/>
      <x v="119"/>
      <x v="4"/>
      <x/>
      <x v="14"/>
    </i>
    <i>
      <x v="59"/>
      <x v="246"/>
      <x/>
      <x v="292"/>
      <x v="1"/>
      <x/>
      <x v="14"/>
    </i>
    <i>
      <x v="60"/>
      <x v="247"/>
      <x v="1"/>
      <x v="138"/>
      <x v="4"/>
      <x/>
      <x v="14"/>
    </i>
    <i>
      <x v="61"/>
      <x v="248"/>
      <x v="2"/>
      <x v="55"/>
      <x v="4"/>
      <x/>
      <x v="14"/>
    </i>
    <i>
      <x v="62"/>
      <x v="249"/>
      <x v="3"/>
      <x v="399"/>
      <x/>
      <x/>
      <x v="14"/>
    </i>
    <i>
      <x v="63"/>
      <x v="251"/>
      <x/>
      <x v="379"/>
      <x/>
      <x/>
      <x v="14"/>
    </i>
    <i>
      <x v="64"/>
      <x v="252"/>
      <x v="1"/>
      <x/>
      <x v="4"/>
      <x/>
      <x v="14"/>
    </i>
    <i>
      <x v="65"/>
      <x v="253"/>
      <x v="2"/>
      <x v="368"/>
      <x v="1"/>
      <x/>
      <x v="1"/>
    </i>
    <i>
      <x v="66"/>
      <x v="254"/>
      <x v="3"/>
      <x v="86"/>
      <x v="2"/>
      <x/>
      <x v="14"/>
    </i>
    <i>
      <x v="67"/>
      <x v="255"/>
      <x/>
      <x v="126"/>
      <x v="2"/>
      <x/>
      <x v="8"/>
    </i>
    <i>
      <x v="68"/>
      <x v="257"/>
      <x v="1"/>
      <x v="204"/>
      <x/>
      <x/>
      <x v="14"/>
    </i>
    <i>
      <x v="69"/>
      <x v="259"/>
      <x v="2"/>
      <x v="338"/>
      <x v="2"/>
      <x/>
      <x v="14"/>
    </i>
    <i>
      <x v="70"/>
      <x v="260"/>
      <x v="3"/>
      <x v="5"/>
      <x v="1"/>
      <x v="20"/>
      <x v="14"/>
    </i>
    <i>
      <x v="71"/>
      <x v="263"/>
      <x/>
      <x v="262"/>
      <x v="1"/>
      <x v="20"/>
      <x v="14"/>
    </i>
    <i>
      <x v="72"/>
      <x v="266"/>
      <x v="1"/>
      <x v="254"/>
      <x v="1"/>
      <x v="20"/>
      <x v="14"/>
    </i>
    <i>
      <x v="73"/>
      <x v="267"/>
      <x v="2"/>
      <x v="358"/>
      <x v="1"/>
      <x v="20"/>
      <x v="14"/>
    </i>
    <i>
      <x v="74"/>
      <x v="269"/>
      <x v="3"/>
      <x v="131"/>
      <x v="1"/>
      <x v="20"/>
      <x v="14"/>
    </i>
    <i>
      <x v="75"/>
      <x v="271"/>
      <x/>
      <x v="226"/>
      <x v="1"/>
      <x v="20"/>
      <x v="14"/>
    </i>
    <i>
      <x v="76"/>
      <x v="272"/>
      <x v="1"/>
      <x v="389"/>
      <x v="1"/>
      <x v="20"/>
      <x v="7"/>
    </i>
    <i>
      <x v="77"/>
      <x v="273"/>
      <x v="2"/>
      <x v="191"/>
      <x v="1"/>
      <x v="20"/>
      <x v="14"/>
    </i>
    <i>
      <x v="78"/>
      <x v="274"/>
      <x v="3"/>
      <x v="51"/>
      <x v="1"/>
      <x v="20"/>
      <x v="14"/>
    </i>
    <i>
      <x v="79"/>
      <x v="275"/>
      <x/>
      <x v="241"/>
      <x v="1"/>
      <x v="20"/>
      <x v="14"/>
    </i>
    <i>
      <x v="80"/>
      <x v="276"/>
      <x v="1"/>
      <x v="310"/>
      <x v="1"/>
      <x v="20"/>
      <x v="14"/>
    </i>
    <i>
      <x v="81"/>
      <x v="277"/>
      <x v="2"/>
      <x v="265"/>
      <x v="1"/>
      <x v="20"/>
      <x v="14"/>
    </i>
    <i>
      <x v="82"/>
      <x v="279"/>
      <x v="3"/>
      <x v="221"/>
      <x v="1"/>
      <x v="20"/>
      <x v="14"/>
    </i>
    <i>
      <x v="83"/>
      <x v="280"/>
      <x/>
      <x v="409"/>
      <x v="1"/>
      <x v="20"/>
      <x v="14"/>
    </i>
    <i>
      <x v="84"/>
      <x v="281"/>
      <x v="1"/>
      <x v="417"/>
      <x v="1"/>
      <x v="20"/>
      <x v="14"/>
    </i>
    <i>
      <x v="85"/>
      <x v="282"/>
      <x v="2"/>
      <x v="206"/>
      <x v="1"/>
      <x v="20"/>
      <x v="7"/>
    </i>
    <i>
      <x v="86"/>
      <x v="283"/>
      <x v="3"/>
      <x v="329"/>
      <x v="1"/>
      <x v="20"/>
      <x v="14"/>
    </i>
    <i>
      <x v="87"/>
      <x v="284"/>
      <x/>
      <x v="164"/>
      <x v="1"/>
      <x v="20"/>
      <x v="14"/>
    </i>
    <i>
      <x v="88"/>
      <x v="287"/>
      <x v="1"/>
      <x v="163"/>
      <x v="1"/>
      <x v="20"/>
      <x v="14"/>
    </i>
    <i>
      <x v="89"/>
      <x v="288"/>
      <x v="2"/>
      <x v="388"/>
      <x v="1"/>
      <x v="20"/>
      <x v="14"/>
    </i>
    <i>
      <x v="90"/>
      <x v="289"/>
      <x v="3"/>
      <x v="237"/>
      <x v="5"/>
      <x/>
      <x v="14"/>
    </i>
    <i>
      <x v="91"/>
      <x v="290"/>
      <x/>
      <x v="101"/>
      <x v="2"/>
      <x v="9"/>
      <x v="14"/>
    </i>
    <i>
      <x v="92"/>
      <x v="292"/>
      <x v="1"/>
      <x v="289"/>
      <x v="3"/>
      <x v="1"/>
      <x v="14"/>
    </i>
    <i>
      <x v="93"/>
      <x v="293"/>
      <x v="2"/>
      <x v="222"/>
      <x v="5"/>
      <x v="5"/>
      <x v="14"/>
    </i>
    <i>
      <x v="94"/>
      <x v="294"/>
      <x v="3"/>
      <x v="56"/>
      <x v="2"/>
      <x v="9"/>
      <x v="14"/>
    </i>
    <i>
      <x v="95"/>
      <x v="295"/>
      <x/>
      <x v="285"/>
      <x v="4"/>
      <x v="6"/>
      <x v="14"/>
    </i>
    <i>
      <x v="96"/>
      <x v="297"/>
      <x v="1"/>
      <x v="378"/>
      <x v="5"/>
      <x v="2"/>
      <x v="14"/>
    </i>
    <i>
      <x v="97"/>
      <x v="298"/>
      <x v="2"/>
      <x v="288"/>
      <x v="4"/>
      <x v="6"/>
      <x v="14"/>
    </i>
    <i>
      <x v="98"/>
      <x v="301"/>
      <x v="3"/>
      <x v="115"/>
      <x v="4"/>
      <x v="6"/>
      <x v="14"/>
    </i>
    <i>
      <x v="99"/>
      <x v="302"/>
      <x/>
      <x v="192"/>
      <x v="2"/>
      <x v="9"/>
      <x v="14"/>
    </i>
    <i>
      <x v="100"/>
      <x v="303"/>
      <x v="1"/>
      <x v="18"/>
      <x v="5"/>
      <x v="5"/>
      <x v="14"/>
    </i>
    <i>
      <x v="101"/>
      <x v="304"/>
      <x v="2"/>
      <x v="75"/>
      <x v="3"/>
      <x v="1"/>
      <x v="14"/>
    </i>
    <i>
      <x v="102"/>
      <x v="306"/>
      <x v="3"/>
      <x v="342"/>
      <x v="2"/>
      <x v="9"/>
      <x v="14"/>
    </i>
    <i>
      <x v="103"/>
      <x v="307"/>
      <x/>
      <x v="277"/>
      <x v="3"/>
      <x v="1"/>
      <x v="14"/>
    </i>
    <i>
      <x v="104"/>
      <x v="308"/>
      <x v="1"/>
      <x v="84"/>
      <x v="3"/>
      <x v="1"/>
      <x v="7"/>
    </i>
    <i>
      <x v="105"/>
      <x v="309"/>
      <x v="2"/>
      <x v="45"/>
      <x v="2"/>
      <x v="1"/>
      <x v="14"/>
    </i>
    <i>
      <x v="106"/>
      <x v="310"/>
      <x v="3"/>
      <x v="280"/>
      <x v="2"/>
      <x v="1"/>
      <x v="14"/>
    </i>
    <i>
      <x v="107"/>
      <x v="312"/>
      <x/>
      <x v="270"/>
      <x v="4"/>
      <x v="6"/>
      <x v="14"/>
    </i>
    <i>
      <x v="108"/>
      <x v="313"/>
      <x v="1"/>
      <x v="297"/>
      <x/>
      <x v="6"/>
      <x v="14"/>
    </i>
    <i>
      <x v="109"/>
      <x v="315"/>
      <x v="2"/>
      <x v="141"/>
      <x v="4"/>
      <x v="6"/>
      <x v="14"/>
    </i>
    <i>
      <x v="110"/>
      <x v="316"/>
      <x v="3"/>
      <x v="3"/>
      <x v="2"/>
      <x v="6"/>
      <x v="14"/>
    </i>
    <i>
      <x v="111"/>
      <x v="317"/>
      <x/>
      <x v="39"/>
      <x v="1"/>
      <x v="6"/>
      <x v="14"/>
    </i>
    <i>
      <x v="112"/>
      <x v="318"/>
      <x v="1"/>
      <x v="113"/>
      <x/>
      <x v="6"/>
      <x v="14"/>
    </i>
    <i>
      <x v="113"/>
      <x v="319"/>
      <x v="2"/>
      <x v="271"/>
      <x/>
      <x v="6"/>
      <x v="14"/>
    </i>
    <i>
      <x v="114"/>
      <x v="320"/>
      <x v="3"/>
      <x v="268"/>
      <x v="1"/>
      <x v="6"/>
      <x v="14"/>
    </i>
    <i>
      <x v="115"/>
      <x v="321"/>
      <x/>
      <x v="396"/>
      <x v="5"/>
      <x v="6"/>
      <x v="14"/>
    </i>
    <i>
      <x v="116"/>
      <x v="322"/>
      <x v="1"/>
      <x v="20"/>
      <x/>
      <x v="6"/>
      <x v="14"/>
    </i>
    <i>
      <x v="117"/>
      <x v="323"/>
      <x v="2"/>
      <x v="344"/>
      <x/>
      <x v="6"/>
      <x v="14"/>
    </i>
    <i>
      <x v="118"/>
      <x v="324"/>
      <x v="3"/>
      <x v="275"/>
      <x v="3"/>
      <x v="6"/>
      <x v="14"/>
    </i>
    <i>
      <x v="119"/>
      <x v="325"/>
      <x/>
      <x v="314"/>
      <x v="5"/>
      <x v="6"/>
      <x v="14"/>
    </i>
    <i>
      <x v="120"/>
      <x v="326"/>
      <x v="1"/>
      <x v="118"/>
      <x v="2"/>
      <x v="6"/>
      <x v="14"/>
    </i>
    <i>
      <x v="121"/>
      <x v="327"/>
      <x v="2"/>
      <x v="230"/>
      <x/>
      <x v="6"/>
      <x v="14"/>
    </i>
    <i>
      <x v="122"/>
      <x v="330"/>
      <x v="3"/>
      <x v="178"/>
      <x v="3"/>
      <x v="6"/>
      <x v="14"/>
    </i>
    <i>
      <x v="123"/>
      <x v="331"/>
      <x/>
      <x v="290"/>
      <x v="4"/>
      <x v="6"/>
      <x v="14"/>
    </i>
    <i>
      <x v="124"/>
      <x v="332"/>
      <x v="1"/>
      <x v="245"/>
      <x/>
      <x v="6"/>
      <x v="3"/>
    </i>
    <i>
      <x v="125"/>
      <x v="335"/>
      <x v="2"/>
      <x v="328"/>
      <x v="1"/>
      <x v="6"/>
      <x v="14"/>
    </i>
    <i>
      <x v="126"/>
      <x v="336"/>
      <x v="3"/>
      <x v="149"/>
      <x v="5"/>
      <x v="6"/>
      <x v="14"/>
    </i>
    <i>
      <x v="127"/>
      <x v="337"/>
      <x/>
      <x v="111"/>
      <x v="2"/>
      <x v="6"/>
      <x v="14"/>
    </i>
    <i>
      <x v="128"/>
      <x v="338"/>
      <x v="1"/>
      <x v="40"/>
      <x v="1"/>
      <x v="6"/>
      <x v="4"/>
    </i>
    <i>
      <x v="129"/>
      <x v="339"/>
      <x v="2"/>
      <x v="142"/>
      <x v="2"/>
      <x v="6"/>
      <x v="14"/>
    </i>
    <i>
      <x v="130"/>
      <x v="340"/>
      <x v="3"/>
      <x v="35"/>
      <x v="4"/>
      <x v="6"/>
      <x v="14"/>
    </i>
    <i>
      <x v="131"/>
      <x v="341"/>
      <x/>
      <x v="135"/>
      <x v="5"/>
      <x v="6"/>
      <x v="14"/>
    </i>
    <i>
      <x v="132"/>
      <x v="342"/>
      <x v="1"/>
      <x v="137"/>
      <x v="4"/>
      <x v="6"/>
      <x v="14"/>
    </i>
    <i>
      <x v="133"/>
      <x v="343"/>
      <x v="2"/>
      <x v="199"/>
      <x v="4"/>
      <x v="6"/>
      <x v="14"/>
    </i>
    <i>
      <x v="134"/>
      <x v="344"/>
      <x v="3"/>
      <x v="387"/>
      <x v="1"/>
      <x v="6"/>
      <x v="14"/>
    </i>
    <i>
      <x v="135"/>
      <x v="345"/>
      <x/>
      <x v="291"/>
      <x v="5"/>
      <x v="6"/>
      <x v="14"/>
    </i>
    <i>
      <x v="136"/>
      <x v="346"/>
      <x v="1"/>
      <x v="312"/>
      <x/>
      <x v="6"/>
      <x v="14"/>
    </i>
    <i>
      <x v="137"/>
      <x v="347"/>
      <x v="2"/>
      <x v="196"/>
      <x v="4"/>
      <x v="6"/>
      <x v="14"/>
    </i>
    <i>
      <x v="138"/>
      <x v="348"/>
      <x v="3"/>
      <x v="65"/>
      <x v="1"/>
      <x v="6"/>
      <x v="14"/>
    </i>
    <i>
      <x v="139"/>
      <x v="349"/>
      <x/>
      <x v="41"/>
      <x v="4"/>
      <x v="6"/>
      <x v="14"/>
    </i>
    <i>
      <x v="140"/>
      <x v="350"/>
      <x v="1"/>
      <x v="311"/>
      <x v="2"/>
      <x v="6"/>
      <x v="14"/>
    </i>
    <i>
      <x v="141"/>
      <x v="351"/>
      <x v="2"/>
      <x v="228"/>
      <x v="3"/>
      <x v="6"/>
      <x v="14"/>
    </i>
    <i>
      <x v="142"/>
      <x v="352"/>
      <x v="3"/>
      <x v="324"/>
      <x/>
      <x v="6"/>
      <x v="14"/>
    </i>
    <i>
      <x v="143"/>
      <x v="353"/>
      <x/>
      <x v="13"/>
      <x v="3"/>
      <x v="6"/>
      <x v="14"/>
    </i>
    <i>
      <x v="144"/>
      <x v="364"/>
      <x v="1"/>
      <x v="356"/>
      <x v="4"/>
      <x v="6"/>
      <x/>
    </i>
    <i>
      <x v="145"/>
      <x v="367"/>
      <x v="2"/>
      <x v="333"/>
      <x v="3"/>
      <x v="6"/>
      <x v="7"/>
    </i>
    <i>
      <x v="146"/>
      <x v="370"/>
      <x v="3"/>
      <x v="14"/>
      <x v="5"/>
      <x v="6"/>
      <x v="14"/>
    </i>
    <i>
      <x v="147"/>
      <x v="382"/>
      <x/>
      <x v="400"/>
      <x v="3"/>
      <x v="6"/>
      <x v="14"/>
    </i>
    <i>
      <x v="148"/>
      <x v="383"/>
      <x v="1"/>
      <x v="180"/>
      <x v="5"/>
      <x v="6"/>
      <x v="6"/>
    </i>
    <i>
      <x v="149"/>
      <x v="409"/>
      <x v="2"/>
      <x v="44"/>
      <x v="3"/>
      <x v="6"/>
      <x v="14"/>
    </i>
    <i>
      <x v="150"/>
      <x v="412"/>
      <x v="3"/>
      <x v="16"/>
      <x v="4"/>
      <x v="6"/>
      <x v="14"/>
    </i>
    <i>
      <x v="151"/>
      <x v="413"/>
      <x/>
      <x v="372"/>
      <x v="5"/>
      <x v="6"/>
      <x v="14"/>
    </i>
    <i>
      <x v="152"/>
      <x v="30"/>
      <x v="1"/>
      <x v="80"/>
      <x v="4"/>
      <x v="6"/>
      <x v="14"/>
    </i>
    <i>
      <x v="153"/>
      <x v="55"/>
      <x v="2"/>
      <x v="286"/>
      <x/>
      <x v="6"/>
      <x v="9"/>
    </i>
    <i>
      <x v="154"/>
      <x v="67"/>
      <x v="3"/>
      <x v="394"/>
      <x/>
      <x v="6"/>
      <x v="14"/>
    </i>
    <i>
      <x v="155"/>
      <x v="144"/>
      <x/>
      <x v="200"/>
      <x v="1"/>
      <x v="6"/>
      <x v="8"/>
    </i>
    <i>
      <x v="156"/>
      <x v="145"/>
      <x v="1"/>
      <x v="59"/>
      <x/>
      <x v="6"/>
      <x v="1"/>
    </i>
    <i>
      <x v="157"/>
      <x v="165"/>
      <x v="2"/>
      <x v="28"/>
      <x v="1"/>
      <x v="6"/>
      <x v="14"/>
    </i>
    <i>
      <x v="158"/>
      <x v="166"/>
      <x v="3"/>
      <x v="30"/>
      <x v="1"/>
      <x v="6"/>
      <x v="7"/>
    </i>
    <i>
      <x v="159"/>
      <x v="176"/>
      <x/>
      <x v="186"/>
      <x/>
      <x v="6"/>
      <x v="14"/>
    </i>
    <i>
      <x v="160"/>
      <x v="182"/>
      <x v="1"/>
      <x v="54"/>
      <x/>
      <x v="6"/>
      <x v="8"/>
    </i>
    <i>
      <x v="161"/>
      <x v="204"/>
      <x v="2"/>
      <x v="33"/>
      <x v="2"/>
      <x v="6"/>
      <x v="14"/>
    </i>
    <i>
      <x v="162"/>
      <x v="205"/>
      <x v="3"/>
      <x v="121"/>
      <x v="1"/>
      <x v="6"/>
      <x v="14"/>
    </i>
    <i>
      <x v="163"/>
      <x v="209"/>
      <x/>
      <x v="10"/>
      <x v="4"/>
      <x v="6"/>
      <x v="14"/>
    </i>
    <i>
      <x v="164"/>
      <x v="212"/>
      <x v="1"/>
      <x v="259"/>
      <x v="3"/>
      <x v="6"/>
      <x v="14"/>
    </i>
    <i>
      <x v="165"/>
      <x v="227"/>
      <x v="2"/>
      <x v="414"/>
      <x/>
      <x v="5"/>
      <x v="7"/>
    </i>
    <i>
      <x v="166"/>
      <x v="228"/>
      <x v="3"/>
      <x v="318"/>
      <x v="3"/>
      <x v="5"/>
      <x v="14"/>
    </i>
    <i>
      <x v="167"/>
      <x v="256"/>
      <x/>
      <x v="85"/>
      <x v="3"/>
      <x v="5"/>
      <x v="14"/>
    </i>
    <i>
      <x v="168"/>
      <x v="258"/>
      <x v="1"/>
      <x v="96"/>
      <x/>
      <x v="5"/>
      <x v="14"/>
    </i>
    <i>
      <x v="169"/>
      <x v="300"/>
      <x v="2"/>
      <x v="380"/>
      <x v="5"/>
      <x v="6"/>
      <x v="14"/>
    </i>
    <i>
      <x v="170"/>
      <x v="388"/>
      <x v="3"/>
      <x v="415"/>
      <x v="5"/>
      <x v="6"/>
      <x v="14"/>
    </i>
    <i>
      <x v="171"/>
      <x v="72"/>
      <x/>
      <x v="376"/>
      <x v="4"/>
      <x v="6"/>
      <x v="14"/>
    </i>
    <i>
      <x v="172"/>
      <x/>
      <x v="1"/>
      <x v="248"/>
      <x v="4"/>
      <x v="6"/>
      <x v="8"/>
    </i>
    <i>
      <x v="173"/>
      <x v="5"/>
      <x v="2"/>
      <x v="339"/>
      <x v="4"/>
      <x v="6"/>
      <x v="14"/>
    </i>
    <i>
      <x v="174"/>
      <x v="6"/>
      <x v="3"/>
      <x v="154"/>
      <x v="4"/>
      <x v="6"/>
      <x v="7"/>
    </i>
    <i>
      <x v="175"/>
      <x v="9"/>
      <x/>
      <x v="105"/>
      <x/>
      <x v="5"/>
      <x v="14"/>
    </i>
    <i>
      <x v="176"/>
      <x v="10"/>
      <x v="1"/>
      <x v="264"/>
      <x/>
      <x v="7"/>
      <x v="14"/>
    </i>
    <i>
      <x v="177"/>
      <x v="11"/>
      <x v="2"/>
      <x v="276"/>
      <x v="1"/>
      <x v="4"/>
      <x v="14"/>
    </i>
    <i>
      <x v="178"/>
      <x v="12"/>
      <x v="3"/>
      <x v="95"/>
      <x v="2"/>
      <x v="3"/>
      <x v="14"/>
    </i>
    <i>
      <x v="179"/>
      <x v="13"/>
      <x/>
      <x v="257"/>
      <x v="2"/>
      <x v="3"/>
      <x v="14"/>
    </i>
    <i>
      <x v="180"/>
      <x v="14"/>
      <x v="1"/>
      <x v="392"/>
      <x v="3"/>
      <x v="5"/>
      <x v="14"/>
    </i>
    <i>
      <x v="181"/>
      <x v="15"/>
      <x v="2"/>
      <x v="361"/>
      <x v="1"/>
      <x v="4"/>
      <x v="8"/>
    </i>
    <i>
      <x v="182"/>
      <x v="16"/>
      <x v="3"/>
      <x v="87"/>
      <x v="4"/>
      <x v="6"/>
      <x/>
    </i>
    <i>
      <x v="183"/>
      <x v="18"/>
      <x/>
      <x v="157"/>
      <x v="4"/>
      <x v="6"/>
      <x v="14"/>
    </i>
    <i>
      <x v="184"/>
      <x v="20"/>
      <x v="1"/>
      <x v="382"/>
      <x v="3"/>
      <x v="6"/>
      <x v="14"/>
    </i>
    <i>
      <x v="185"/>
      <x v="22"/>
      <x v="2"/>
      <x v="38"/>
      <x/>
      <x v="7"/>
      <x v="4"/>
    </i>
    <i>
      <x v="186"/>
      <x v="33"/>
      <x v="3"/>
      <x v="102"/>
      <x v="2"/>
      <x v="3"/>
      <x v="8"/>
    </i>
    <i>
      <x v="187"/>
      <x v="41"/>
      <x/>
      <x v="198"/>
      <x v="2"/>
      <x v="6"/>
      <x v="14"/>
    </i>
    <i>
      <x v="188"/>
      <x v="42"/>
      <x v="1"/>
      <x v="330"/>
      <x v="4"/>
      <x v="6"/>
      <x v="14"/>
    </i>
    <i>
      <x v="189"/>
      <x v="44"/>
      <x v="2"/>
      <x v="159"/>
      <x v="4"/>
      <x v="15"/>
      <x/>
    </i>
    <i>
      <x v="190"/>
      <x v="47"/>
      <x v="3"/>
      <x v="129"/>
      <x v="2"/>
      <x v="6"/>
      <x v="1"/>
    </i>
    <i>
      <x v="191"/>
      <x v="48"/>
      <x/>
      <x v="123"/>
      <x v="2"/>
      <x v="6"/>
      <x v="14"/>
    </i>
    <i>
      <x v="192"/>
      <x v="51"/>
      <x v="1"/>
      <x v="267"/>
      <x/>
      <x v="7"/>
      <x v="14"/>
    </i>
    <i>
      <x v="193"/>
      <x v="53"/>
      <x v="2"/>
      <x v="214"/>
      <x/>
      <x v="7"/>
      <x v="14"/>
    </i>
    <i>
      <x v="194"/>
      <x v="56"/>
      <x v="3"/>
      <x v="88"/>
      <x v="1"/>
      <x v="4"/>
      <x v="6"/>
    </i>
    <i>
      <x v="195"/>
      <x v="59"/>
      <x/>
      <x v="155"/>
      <x v="4"/>
      <x v="6"/>
      <x v="14"/>
    </i>
    <i>
      <x v="196"/>
      <x v="62"/>
      <x v="1"/>
      <x v="307"/>
      <x v="4"/>
      <x v="6"/>
      <x v="14"/>
    </i>
    <i>
      <x v="197"/>
      <x v="94"/>
      <x v="2"/>
      <x v="50"/>
      <x v="1"/>
      <x v="4"/>
      <x v="14"/>
    </i>
    <i>
      <x v="198"/>
      <x v="95"/>
      <x v="3"/>
      <x v="359"/>
      <x v="1"/>
      <x v="4"/>
      <x v="14"/>
    </i>
    <i>
      <x v="199"/>
      <x v="96"/>
      <x/>
      <x v="362"/>
      <x v="2"/>
      <x v="6"/>
      <x v="14"/>
    </i>
    <i>
      <x v="200"/>
      <x v="97"/>
      <x v="1"/>
      <x v="188"/>
      <x v="3"/>
      <x v="6"/>
      <x v="14"/>
    </i>
    <i>
      <x v="201"/>
      <x v="98"/>
      <x v="2"/>
      <x v="260"/>
      <x v="5"/>
      <x v="6"/>
      <x v="14"/>
    </i>
    <i>
      <x v="202"/>
      <x v="99"/>
      <x v="3"/>
      <x v="24"/>
      <x v="1"/>
      <x v="4"/>
      <x v="14"/>
    </i>
    <i>
      <x v="203"/>
      <x v="100"/>
      <x/>
      <x v="288"/>
      <x/>
      <x v="7"/>
      <x v="14"/>
    </i>
    <i>
      <x v="204"/>
      <x v="101"/>
      <x v="1"/>
      <x v="343"/>
      <x v="4"/>
      <x v="6"/>
      <x v="14"/>
    </i>
    <i>
      <x v="205"/>
      <x v="104"/>
      <x v="2"/>
      <x v="110"/>
      <x v="5"/>
      <x v="6"/>
      <x v="14"/>
    </i>
    <i>
      <x v="206"/>
      <x v="105"/>
      <x v="3"/>
      <x v="82"/>
      <x v="5"/>
      <x v="6"/>
      <x v="14"/>
    </i>
    <i>
      <x v="207"/>
      <x v="107"/>
      <x/>
      <x v="49"/>
      <x v="2"/>
      <x v="15"/>
      <x v="14"/>
    </i>
    <i>
      <x v="208"/>
      <x v="108"/>
      <x v="1"/>
      <x v="114"/>
      <x/>
      <x v="7"/>
      <x v="14"/>
    </i>
    <i>
      <x v="209"/>
      <x v="111"/>
      <x v="2"/>
      <x v="36"/>
      <x v="1"/>
      <x v="3"/>
      <x v="14"/>
    </i>
    <i>
      <x v="210"/>
      <x v="115"/>
      <x v="3"/>
      <x v="226"/>
      <x v="5"/>
      <x v="6"/>
      <x v="14"/>
    </i>
    <i>
      <x v="211"/>
      <x v="116"/>
      <x/>
      <x v="64"/>
      <x v="3"/>
      <x v="6"/>
      <x v="14"/>
    </i>
    <i>
      <x v="212"/>
      <x v="118"/>
      <x v="1"/>
      <x v="251"/>
      <x v="4"/>
      <x v="6"/>
      <x v="14"/>
    </i>
    <i>
      <x v="213"/>
      <x v="119"/>
      <x v="2"/>
      <x v="177"/>
      <x v="4"/>
      <x v="6"/>
      <x v="14"/>
    </i>
    <i>
      <x v="214"/>
      <x v="122"/>
      <x v="3"/>
      <x v="276"/>
      <x v="5"/>
      <x v="6"/>
      <x v="14"/>
    </i>
    <i>
      <x v="215"/>
      <x v="123"/>
      <x/>
      <x v="179"/>
      <x v="2"/>
      <x v="6"/>
      <x v="1"/>
    </i>
    <i>
      <x v="216"/>
      <x v="125"/>
      <x v="1"/>
      <x v="293"/>
      <x v="5"/>
      <x v="6"/>
      <x v="14"/>
    </i>
    <i>
      <x v="217"/>
      <x v="126"/>
      <x v="2"/>
      <x v="231"/>
      <x v="4"/>
      <x v="6"/>
      <x v="14"/>
    </i>
    <i>
      <x v="218"/>
      <x v="127"/>
      <x v="3"/>
      <x v="346"/>
      <x v="5"/>
      <x v="6"/>
      <x v="14"/>
    </i>
    <i>
      <x v="219"/>
      <x v="130"/>
      <x/>
      <x v="11"/>
      <x v="3"/>
      <x v="6"/>
      <x v="14"/>
    </i>
    <i>
      <x v="220"/>
      <x v="131"/>
      <x v="1"/>
      <x v="57"/>
      <x v="4"/>
      <x v="6"/>
      <x v="14"/>
    </i>
    <i>
      <x v="221"/>
      <x v="132"/>
      <x v="2"/>
      <x v="74"/>
      <x v="2"/>
      <x v="6"/>
      <x v="14"/>
    </i>
    <i>
      <x v="222"/>
      <x v="133"/>
      <x v="3"/>
      <x v="255"/>
      <x v="1"/>
      <x v="3"/>
      <x v="14"/>
    </i>
    <i>
      <x v="223"/>
      <x v="135"/>
      <x/>
      <x v="223"/>
      <x v="4"/>
      <x v="6"/>
      <x v="14"/>
    </i>
    <i>
      <x v="224"/>
      <x v="136"/>
      <x v="1"/>
      <x v="145"/>
      <x v="2"/>
      <x v="6"/>
      <x v="14"/>
    </i>
    <i>
      <x v="225"/>
      <x v="139"/>
      <x v="2"/>
      <x v="294"/>
      <x v="2"/>
      <x v="6"/>
      <x v="14"/>
    </i>
    <i>
      <x v="226"/>
      <x v="140"/>
      <x v="3"/>
      <x v="139"/>
      <x/>
      <x v="6"/>
      <x v="14"/>
    </i>
    <i>
      <x v="227"/>
      <x v="157"/>
      <x/>
      <x v="243"/>
      <x v="5"/>
      <x v="6"/>
      <x v="14"/>
    </i>
    <i>
      <x v="228"/>
      <x v="371"/>
      <x v="1"/>
      <x v="332"/>
      <x v="4"/>
      <x v="6"/>
      <x v="14"/>
    </i>
    <i>
      <x v="229"/>
      <x v="372"/>
      <x v="2"/>
      <x v="31"/>
      <x v="1"/>
      <x v="3"/>
      <x v="5"/>
    </i>
    <i>
      <x v="230"/>
      <x v="373"/>
      <x v="3"/>
      <x v="302"/>
      <x v="4"/>
      <x v="6"/>
      <x v="14"/>
    </i>
    <i>
      <x v="231"/>
      <x v="376"/>
      <x/>
      <x v="146"/>
      <x v="4"/>
      <x v="6"/>
      <x v="8"/>
    </i>
    <i>
      <x v="232"/>
      <x v="34"/>
      <x v="1"/>
      <x v="58"/>
      <x/>
      <x v="6"/>
      <x v="14"/>
    </i>
    <i>
      <x v="233"/>
      <x v="73"/>
      <x v="2"/>
      <x v="261"/>
      <x v="5"/>
      <x v="6"/>
      <x v="14"/>
    </i>
    <i>
      <x v="234"/>
      <x v="80"/>
      <x v="3"/>
      <x v="266"/>
      <x v="4"/>
      <x v="6"/>
      <x v="14"/>
    </i>
    <i>
      <x v="235"/>
      <x v="84"/>
      <x/>
      <x v="182"/>
      <x/>
      <x v="6"/>
      <x v="14"/>
    </i>
    <i>
      <x v="236"/>
      <x v="90"/>
      <x v="1"/>
      <x v="136"/>
      <x v="3"/>
      <x v="6"/>
      <x v="14"/>
    </i>
    <i>
      <x v="237"/>
      <x v="183"/>
      <x v="2"/>
      <x v="216"/>
      <x v="3"/>
      <x v="6"/>
      <x v="14"/>
    </i>
    <i>
      <x v="238"/>
      <x v="218"/>
      <x v="3"/>
      <x v="321"/>
      <x v="4"/>
      <x v="6"/>
      <x v="14"/>
    </i>
    <i>
      <x v="239"/>
      <x v="219"/>
      <x/>
      <x v="337"/>
      <x v="1"/>
      <x v="6"/>
      <x v="14"/>
    </i>
    <i>
      <x v="240"/>
      <x v="231"/>
      <x v="1"/>
      <x v="263"/>
      <x/>
      <x v="6"/>
      <x v="14"/>
    </i>
    <i>
      <x v="241"/>
      <x v="235"/>
      <x v="2"/>
      <x v="274"/>
      <x v="3"/>
      <x v="6"/>
      <x v="14"/>
    </i>
    <i>
      <x v="242"/>
      <x v="250"/>
      <x v="3"/>
      <x v="19"/>
      <x v="2"/>
      <x v="4"/>
      <x v="14"/>
    </i>
    <i>
      <x v="243"/>
      <x v="270"/>
      <x/>
      <x v="89"/>
      <x v="5"/>
      <x v="6"/>
      <x v="14"/>
    </i>
    <i>
      <x v="244"/>
      <x v="391"/>
      <x v="1"/>
      <x v="203"/>
      <x v="4"/>
      <x v="6"/>
      <x v="14"/>
    </i>
    <i>
      <x v="245"/>
      <x v="411"/>
      <x v="2"/>
      <x v="401"/>
      <x v="5"/>
      <x v="6"/>
      <x v="14"/>
    </i>
    <i>
      <x v="246"/>
      <x v="418"/>
      <x v="3"/>
      <x v="175"/>
      <x v="5"/>
      <x v="6"/>
      <x v="14"/>
    </i>
    <i>
      <x v="247"/>
      <x v="109"/>
      <x/>
      <x v="323"/>
      <x/>
      <x v="6"/>
      <x v="14"/>
    </i>
    <i>
      <x v="248"/>
      <x v="230"/>
      <x v="1"/>
      <x v="8"/>
      <x v="4"/>
      <x v="6"/>
      <x v="14"/>
    </i>
    <i>
      <x v="249"/>
      <x v="236"/>
      <x v="2"/>
      <x v="166"/>
      <x v="3"/>
      <x v="6"/>
      <x v="14"/>
    </i>
    <i>
      <x v="250"/>
      <x v="261"/>
      <x v="3"/>
      <x v="250"/>
      <x/>
      <x v="6"/>
      <x v="14"/>
    </i>
    <i>
      <x v="251"/>
      <x v="278"/>
      <x/>
      <x v="325"/>
      <x v="5"/>
      <x v="6"/>
      <x v="14"/>
    </i>
    <i>
      <x v="252"/>
      <x v="296"/>
      <x v="1"/>
      <x v="68"/>
      <x v="5"/>
      <x v="6"/>
      <x v="14"/>
    </i>
    <i>
      <x v="253"/>
      <x v="299"/>
      <x v="2"/>
      <x v="234"/>
      <x v="2"/>
      <x v="5"/>
      <x v="14"/>
    </i>
    <i>
      <x v="254"/>
      <x v="305"/>
      <x v="3"/>
      <x v="91"/>
      <x v="5"/>
      <x v="6"/>
      <x v="14"/>
    </i>
    <i>
      <x v="255"/>
      <x v="333"/>
      <x v="8"/>
      <x v="34"/>
      <x v="2"/>
      <x v="5"/>
      <x v="14"/>
    </i>
    <i>
      <x v="256"/>
      <x v="334"/>
      <x v="8"/>
      <x v="352"/>
      <x v="2"/>
      <x v="5"/>
      <x v="14"/>
    </i>
    <i>
      <x v="257"/>
      <x v="19"/>
      <x v="8"/>
      <x v="202"/>
      <x v="2"/>
      <x v="7"/>
      <x v="4"/>
    </i>
    <i>
      <x v="258"/>
      <x v="64"/>
      <x v="8"/>
      <x v="408"/>
      <x v="1"/>
      <x v="15"/>
      <x v="14"/>
    </i>
    <i>
      <x v="259"/>
      <x v="102"/>
      <x/>
      <x v="128"/>
      <x v="2"/>
      <x v="7"/>
      <x v="14"/>
    </i>
    <i>
      <x v="260"/>
      <x v="103"/>
      <x v="1"/>
      <x v="278"/>
      <x/>
      <x v="6"/>
      <x v="8"/>
    </i>
    <i>
      <x v="261"/>
      <x v="121"/>
      <x v="2"/>
      <x v="355"/>
      <x v="2"/>
      <x v="7"/>
      <x v="8"/>
    </i>
    <i>
      <x v="262"/>
      <x v="141"/>
      <x v="3"/>
      <x v="397"/>
      <x v="4"/>
      <x v="6"/>
      <x v="14"/>
    </i>
    <i>
      <x v="263"/>
      <x v="158"/>
      <x/>
      <x v="97"/>
      <x v="3"/>
      <x v="6"/>
      <x v="14"/>
    </i>
    <i>
      <x v="264"/>
      <x v="161"/>
      <x v="1"/>
      <x v="201"/>
      <x v="1"/>
      <x v="6"/>
      <x v="1"/>
    </i>
    <i>
      <x v="265"/>
      <x v="167"/>
      <x v="2"/>
      <x v="418"/>
      <x v="3"/>
      <x v="6"/>
      <x v="14"/>
    </i>
    <i>
      <x v="266"/>
      <x v="178"/>
      <x v="3"/>
      <x v="37"/>
      <x/>
      <x v="6"/>
      <x v="14"/>
    </i>
    <i>
      <x v="267"/>
      <x v="181"/>
      <x/>
      <x v="7"/>
      <x v="3"/>
      <x v="6"/>
      <x v="14"/>
    </i>
    <i>
      <x v="268"/>
      <x v="190"/>
      <x v="1"/>
      <x v="242"/>
      <x v="3"/>
      <x v="6"/>
      <x v="14"/>
    </i>
    <i>
      <x v="269"/>
      <x v="195"/>
      <x v="2"/>
      <x v="205"/>
      <x v="1"/>
      <x v="6"/>
      <x v="14"/>
    </i>
    <i>
      <x v="270"/>
      <x v="213"/>
      <x v="3"/>
      <x v="184"/>
      <x v="5"/>
      <x v="6"/>
      <x v="14"/>
    </i>
    <i>
      <x v="271"/>
      <x v="217"/>
      <x/>
      <x v="239"/>
      <x v="2"/>
      <x v="7"/>
      <x v="14"/>
    </i>
    <i>
      <x v="272"/>
      <x v="262"/>
      <x v="1"/>
      <x v="104"/>
      <x/>
      <x v="6"/>
      <x v="14"/>
    </i>
    <i>
      <x v="273"/>
      <x v="265"/>
      <x v="2"/>
      <x v="351"/>
      <x/>
      <x v="6"/>
      <x v="14"/>
    </i>
    <i>
      <x v="274"/>
      <x v="285"/>
      <x v="3"/>
      <x v="158"/>
      <x v="2"/>
      <x v="7"/>
      <x v="14"/>
    </i>
    <i>
      <x v="275"/>
      <x v="286"/>
      <x/>
      <x v="60"/>
      <x v="5"/>
      <x v="6"/>
      <x v="14"/>
    </i>
    <i>
      <x v="276"/>
      <x v="291"/>
      <x v="1"/>
      <x v="369"/>
      <x v="4"/>
      <x v="6"/>
      <x v="8"/>
    </i>
    <i>
      <x v="277"/>
      <x v="311"/>
      <x v="2"/>
      <x v="377"/>
      <x/>
      <x v="6"/>
      <x v="8"/>
    </i>
    <i>
      <x v="278"/>
      <x v="314"/>
      <x v="3"/>
      <x v="393"/>
      <x/>
      <x v="6"/>
      <x v="14"/>
    </i>
    <i>
      <x v="279"/>
      <x v="328"/>
      <x/>
      <x v="269"/>
      <x/>
      <x v="6"/>
      <x v="14"/>
    </i>
    <i>
      <x v="280"/>
      <x v="329"/>
      <x v="1"/>
      <x v="416"/>
      <x/>
      <x v="6"/>
      <x v="14"/>
    </i>
    <i>
      <x v="281"/>
      <x v="377"/>
      <x v="2"/>
      <x v="48"/>
      <x v="3"/>
      <x v="6"/>
      <x v="14"/>
    </i>
    <i>
      <x v="282"/>
      <x v="392"/>
      <x v="3"/>
      <x v="190"/>
      <x v="2"/>
      <x v="7"/>
      <x v="14"/>
    </i>
    <i>
      <x v="283"/>
      <x v="395"/>
      <x v="10"/>
      <x v="161"/>
      <x v="5"/>
      <x v="6"/>
      <x v="14"/>
    </i>
    <i>
      <x v="284"/>
      <x v="407"/>
      <x v="10"/>
      <x v="347"/>
      <x v="5"/>
      <x v="15"/>
      <x v="14"/>
    </i>
    <i>
      <x v="285"/>
      <x v="66"/>
      <x v="10"/>
      <x v="73"/>
      <x/>
      <x v="6"/>
      <x v="14"/>
    </i>
    <i>
      <x v="286"/>
      <x v="387"/>
      <x v="10"/>
      <x v="109"/>
      <x v="5"/>
      <x v="6"/>
      <x v="14"/>
    </i>
    <i>
      <x v="287"/>
      <x v="8"/>
      <x/>
      <x v="240"/>
      <x v="4"/>
      <x v="6"/>
      <x v="14"/>
    </i>
    <i>
      <x v="288"/>
      <x v="21"/>
      <x v="1"/>
      <x v="412"/>
      <x v="1"/>
      <x v="6"/>
      <x v="14"/>
    </i>
    <i>
      <x v="289"/>
      <x v="23"/>
      <x v="2"/>
      <x v="232"/>
      <x v="3"/>
      <x v="6"/>
      <x v="14"/>
    </i>
    <i>
      <x v="290"/>
      <x v="24"/>
      <x v="3"/>
      <x v="172"/>
      <x/>
      <x v="6"/>
      <x v="14"/>
    </i>
    <i>
      <x v="291"/>
      <x v="40"/>
      <x/>
      <x v="194"/>
      <x/>
      <x v="6"/>
      <x v="14"/>
    </i>
    <i>
      <x v="292"/>
      <x v="49"/>
      <x v="1"/>
      <x v="213"/>
      <x v="4"/>
      <x v="6"/>
      <x v="14"/>
    </i>
    <i>
      <x v="293"/>
      <x v="54"/>
      <x v="2"/>
      <x v="284"/>
      <x v="5"/>
      <x v="6"/>
      <x v="14"/>
    </i>
    <i>
      <x v="294"/>
      <x v="93"/>
      <x v="3"/>
      <x v="364"/>
      <x/>
      <x v="6"/>
      <x v="14"/>
    </i>
    <i>
      <x v="295"/>
      <x v="142"/>
      <x/>
      <x v="209"/>
      <x v="5"/>
      <x v="6"/>
      <x v="14"/>
    </i>
    <i>
      <x v="296"/>
      <x v="143"/>
      <x v="1"/>
      <x v="62"/>
      <x v="3"/>
      <x v="6"/>
      <x v="14"/>
    </i>
    <i>
      <x v="297"/>
      <x v="188"/>
      <x v="2"/>
      <x v="42"/>
      <x v="4"/>
      <x v="6"/>
      <x v="14"/>
    </i>
    <i>
      <x v="298"/>
      <x v="200"/>
      <x v="3"/>
      <x v="365"/>
      <x v="4"/>
      <x v="6"/>
      <x v="14"/>
    </i>
    <i>
      <x v="299"/>
      <x v="202"/>
      <x/>
      <x v="357"/>
      <x v="4"/>
      <x v="6"/>
      <x v="14"/>
    </i>
    <i>
      <x v="300"/>
      <x v="207"/>
      <x v="1"/>
      <x v="299"/>
      <x v="4"/>
      <x v="6"/>
      <x v="14"/>
    </i>
    <i>
      <x v="301"/>
      <x v="215"/>
      <x v="2"/>
      <x v="99"/>
      <x v="4"/>
      <x v="6"/>
      <x v="14"/>
    </i>
    <i>
      <x v="302"/>
      <x v="216"/>
      <x v="3"/>
      <x v="173"/>
      <x v="2"/>
      <x v="9"/>
      <x v="14"/>
    </i>
    <i>
      <x v="303"/>
      <x v="264"/>
      <x/>
      <x v="152"/>
      <x v="4"/>
      <x v="6"/>
      <x v="14"/>
    </i>
    <i>
      <x v="304"/>
      <x v="268"/>
      <x v="1"/>
      <x v="366"/>
      <x v="4"/>
      <x v="6"/>
      <x v="14"/>
    </i>
    <i>
      <x v="305"/>
      <x v="354"/>
      <x v="2"/>
      <x v="367"/>
      <x v="4"/>
      <x v="6"/>
      <x v="1"/>
    </i>
    <i>
      <x v="306"/>
      <x v="355"/>
      <x v="3"/>
      <x v="120"/>
      <x v="4"/>
      <x v="6"/>
      <x v="14"/>
    </i>
    <i>
      <x v="307"/>
      <x v="356"/>
      <x/>
      <x v="402"/>
      <x v="4"/>
      <x v="6"/>
      <x v="14"/>
    </i>
    <i>
      <x v="308"/>
      <x v="357"/>
      <x v="1"/>
      <x v="249"/>
      <x v="4"/>
      <x v="6"/>
      <x v="14"/>
    </i>
    <i>
      <x v="309"/>
      <x v="360"/>
      <x v="2"/>
      <x v="253"/>
      <x v="5"/>
      <x v="6"/>
      <x v="14"/>
    </i>
    <i>
      <x v="310"/>
      <x v="361"/>
      <x v="3"/>
      <x v="6"/>
      <x v="2"/>
      <x v="9"/>
      <x v="14"/>
    </i>
    <i>
      <x v="311"/>
      <x v="375"/>
      <x/>
      <x v="22"/>
      <x v="2"/>
      <x v="9"/>
      <x v="14"/>
    </i>
    <i>
      <x v="312"/>
      <x v="386"/>
      <x v="1"/>
      <x v="12"/>
      <x/>
      <x v="6"/>
      <x v="14"/>
    </i>
    <i>
      <x v="313"/>
      <x v="390"/>
      <x v="2"/>
      <x v="383"/>
      <x v="1"/>
      <x v="6"/>
      <x v="14"/>
    </i>
    <i>
      <x v="314"/>
      <x v="393"/>
      <x v="3"/>
      <x v="187"/>
      <x v="4"/>
      <x v="6"/>
      <x v="14"/>
    </i>
    <i>
      <x v="315"/>
      <x v="398"/>
      <x/>
      <x v="72"/>
      <x v="4"/>
      <x v="6"/>
      <x v="14"/>
    </i>
    <i>
      <x v="316"/>
      <x v="399"/>
      <x v="1"/>
      <x v="263"/>
      <x v="3"/>
      <x v="6"/>
      <x v="14"/>
    </i>
    <i>
      <x v="317"/>
      <x v="401"/>
      <x v="2"/>
      <x v="83"/>
      <x v="5"/>
      <x v="6"/>
      <x v="14"/>
    </i>
    <i>
      <x v="318"/>
      <x v="404"/>
      <x v="3"/>
      <x v="308"/>
      <x v="4"/>
      <x v="6"/>
      <x v="14"/>
    </i>
    <i>
      <x v="319"/>
      <x v="406"/>
      <x/>
      <x v="117"/>
      <x v="3"/>
      <x v="6"/>
      <x v="14"/>
    </i>
    <i>
      <x v="320"/>
      <x v="410"/>
      <x v="1"/>
      <x v="235"/>
      <x v="3"/>
      <x v="6"/>
      <x v="14"/>
    </i>
    <i>
      <x v="321"/>
      <x v="414"/>
      <x v="2"/>
      <x v="303"/>
      <x v="4"/>
      <x v="6"/>
      <x v="14"/>
    </i>
    <i>
      <x v="322"/>
      <x v="415"/>
      <x v="3"/>
      <x v="304"/>
      <x v="4"/>
      <x v="6"/>
      <x v="14"/>
    </i>
    <i>
      <x v="323"/>
      <x v="1"/>
      <x/>
      <x v="197"/>
      <x v="4"/>
      <x v="6"/>
      <x v="14"/>
    </i>
    <i>
      <x v="324"/>
      <x v="2"/>
      <x v="1"/>
      <x v="384"/>
      <x v="4"/>
      <x v="6"/>
      <x v="14"/>
    </i>
    <i>
      <x v="325"/>
      <x v="3"/>
      <x v="2"/>
      <x v="390"/>
      <x v="4"/>
      <x v="6"/>
      <x v="14"/>
    </i>
    <i>
      <x v="326"/>
      <x v="7"/>
      <x v="3"/>
      <x v="301"/>
      <x v="4"/>
      <x v="6"/>
      <x v="14"/>
    </i>
    <i>
      <x v="327"/>
      <x v="17"/>
      <x/>
      <x v="370"/>
      <x v="4"/>
      <x v="6"/>
      <x v="14"/>
    </i>
    <i>
      <x v="328"/>
      <x v="25"/>
      <x v="1"/>
      <x v="341"/>
      <x v="5"/>
      <x v="6"/>
      <x v="14"/>
    </i>
    <i>
      <x v="329"/>
      <x v="28"/>
      <x v="2"/>
      <x v="316"/>
      <x v="4"/>
      <x v="6"/>
      <x v="14"/>
    </i>
    <i>
      <x v="330"/>
      <x v="29"/>
      <x v="3"/>
      <x v="122"/>
      <x/>
      <x v="6"/>
      <x v="14"/>
    </i>
    <i>
      <x v="331"/>
      <x v="31"/>
      <x/>
      <x v="300"/>
      <x v="3"/>
      <x v="6"/>
      <x v="14"/>
    </i>
    <i>
      <x v="332"/>
      <x v="36"/>
      <x v="1"/>
      <x v="15"/>
      <x v="5"/>
      <x v="6"/>
      <x v="4"/>
    </i>
    <i>
      <x v="333"/>
      <x v="37"/>
      <x v="2"/>
      <x v="29"/>
      <x v="1"/>
      <x v="6"/>
      <x v="8"/>
    </i>
    <i>
      <x v="334"/>
      <x v="38"/>
      <x v="3"/>
      <x v="79"/>
      <x v="1"/>
      <x v="6"/>
      <x v="14"/>
    </i>
    <i>
      <x v="335"/>
      <x v="45"/>
      <x/>
      <x v="244"/>
      <x/>
      <x v="6"/>
      <x v="14"/>
    </i>
    <i>
      <x v="336"/>
      <x v="46"/>
      <x v="1"/>
      <x v="9"/>
      <x v="5"/>
      <x v="6"/>
      <x v="14"/>
    </i>
    <i>
      <x v="337"/>
      <x v="50"/>
      <x v="2"/>
      <x v="162"/>
      <x v="4"/>
      <x v="6"/>
      <x v="1"/>
    </i>
    <i>
      <x v="338"/>
      <x v="57"/>
      <x v="3"/>
      <x v="26"/>
      <x v="1"/>
      <x v="6"/>
      <x v="14"/>
    </i>
    <i>
      <x v="339"/>
      <x v="60"/>
      <x/>
      <x v="176"/>
      <x v="5"/>
      <x v="6"/>
      <x v="14"/>
    </i>
    <i>
      <x v="340"/>
      <x v="61"/>
      <x v="1"/>
      <x v="278"/>
      <x v="3"/>
      <x v="6"/>
      <x v="14"/>
    </i>
    <i>
      <x v="341"/>
      <x v="65"/>
      <x v="2"/>
      <x v="76"/>
      <x v="3"/>
      <x v="6"/>
      <x v="14"/>
    </i>
    <i>
      <x v="342"/>
      <x v="68"/>
      <x v="3"/>
      <x v="208"/>
      <x v="4"/>
      <x v="6"/>
      <x v="11"/>
    </i>
    <i>
      <x v="343"/>
      <x v="70"/>
      <x/>
      <x v="156"/>
      <x v="3"/>
      <x v="6"/>
      <x v="1"/>
    </i>
    <i>
      <x v="344"/>
      <x v="74"/>
      <x v="1"/>
      <x v="353"/>
      <x v="4"/>
      <x v="6"/>
      <x v="14"/>
    </i>
    <i>
      <x v="345"/>
      <x v="76"/>
      <x v="2"/>
      <x v="193"/>
      <x v="3"/>
      <x v="6"/>
      <x v="14"/>
    </i>
    <i>
      <x v="346"/>
      <x v="79"/>
      <x v="3"/>
      <x v="78"/>
      <x v="5"/>
      <x v="6"/>
      <x v="14"/>
    </i>
    <i>
      <x v="347"/>
      <x v="81"/>
      <x/>
      <x v="354"/>
      <x v="5"/>
      <x v="6"/>
      <x v="8"/>
    </i>
    <i>
      <x v="348"/>
      <x v="83"/>
      <x v="1"/>
      <x v="71"/>
      <x v="5"/>
      <x v="6"/>
      <x v="14"/>
    </i>
    <i>
      <x v="349"/>
      <x v="85"/>
      <x v="2"/>
      <x v="127"/>
      <x v="4"/>
      <x v="6"/>
      <x v="8"/>
    </i>
    <i>
      <x v="350"/>
      <x v="86"/>
      <x v="3"/>
      <x v="112"/>
      <x v="5"/>
      <x v="6"/>
      <x v="8"/>
    </i>
    <i>
      <x v="351"/>
      <x v="87"/>
      <x/>
      <x v="25"/>
      <x v="3"/>
      <x v="6"/>
      <x v="14"/>
    </i>
    <i>
      <x v="352"/>
      <x v="88"/>
      <x v="1"/>
      <x v="340"/>
      <x v="4"/>
      <x v="6"/>
      <x v="14"/>
    </i>
    <i>
      <x v="353"/>
      <x v="89"/>
      <x v="2"/>
      <x v="398"/>
      <x v="4"/>
      <x v="6"/>
      <x v="14"/>
    </i>
    <i>
      <x v="354"/>
      <x v="91"/>
      <x v="3"/>
      <x v="256"/>
      <x v="3"/>
      <x v="6"/>
      <x v="14"/>
    </i>
    <i>
      <x v="355"/>
      <x v="112"/>
      <x/>
      <x v="17"/>
      <x v="4"/>
      <x v="6"/>
      <x/>
    </i>
    <i>
      <x v="356"/>
      <x v="114"/>
      <x v="1"/>
      <x v="282"/>
      <x v="2"/>
      <x v="6"/>
      <x v="14"/>
    </i>
    <i>
      <x v="357"/>
      <x v="120"/>
      <x v="2"/>
      <x v="334"/>
      <x v="5"/>
      <x v="6"/>
      <x v="14"/>
    </i>
    <i>
      <x v="358"/>
      <x v="124"/>
      <x v="3"/>
      <x v="225"/>
      <x v="5"/>
      <x v="6"/>
      <x v="14"/>
    </i>
    <i>
      <x v="359"/>
      <x v="129"/>
      <x/>
      <x v="108"/>
      <x v="4"/>
      <x v="6"/>
      <x v="7"/>
    </i>
    <i>
      <x v="360"/>
      <x v="134"/>
      <x v="1"/>
      <x v="43"/>
      <x v="4"/>
      <x v="6"/>
      <x v="14"/>
    </i>
    <i>
      <x v="361"/>
      <x v="137"/>
      <x v="2"/>
      <x v="32"/>
      <x v="4"/>
      <x v="6"/>
      <x v="14"/>
    </i>
    <i>
      <x v="362"/>
      <x v="138"/>
      <x v="3"/>
      <x v="331"/>
      <x v="4"/>
      <x v="6"/>
      <x v="14"/>
    </i>
    <i>
      <x v="363"/>
      <x v="147"/>
      <x/>
      <x v="143"/>
      <x v="2"/>
      <x v="6"/>
      <x v="8"/>
    </i>
    <i>
      <x v="364"/>
      <x v="151"/>
      <x v="1"/>
      <x v="395"/>
      <x v="4"/>
      <x v="6"/>
      <x v="14"/>
    </i>
    <i>
      <x v="365"/>
      <x v="152"/>
      <x v="2"/>
      <x v="411"/>
      <x v="5"/>
      <x v="6"/>
      <x v="14"/>
    </i>
    <i>
      <x v="366"/>
      <x v="154"/>
      <x v="3"/>
      <x v="63"/>
      <x v="4"/>
      <x v="6"/>
      <x v="14"/>
    </i>
    <i>
      <x v="367"/>
      <x v="159"/>
      <x/>
      <x v="385"/>
      <x v="2"/>
      <x v="6"/>
      <x v="14"/>
    </i>
    <i>
      <x v="368"/>
      <x v="160"/>
      <x v="1"/>
      <x v="212"/>
      <x v="4"/>
      <x v="6"/>
      <x v="14"/>
    </i>
    <i>
      <x v="369"/>
      <x v="163"/>
      <x v="2"/>
      <x v="77"/>
      <x v="4"/>
      <x v="6"/>
      <x v="14"/>
    </i>
    <i>
      <x v="370"/>
      <x v="168"/>
      <x v="3"/>
      <x v="279"/>
      <x/>
      <x v="6"/>
      <x v="14"/>
    </i>
    <i>
      <x v="371"/>
      <x v="171"/>
      <x/>
      <x v="140"/>
      <x v="1"/>
      <x v="6"/>
      <x v="14"/>
    </i>
    <i>
      <x v="372"/>
      <x v="172"/>
      <x v="1"/>
      <x v="67"/>
      <x v="1"/>
      <x v="6"/>
      <x v="14"/>
    </i>
    <i>
      <x v="373"/>
      <x v="174"/>
      <x v="2"/>
      <x v="160"/>
      <x v="3"/>
      <x v="6"/>
      <x v="14"/>
    </i>
    <i>
      <x v="374"/>
      <x v="179"/>
      <x v="3"/>
      <x v="218"/>
      <x v="1"/>
      <x v="6"/>
      <x v="14"/>
    </i>
    <i>
      <x v="375"/>
      <x v="180"/>
      <x/>
      <x v="147"/>
      <x v="4"/>
      <x v="6"/>
      <x v="14"/>
    </i>
    <i>
      <x v="376"/>
      <x v="184"/>
      <x v="1"/>
      <x v="189"/>
      <x v="4"/>
      <x v="6"/>
      <x v="8"/>
    </i>
    <i>
      <x v="377"/>
      <x v="185"/>
      <x v="2"/>
      <x v="134"/>
      <x v="5"/>
      <x v="6"/>
      <x v="8"/>
    </i>
    <i>
      <x v="378"/>
      <x v="186"/>
      <x v="3"/>
      <x v="326"/>
      <x v="4"/>
      <x v="6"/>
      <x v="14"/>
    </i>
    <i>
      <x v="379"/>
      <x v="187"/>
      <x/>
      <x v="345"/>
      <x/>
      <x v="8"/>
      <x v="8"/>
    </i>
    <i>
      <x v="380"/>
      <x v="191"/>
      <x v="1"/>
      <x v="148"/>
      <x v="1"/>
      <x v="8"/>
      <x v="14"/>
    </i>
    <i>
      <x v="381"/>
      <x v="192"/>
      <x v="2"/>
      <x v="247"/>
      <x v="4"/>
      <x v="8"/>
      <x v="2"/>
    </i>
    <i>
      <x v="382"/>
      <x v="193"/>
      <x v="3"/>
      <x v="23"/>
      <x v="5"/>
      <x v="8"/>
      <x v="14"/>
    </i>
    <i>
      <x v="383"/>
      <x v="194"/>
      <x/>
      <x v="169"/>
      <x v="4"/>
      <x v="8"/>
      <x v="14"/>
    </i>
    <i>
      <x v="384"/>
      <x v="196"/>
      <x v="1"/>
      <x v="94"/>
      <x v="4"/>
      <x v="8"/>
      <x v="14"/>
    </i>
    <i>
      <x v="385"/>
      <x v="203"/>
      <x v="2"/>
      <x v="70"/>
      <x v="5"/>
      <x v="8"/>
      <x v="14"/>
    </i>
    <i>
      <x v="386"/>
      <x v="206"/>
      <x v="3"/>
      <x v="296"/>
      <x v="5"/>
      <x v="8"/>
      <x v="14"/>
    </i>
    <i>
      <x v="387"/>
      <x v="208"/>
      <x/>
      <x v="273"/>
      <x v="5"/>
      <x v="8"/>
      <x v="14"/>
    </i>
    <i>
      <x v="388"/>
      <x v="211"/>
      <x v="1"/>
      <x v="46"/>
      <x v="5"/>
      <x v="8"/>
      <x v="14"/>
    </i>
    <i>
      <x v="389"/>
      <x v="214"/>
      <x v="2"/>
      <x v="93"/>
      <x v="5"/>
      <x v="8"/>
      <x v="14"/>
    </i>
    <i>
      <x v="390"/>
      <x v="220"/>
      <x v="3"/>
      <x v="207"/>
      <x v="5"/>
      <x v="8"/>
      <x v="9"/>
    </i>
    <i>
      <x v="391"/>
      <x v="222"/>
      <x/>
      <x v="144"/>
      <x v="2"/>
      <x v="8"/>
      <x v="14"/>
    </i>
    <i>
      <x v="392"/>
      <x v="358"/>
      <x v="1"/>
      <x v="153"/>
      <x v="4"/>
      <x v="8"/>
      <x v="14"/>
    </i>
    <i>
      <x v="393"/>
      <x v="359"/>
      <x v="2"/>
      <x v="66"/>
      <x v="4"/>
      <x v="8"/>
      <x/>
    </i>
    <i>
      <x v="394"/>
      <x v="362"/>
      <x v="3"/>
      <x v="319"/>
      <x/>
      <x v="8"/>
      <x v="14"/>
    </i>
    <i>
      <x v="395"/>
      <x v="363"/>
      <x/>
      <x v="132"/>
      <x v="5"/>
      <x v="8"/>
      <x v="14"/>
    </i>
    <i>
      <x v="396"/>
      <x v="365"/>
      <x v="1"/>
      <x v="2"/>
      <x v="5"/>
      <x v="8"/>
      <x/>
    </i>
    <i>
      <x v="397"/>
      <x v="366"/>
      <x v="2"/>
      <x v="373"/>
      <x v="1"/>
      <x v="8"/>
      <x v="8"/>
    </i>
    <i>
      <x v="398"/>
      <x v="368"/>
      <x v="3"/>
      <x v="81"/>
      <x v="1"/>
      <x v="8"/>
      <x v="14"/>
    </i>
    <i>
      <x v="399"/>
      <x v="369"/>
      <x/>
      <x v="391"/>
      <x v="4"/>
      <x v="8"/>
      <x v="14"/>
    </i>
    <i>
      <x v="400"/>
      <x v="378"/>
      <x v="1"/>
      <x v="69"/>
      <x v="1"/>
      <x v="6"/>
      <x v="14"/>
    </i>
    <i>
      <x v="401"/>
      <x v="379"/>
      <x v="2"/>
      <x v="381"/>
      <x v="5"/>
      <x v="6"/>
      <x v="14"/>
    </i>
    <i>
      <x v="402"/>
      <x v="380"/>
      <x v="3"/>
      <x v="217"/>
      <x v="5"/>
      <x v="6"/>
      <x v="14"/>
    </i>
    <i>
      <x v="403"/>
      <x v="384"/>
      <x/>
      <x v="116"/>
      <x/>
      <x v="6"/>
      <x v="14"/>
    </i>
    <i>
      <x v="404"/>
      <x v="385"/>
      <x v="1"/>
      <x v="252"/>
      <x v="2"/>
      <x v="6"/>
      <x v="14"/>
    </i>
    <i>
      <x v="405"/>
      <x v="389"/>
      <x v="2"/>
      <x v="404"/>
      <x v="5"/>
      <x v="19"/>
      <x v="14"/>
    </i>
    <i>
      <x v="406"/>
      <x v="394"/>
      <x v="3"/>
      <x v="47"/>
      <x v="2"/>
      <x v="6"/>
      <x v="14"/>
    </i>
    <i>
      <x v="407"/>
      <x v="396"/>
      <x/>
      <x v="100"/>
      <x v="5"/>
      <x v="6"/>
      <x v="9"/>
    </i>
    <i>
      <x v="408"/>
      <x v="397"/>
      <x v="1"/>
      <x v="124"/>
      <x/>
      <x v="6"/>
      <x v="14"/>
    </i>
    <i>
      <x v="409"/>
      <x v="400"/>
      <x v="2"/>
      <x v="335"/>
      <x v="5"/>
      <x v="6"/>
      <x v="14"/>
    </i>
    <i>
      <x v="410"/>
      <x v="402"/>
      <x v="3"/>
      <x v="349"/>
      <x v="1"/>
      <x v="6"/>
      <x v="14"/>
    </i>
    <i>
      <x v="411"/>
      <x v="403"/>
      <x/>
      <x v="27"/>
      <x/>
      <x v="6"/>
      <x v="14"/>
    </i>
    <i>
      <x v="412"/>
      <x v="405"/>
      <x v="1"/>
      <x v="21"/>
      <x v="2"/>
      <x v="6"/>
      <x v="14"/>
    </i>
    <i>
      <x v="413"/>
      <x v="408"/>
      <x v="2"/>
      <x v="287"/>
      <x v="5"/>
      <x v="6"/>
      <x v="14"/>
    </i>
    <i>
      <x v="414"/>
      <x v="416"/>
      <x v="3"/>
      <x v="171"/>
      <x v="2"/>
      <x v="6"/>
      <x v="14"/>
    </i>
    <i>
      <x v="415"/>
      <x v="417"/>
      <x/>
      <x v="215"/>
      <x v="2"/>
      <x v="6"/>
      <x v="14"/>
    </i>
    <i>
      <x v="416"/>
      <x v="39"/>
      <x v="1"/>
      <x v="106"/>
      <x v="1"/>
      <x v="6"/>
      <x v="14"/>
    </i>
    <i>
      <x v="417"/>
      <x v="374"/>
      <x v="2"/>
      <x v="315"/>
      <x v="5"/>
      <x v="6"/>
      <x v="14"/>
    </i>
    <i>
      <x v="418"/>
      <x v="381"/>
      <x v="3"/>
      <x v="407"/>
      <x v="2"/>
      <x v="11"/>
      <x v="8"/>
    </i>
    <i r="1">
      <x v="419"/>
      <x v="14"/>
      <x v="419"/>
      <x v="6"/>
      <x v="12"/>
      <x v="15"/>
    </i>
    <i>
      <x v="419"/>
      <x v="419"/>
      <x v="14"/>
      <x v="419"/>
      <x v="6"/>
      <x v="12"/>
      <x v="15"/>
    </i>
    <i r="1">
      <x v="423"/>
      <x v="3"/>
      <x v="425"/>
      <x/>
      <x v="12"/>
      <x v="15"/>
    </i>
  </rowItems>
  <colItems count="1">
    <i/>
  </colItems>
  <pageFields count="2">
    <pageField fld="24" hier="-1"/>
    <pageField fld="25" hier="-1"/>
  </pageFields>
  <formats count="71">
    <format dxfId="1713">
      <pivotArea field="0" type="button" dataOnly="0" labelOnly="1" outline="0" axis="axisRow" fieldPosition="0"/>
    </format>
    <format dxfId="1712">
      <pivotArea field="1" type="button" dataOnly="0" labelOnly="1" outline="0" axis="axisRow" fieldPosition="1"/>
    </format>
    <format dxfId="1711">
      <pivotArea field="2" type="button" dataOnly="0" labelOnly="1" outline="0" axis="axisRow" fieldPosition="2"/>
    </format>
    <format dxfId="1710">
      <pivotArea field="3" type="button" dataOnly="0" labelOnly="1" outline="0" axis="axisRow" fieldPosition="3"/>
    </format>
    <format dxfId="1709">
      <pivotArea field="4" type="button" dataOnly="0" labelOnly="1" outline="0" axis="axisRow" fieldPosition="4"/>
    </format>
    <format dxfId="1708">
      <pivotArea field="15" type="button" dataOnly="0" labelOnly="1" outline="0" axis="axisRow" fieldPosition="5"/>
    </format>
    <format dxfId="1707">
      <pivotArea field="14" type="button" dataOnly="0" labelOnly="1" outline="0" axis="axisRow" fieldPosition="6"/>
    </format>
    <format dxfId="1706">
      <pivotArea field="0" type="button" dataOnly="0" labelOnly="1" outline="0" axis="axisRow" fieldPosition="0"/>
    </format>
    <format dxfId="1705">
      <pivotArea field="1" type="button" dataOnly="0" labelOnly="1" outline="0" axis="axisRow" fieldPosition="1"/>
    </format>
    <format dxfId="1704">
      <pivotArea field="2" type="button" dataOnly="0" labelOnly="1" outline="0" axis="axisRow" fieldPosition="2"/>
    </format>
    <format dxfId="1703">
      <pivotArea field="3" type="button" dataOnly="0" labelOnly="1" outline="0" axis="axisRow" fieldPosition="3"/>
    </format>
    <format dxfId="1702">
      <pivotArea field="4" type="button" dataOnly="0" labelOnly="1" outline="0" axis="axisRow" fieldPosition="4"/>
    </format>
    <format dxfId="1701">
      <pivotArea field="15" type="button" dataOnly="0" labelOnly="1" outline="0" axis="axisRow" fieldPosition="5"/>
    </format>
    <format dxfId="1700">
      <pivotArea field="14" type="button" dataOnly="0" labelOnly="1" outline="0" axis="axisRow" fieldPosition="6"/>
    </format>
    <format dxfId="1699">
      <pivotArea dataOnly="0" labelOnly="1" outline="0" fieldPosition="0">
        <references count="1">
          <reference field="0" count="10">
            <x v="4"/>
            <x v="15"/>
            <x v="79"/>
            <x v="88"/>
            <x v="107"/>
            <x v="148"/>
            <x v="161"/>
            <x v="168"/>
            <x v="177"/>
            <x v="362"/>
          </reference>
        </references>
      </pivotArea>
    </format>
    <format dxfId="1698">
      <pivotArea dataOnly="0" labelOnly="1" outline="0" fieldPosition="0">
        <references count="2">
          <reference field="0" count="1" selected="0">
            <x v="4"/>
          </reference>
          <reference field="1" count="1">
            <x v="26"/>
          </reference>
        </references>
      </pivotArea>
    </format>
    <format dxfId="1697">
      <pivotArea dataOnly="0" labelOnly="1" outline="0" fieldPosition="0">
        <references count="2">
          <reference field="0" count="1" selected="0">
            <x v="15"/>
          </reference>
          <reference field="1" count="1">
            <x v="77"/>
          </reference>
        </references>
      </pivotArea>
    </format>
    <format dxfId="1696">
      <pivotArea dataOnly="0" labelOnly="1" outline="0" fieldPosition="0">
        <references count="2">
          <reference field="0" count="1" selected="0">
            <x v="79"/>
          </reference>
          <reference field="1" count="1">
            <x v="272"/>
          </reference>
        </references>
      </pivotArea>
    </format>
    <format dxfId="1695">
      <pivotArea dataOnly="0" labelOnly="1" outline="0" fieldPosition="0">
        <references count="2">
          <reference field="0" count="1" selected="0">
            <x v="88"/>
          </reference>
          <reference field="1" count="1">
            <x v="282"/>
          </reference>
        </references>
      </pivotArea>
    </format>
    <format dxfId="1694">
      <pivotArea dataOnly="0" labelOnly="1" outline="0" fieldPosition="0">
        <references count="2">
          <reference field="0" count="1" selected="0">
            <x v="107"/>
          </reference>
          <reference field="1" count="1">
            <x v="308"/>
          </reference>
        </references>
      </pivotArea>
    </format>
    <format dxfId="1693">
      <pivotArea dataOnly="0" labelOnly="1" outline="0" fieldPosition="0">
        <references count="2">
          <reference field="0" count="1" selected="0">
            <x v="148"/>
          </reference>
          <reference field="1" count="1">
            <x v="367"/>
          </reference>
        </references>
      </pivotArea>
    </format>
    <format dxfId="1692">
      <pivotArea dataOnly="0" labelOnly="1" outline="0" fieldPosition="0">
        <references count="2">
          <reference field="0" count="1" selected="0">
            <x v="161"/>
          </reference>
          <reference field="1" count="1">
            <x v="166"/>
          </reference>
        </references>
      </pivotArea>
    </format>
    <format dxfId="1691">
      <pivotArea dataOnly="0" labelOnly="1" outline="0" fieldPosition="0">
        <references count="2">
          <reference field="0" count="1" selected="0">
            <x v="168"/>
          </reference>
          <reference field="1" count="1">
            <x v="227"/>
          </reference>
        </references>
      </pivotArea>
    </format>
    <format dxfId="1690">
      <pivotArea dataOnly="0" labelOnly="1" outline="0" fieldPosition="0">
        <references count="2">
          <reference field="0" count="1" selected="0">
            <x v="177"/>
          </reference>
          <reference field="1" count="1">
            <x v="6"/>
          </reference>
        </references>
      </pivotArea>
    </format>
    <format dxfId="1689">
      <pivotArea dataOnly="0" labelOnly="1" outline="0" fieldPosition="0">
        <references count="2">
          <reference field="0" count="1" selected="0">
            <x v="362"/>
          </reference>
          <reference field="1" count="1">
            <x v="129"/>
          </reference>
        </references>
      </pivotArea>
    </format>
    <format dxfId="1688">
      <pivotArea dataOnly="0" labelOnly="1" outline="0" fieldPosition="0">
        <references count="3">
          <reference field="0" count="1" selected="0">
            <x v="4"/>
          </reference>
          <reference field="1" count="1" selected="0">
            <x v="26"/>
          </reference>
          <reference field="2" count="1">
            <x v="2"/>
          </reference>
        </references>
      </pivotArea>
    </format>
    <format dxfId="1687">
      <pivotArea dataOnly="0" labelOnly="1" outline="0" fieldPosition="0">
        <references count="3">
          <reference field="0" count="1" selected="0">
            <x v="15"/>
          </reference>
          <reference field="1" count="1" selected="0">
            <x v="77"/>
          </reference>
          <reference field="2" count="1">
            <x v="1"/>
          </reference>
        </references>
      </pivotArea>
    </format>
    <format dxfId="1686">
      <pivotArea dataOnly="0" labelOnly="1" outline="0" fieldPosition="0">
        <references count="3">
          <reference field="0" count="1" selected="0">
            <x v="88"/>
          </reference>
          <reference field="1" count="1" selected="0">
            <x v="282"/>
          </reference>
          <reference field="2" count="1">
            <x v="2"/>
          </reference>
        </references>
      </pivotArea>
    </format>
    <format dxfId="1685">
      <pivotArea dataOnly="0" labelOnly="1" outline="0" fieldPosition="0">
        <references count="3">
          <reference field="0" count="1" selected="0">
            <x v="107"/>
          </reference>
          <reference field="1" count="1" selected="0">
            <x v="308"/>
          </reference>
          <reference field="2" count="1">
            <x v="1"/>
          </reference>
        </references>
      </pivotArea>
    </format>
    <format dxfId="1684">
      <pivotArea dataOnly="0" labelOnly="1" outline="0" fieldPosition="0">
        <references count="3">
          <reference field="0" count="1" selected="0">
            <x v="148"/>
          </reference>
          <reference field="1" count="1" selected="0">
            <x v="367"/>
          </reference>
          <reference field="2" count="1">
            <x v="2"/>
          </reference>
        </references>
      </pivotArea>
    </format>
    <format dxfId="1683">
      <pivotArea dataOnly="0" labelOnly="1" outline="0" fieldPosition="0">
        <references count="3">
          <reference field="0" count="1" selected="0">
            <x v="161"/>
          </reference>
          <reference field="1" count="1" selected="0">
            <x v="166"/>
          </reference>
          <reference field="2" count="1">
            <x v="3"/>
          </reference>
        </references>
      </pivotArea>
    </format>
    <format dxfId="1682">
      <pivotArea dataOnly="0" labelOnly="1" outline="0" fieldPosition="0">
        <references count="3">
          <reference field="0" count="1" selected="0">
            <x v="168"/>
          </reference>
          <reference field="1" count="1" selected="0">
            <x v="227"/>
          </reference>
          <reference field="2" count="1">
            <x v="2"/>
          </reference>
        </references>
      </pivotArea>
    </format>
    <format dxfId="1681">
      <pivotArea dataOnly="0" labelOnly="1" outline="0" fieldPosition="0">
        <references count="3">
          <reference field="0" count="1" selected="0">
            <x v="177"/>
          </reference>
          <reference field="1" count="1" selected="0">
            <x v="6"/>
          </reference>
          <reference field="2" count="1">
            <x v="3"/>
          </reference>
        </references>
      </pivotArea>
    </format>
    <format dxfId="1680">
      <pivotArea dataOnly="0" labelOnly="1" outline="0" fieldPosition="0">
        <references count="3">
          <reference field="0" count="1" selected="0">
            <x v="362"/>
          </reference>
          <reference field="1" count="1" selected="0">
            <x v="129"/>
          </reference>
          <reference field="2" count="1">
            <x v="0"/>
          </reference>
        </references>
      </pivotArea>
    </format>
    <format dxfId="1679">
      <pivotArea dataOnly="0" labelOnly="1" outline="0" fieldPosition="0">
        <references count="4">
          <reference field="0" count="1" selected="0">
            <x v="4"/>
          </reference>
          <reference field="1" count="1" selected="0">
            <x v="26"/>
          </reference>
          <reference field="2" count="1" selected="0">
            <x v="2"/>
          </reference>
          <reference field="3" count="1">
            <x v="4"/>
          </reference>
        </references>
      </pivotArea>
    </format>
    <format dxfId="1678">
      <pivotArea dataOnly="0" labelOnly="1" outline="0" fieldPosition="0">
        <references count="4">
          <reference field="0" count="1" selected="0">
            <x v="15"/>
          </reference>
          <reference field="1" count="1" selected="0">
            <x v="77"/>
          </reference>
          <reference field="2" count="1" selected="0">
            <x v="1"/>
          </reference>
          <reference field="3" count="1">
            <x v="238"/>
          </reference>
        </references>
      </pivotArea>
    </format>
    <format dxfId="1677">
      <pivotArea dataOnly="0" labelOnly="1" outline="0" fieldPosition="0">
        <references count="4">
          <reference field="0" count="1" selected="0">
            <x v="79"/>
          </reference>
          <reference field="1" count="1" selected="0">
            <x v="272"/>
          </reference>
          <reference field="2" count="1" selected="0">
            <x v="1"/>
          </reference>
          <reference field="3" count="1">
            <x v="389"/>
          </reference>
        </references>
      </pivotArea>
    </format>
    <format dxfId="1676">
      <pivotArea dataOnly="0" labelOnly="1" outline="0" fieldPosition="0">
        <references count="4">
          <reference field="0" count="1" selected="0">
            <x v="88"/>
          </reference>
          <reference field="1" count="1" selected="0">
            <x v="282"/>
          </reference>
          <reference field="2" count="1" selected="0">
            <x v="2"/>
          </reference>
          <reference field="3" count="1">
            <x v="206"/>
          </reference>
        </references>
      </pivotArea>
    </format>
    <format dxfId="1675">
      <pivotArea dataOnly="0" labelOnly="1" outline="0" fieldPosition="0">
        <references count="4">
          <reference field="0" count="1" selected="0">
            <x v="107"/>
          </reference>
          <reference field="1" count="1" selected="0">
            <x v="308"/>
          </reference>
          <reference field="2" count="1" selected="0">
            <x v="1"/>
          </reference>
          <reference field="3" count="1">
            <x v="84"/>
          </reference>
        </references>
      </pivotArea>
    </format>
    <format dxfId="1674">
      <pivotArea dataOnly="0" labelOnly="1" outline="0" fieldPosition="0">
        <references count="4">
          <reference field="0" count="1" selected="0">
            <x v="148"/>
          </reference>
          <reference field="1" count="1" selected="0">
            <x v="367"/>
          </reference>
          <reference field="2" count="1" selected="0">
            <x v="2"/>
          </reference>
          <reference field="3" count="1">
            <x v="333"/>
          </reference>
        </references>
      </pivotArea>
    </format>
    <format dxfId="1673">
      <pivotArea dataOnly="0" labelOnly="1" outline="0" fieldPosition="0">
        <references count="4">
          <reference field="0" count="1" selected="0">
            <x v="161"/>
          </reference>
          <reference field="1" count="1" selected="0">
            <x v="166"/>
          </reference>
          <reference field="2" count="1" selected="0">
            <x v="3"/>
          </reference>
          <reference field="3" count="1">
            <x v="30"/>
          </reference>
        </references>
      </pivotArea>
    </format>
    <format dxfId="1672">
      <pivotArea dataOnly="0" labelOnly="1" outline="0" fieldPosition="0">
        <references count="4">
          <reference field="0" count="1" selected="0">
            <x v="168"/>
          </reference>
          <reference field="1" count="1" selected="0">
            <x v="227"/>
          </reference>
          <reference field="2" count="1" selected="0">
            <x v="2"/>
          </reference>
          <reference field="3" count="1">
            <x v="414"/>
          </reference>
        </references>
      </pivotArea>
    </format>
    <format dxfId="1671">
      <pivotArea dataOnly="0" labelOnly="1" outline="0" fieldPosition="0">
        <references count="4">
          <reference field="0" count="1" selected="0">
            <x v="177"/>
          </reference>
          <reference field="1" count="1" selected="0">
            <x v="6"/>
          </reference>
          <reference field="2" count="1" selected="0">
            <x v="3"/>
          </reference>
          <reference field="3" count="1">
            <x v="154"/>
          </reference>
        </references>
      </pivotArea>
    </format>
    <format dxfId="1670">
      <pivotArea dataOnly="0" labelOnly="1" outline="0" fieldPosition="0">
        <references count="4">
          <reference field="0" count="1" selected="0">
            <x v="362"/>
          </reference>
          <reference field="1" count="1" selected="0">
            <x v="129"/>
          </reference>
          <reference field="2" count="1" selected="0">
            <x v="0"/>
          </reference>
          <reference field="3" count="1">
            <x v="108"/>
          </reference>
        </references>
      </pivotArea>
    </format>
    <format dxfId="1669">
      <pivotArea dataOnly="0" labelOnly="1" outline="0" fieldPosition="0">
        <references count="5">
          <reference field="0" count="1" selected="0">
            <x v="4"/>
          </reference>
          <reference field="1" count="1" selected="0">
            <x v="26"/>
          </reference>
          <reference field="2" count="1" selected="0">
            <x v="2"/>
          </reference>
          <reference field="3" count="1" selected="0">
            <x v="4"/>
          </reference>
          <reference field="4" count="1">
            <x v="0"/>
          </reference>
        </references>
      </pivotArea>
    </format>
    <format dxfId="1668">
      <pivotArea dataOnly="0" labelOnly="1" outline="0" fieldPosition="0">
        <references count="5">
          <reference field="0" count="1" selected="0">
            <x v="15"/>
          </reference>
          <reference field="1" count="1" selected="0">
            <x v="77"/>
          </reference>
          <reference field="2" count="1" selected="0">
            <x v="1"/>
          </reference>
          <reference field="3" count="1" selected="0">
            <x v="238"/>
          </reference>
          <reference field="4" count="1">
            <x v="4"/>
          </reference>
        </references>
      </pivotArea>
    </format>
    <format dxfId="1667">
      <pivotArea dataOnly="0" labelOnly="1" outline="0" fieldPosition="0">
        <references count="5">
          <reference field="0" count="1" selected="0">
            <x v="79"/>
          </reference>
          <reference field="1" count="1" selected="0">
            <x v="272"/>
          </reference>
          <reference field="2" count="1" selected="0">
            <x v="1"/>
          </reference>
          <reference field="3" count="1" selected="0">
            <x v="389"/>
          </reference>
          <reference field="4" count="1">
            <x v="1"/>
          </reference>
        </references>
      </pivotArea>
    </format>
    <format dxfId="1666">
      <pivotArea dataOnly="0" labelOnly="1" outline="0" fieldPosition="0">
        <references count="5">
          <reference field="0" count="1" selected="0">
            <x v="88"/>
          </reference>
          <reference field="1" count="1" selected="0">
            <x v="282"/>
          </reference>
          <reference field="2" count="1" selected="0">
            <x v="2"/>
          </reference>
          <reference field="3" count="1" selected="0">
            <x v="206"/>
          </reference>
          <reference field="4" count="1">
            <x v="4"/>
          </reference>
        </references>
      </pivotArea>
    </format>
    <format dxfId="1665">
      <pivotArea dataOnly="0" labelOnly="1" outline="0" fieldPosition="0">
        <references count="5">
          <reference field="0" count="1" selected="0">
            <x v="107"/>
          </reference>
          <reference field="1" count="1" selected="0">
            <x v="308"/>
          </reference>
          <reference field="2" count="1" selected="0">
            <x v="1"/>
          </reference>
          <reference field="3" count="1" selected="0">
            <x v="84"/>
          </reference>
          <reference field="4" count="1">
            <x v="3"/>
          </reference>
        </references>
      </pivotArea>
    </format>
    <format dxfId="1664">
      <pivotArea dataOnly="0" labelOnly="1" outline="0" fieldPosition="0">
        <references count="5">
          <reference field="0" count="1" selected="0">
            <x v="161"/>
          </reference>
          <reference field="1" count="1" selected="0">
            <x v="166"/>
          </reference>
          <reference field="2" count="1" selected="0">
            <x v="3"/>
          </reference>
          <reference field="3" count="1" selected="0">
            <x v="30"/>
          </reference>
          <reference field="4" count="1">
            <x v="1"/>
          </reference>
        </references>
      </pivotArea>
    </format>
    <format dxfId="1663">
      <pivotArea dataOnly="0" labelOnly="1" outline="0" fieldPosition="0">
        <references count="5">
          <reference field="0" count="1" selected="0">
            <x v="168"/>
          </reference>
          <reference field="1" count="1" selected="0">
            <x v="227"/>
          </reference>
          <reference field="2" count="1" selected="0">
            <x v="2"/>
          </reference>
          <reference field="3" count="1" selected="0">
            <x v="414"/>
          </reference>
          <reference field="4" count="1">
            <x v="0"/>
          </reference>
        </references>
      </pivotArea>
    </format>
    <format dxfId="1662">
      <pivotArea dataOnly="0" labelOnly="1" outline="0" fieldPosition="0">
        <references count="5">
          <reference field="0" count="1" selected="0">
            <x v="177"/>
          </reference>
          <reference field="1" count="1" selected="0">
            <x v="6"/>
          </reference>
          <reference field="2" count="1" selected="0">
            <x v="3"/>
          </reference>
          <reference field="3" count="1" selected="0">
            <x v="154"/>
          </reference>
          <reference field="4" count="1">
            <x v="4"/>
          </reference>
        </references>
      </pivotArea>
    </format>
    <format dxfId="1661">
      <pivotArea dataOnly="0" labelOnly="1" outline="0" fieldPosition="0">
        <references count="6">
          <reference field="0" count="1" selected="0">
            <x v="4"/>
          </reference>
          <reference field="1" count="1" selected="0">
            <x v="26"/>
          </reference>
          <reference field="2" count="1" selected="0">
            <x v="2"/>
          </reference>
          <reference field="3" count="1" selected="0">
            <x v="4"/>
          </reference>
          <reference field="4" count="1" selected="0">
            <x v="0"/>
          </reference>
          <reference field="15" count="1">
            <x v="11"/>
          </reference>
        </references>
      </pivotArea>
    </format>
    <format dxfId="1660">
      <pivotArea dataOnly="0" labelOnly="1" outline="0" fieldPosition="0">
        <references count="6">
          <reference field="0" count="1" selected="0">
            <x v="15"/>
          </reference>
          <reference field="1" count="1" selected="0">
            <x v="77"/>
          </reference>
          <reference field="2" count="1" selected="0">
            <x v="1"/>
          </reference>
          <reference field="3" count="1" selected="0">
            <x v="238"/>
          </reference>
          <reference field="4" count="1" selected="0">
            <x v="4"/>
          </reference>
          <reference field="15" count="1">
            <x v="3"/>
          </reference>
        </references>
      </pivotArea>
    </format>
    <format dxfId="1659">
      <pivotArea dataOnly="0" labelOnly="1" outline="0" fieldPosition="0">
        <references count="6">
          <reference field="0" count="1" selected="0">
            <x v="79"/>
          </reference>
          <reference field="1" count="1" selected="0">
            <x v="272"/>
          </reference>
          <reference field="2" count="1" selected="0">
            <x v="1"/>
          </reference>
          <reference field="3" count="1" selected="0">
            <x v="389"/>
          </reference>
          <reference field="4" count="1" selected="0">
            <x v="1"/>
          </reference>
          <reference field="15" count="1">
            <x v="5"/>
          </reference>
        </references>
      </pivotArea>
    </format>
    <format dxfId="1658">
      <pivotArea dataOnly="0" labelOnly="1" outline="0" fieldPosition="0">
        <references count="6">
          <reference field="0" count="1" selected="0">
            <x v="88"/>
          </reference>
          <reference field="1" count="1" selected="0">
            <x v="282"/>
          </reference>
          <reference field="2" count="1" selected="0">
            <x v="2"/>
          </reference>
          <reference field="3" count="1" selected="0">
            <x v="206"/>
          </reference>
          <reference field="4" count="1" selected="0">
            <x v="4"/>
          </reference>
          <reference field="15" count="1">
            <x v="6"/>
          </reference>
        </references>
      </pivotArea>
    </format>
    <format dxfId="1657">
      <pivotArea dataOnly="0" labelOnly="1" outline="0" fieldPosition="0">
        <references count="6">
          <reference field="0" count="1" selected="0">
            <x v="107"/>
          </reference>
          <reference field="1" count="1" selected="0">
            <x v="308"/>
          </reference>
          <reference field="2" count="1" selected="0">
            <x v="1"/>
          </reference>
          <reference field="3" count="1" selected="0">
            <x v="84"/>
          </reference>
          <reference field="4" count="1" selected="0">
            <x v="3"/>
          </reference>
          <reference field="15" count="1">
            <x v="1"/>
          </reference>
        </references>
      </pivotArea>
    </format>
    <format dxfId="1656">
      <pivotArea dataOnly="0" labelOnly="1" outline="0" fieldPosition="0">
        <references count="6">
          <reference field="0" count="1" selected="0">
            <x v="148"/>
          </reference>
          <reference field="1" count="1" selected="0">
            <x v="367"/>
          </reference>
          <reference field="2" count="1" selected="0">
            <x v="2"/>
          </reference>
          <reference field="3" count="1" selected="0">
            <x v="333"/>
          </reference>
          <reference field="4" count="1" selected="0">
            <x v="3"/>
          </reference>
          <reference field="15" count="1">
            <x v="7"/>
          </reference>
        </references>
      </pivotArea>
    </format>
    <format dxfId="1655">
      <pivotArea dataOnly="0" labelOnly="1" outline="0" fieldPosition="0">
        <references count="6">
          <reference field="0" count="1" selected="0">
            <x v="161"/>
          </reference>
          <reference field="1" count="1" selected="0">
            <x v="166"/>
          </reference>
          <reference field="2" count="1" selected="0">
            <x v="3"/>
          </reference>
          <reference field="3" count="1" selected="0">
            <x v="30"/>
          </reference>
          <reference field="4" count="1" selected="0">
            <x v="1"/>
          </reference>
          <reference field="15" count="1">
            <x v="9"/>
          </reference>
        </references>
      </pivotArea>
    </format>
    <format dxfId="1654">
      <pivotArea dataOnly="0" labelOnly="1" outline="0" fieldPosition="0">
        <references count="6">
          <reference field="0" count="1" selected="0">
            <x v="168"/>
          </reference>
          <reference field="1" count="1" selected="0">
            <x v="227"/>
          </reference>
          <reference field="2" count="1" selected="0">
            <x v="2"/>
          </reference>
          <reference field="3" count="1" selected="0">
            <x v="414"/>
          </reference>
          <reference field="4" count="1" selected="0">
            <x v="0"/>
          </reference>
          <reference field="15" count="1">
            <x v="5"/>
          </reference>
        </references>
      </pivotArea>
    </format>
    <format dxfId="1653">
      <pivotArea dataOnly="0" labelOnly="1" outline="0" fieldPosition="0">
        <references count="6">
          <reference field="0" count="1" selected="0">
            <x v="177"/>
          </reference>
          <reference field="1" count="1" selected="0">
            <x v="6"/>
          </reference>
          <reference field="2" count="1" selected="0">
            <x v="3"/>
          </reference>
          <reference field="3" count="1" selected="0">
            <x v="154"/>
          </reference>
          <reference field="4" count="1" selected="0">
            <x v="4"/>
          </reference>
          <reference field="15" count="1">
            <x v="6"/>
          </reference>
        </references>
      </pivotArea>
    </format>
    <format dxfId="1652">
      <pivotArea dataOnly="0" labelOnly="1" outline="0" fieldPosition="0">
        <references count="7">
          <reference field="0" count="1" selected="0">
            <x v="4"/>
          </reference>
          <reference field="1" count="1" selected="0">
            <x v="26"/>
          </reference>
          <reference field="2" count="1" selected="0">
            <x v="2"/>
          </reference>
          <reference field="3" count="1" selected="0">
            <x v="4"/>
          </reference>
          <reference field="4" count="1" selected="0">
            <x v="0"/>
          </reference>
          <reference field="14" count="1">
            <x v="7"/>
          </reference>
          <reference field="15" count="1" selected="0">
            <x v="11"/>
          </reference>
        </references>
      </pivotArea>
    </format>
    <format dxfId="1651">
      <pivotArea dataOnly="0" labelOnly="1" outline="0" fieldPosition="0">
        <references count="7">
          <reference field="0" count="1" selected="0">
            <x v="15"/>
          </reference>
          <reference field="1" count="1" selected="0">
            <x v="77"/>
          </reference>
          <reference field="2" count="1" selected="0">
            <x v="1"/>
          </reference>
          <reference field="3" count="1" selected="0">
            <x v="238"/>
          </reference>
          <reference field="4" count="1" selected="0">
            <x v="4"/>
          </reference>
          <reference field="14" count="1">
            <x v="7"/>
          </reference>
          <reference field="15" count="1" selected="0">
            <x v="3"/>
          </reference>
        </references>
      </pivotArea>
    </format>
    <format dxfId="1650">
      <pivotArea dataOnly="0" labelOnly="1" outline="0" fieldPosition="0">
        <references count="7">
          <reference field="0" count="1" selected="0">
            <x v="79"/>
          </reference>
          <reference field="1" count="1" selected="0">
            <x v="272"/>
          </reference>
          <reference field="2" count="1" selected="0">
            <x v="1"/>
          </reference>
          <reference field="3" count="1" selected="0">
            <x v="389"/>
          </reference>
          <reference field="4" count="1" selected="0">
            <x v="1"/>
          </reference>
          <reference field="14" count="1">
            <x v="7"/>
          </reference>
          <reference field="15" count="1" selected="0">
            <x v="5"/>
          </reference>
        </references>
      </pivotArea>
    </format>
    <format dxfId="1649">
      <pivotArea dataOnly="0" labelOnly="1" outline="0" fieldPosition="0">
        <references count="7">
          <reference field="0" count="1" selected="0">
            <x v="88"/>
          </reference>
          <reference field="1" count="1" selected="0">
            <x v="282"/>
          </reference>
          <reference field="2" count="1" selected="0">
            <x v="2"/>
          </reference>
          <reference field="3" count="1" selected="0">
            <x v="206"/>
          </reference>
          <reference field="4" count="1" selected="0">
            <x v="4"/>
          </reference>
          <reference field="14" count="1">
            <x v="7"/>
          </reference>
          <reference field="15" count="1" selected="0">
            <x v="6"/>
          </reference>
        </references>
      </pivotArea>
    </format>
    <format dxfId="1648">
      <pivotArea dataOnly="0" labelOnly="1" outline="0" fieldPosition="0">
        <references count="7">
          <reference field="0" count="1" selected="0">
            <x v="107"/>
          </reference>
          <reference field="1" count="1" selected="0">
            <x v="308"/>
          </reference>
          <reference field="2" count="1" selected="0">
            <x v="1"/>
          </reference>
          <reference field="3" count="1" selected="0">
            <x v="84"/>
          </reference>
          <reference field="4" count="1" selected="0">
            <x v="3"/>
          </reference>
          <reference field="14" count="1">
            <x v="7"/>
          </reference>
          <reference field="15" count="1" selected="0">
            <x v="1"/>
          </reference>
        </references>
      </pivotArea>
    </format>
    <format dxfId="1647">
      <pivotArea dataOnly="0" labelOnly="1" outline="0" fieldPosition="0">
        <references count="7">
          <reference field="0" count="1" selected="0">
            <x v="148"/>
          </reference>
          <reference field="1" count="1" selected="0">
            <x v="367"/>
          </reference>
          <reference field="2" count="1" selected="0">
            <x v="2"/>
          </reference>
          <reference field="3" count="1" selected="0">
            <x v="333"/>
          </reference>
          <reference field="4" count="1" selected="0">
            <x v="3"/>
          </reference>
          <reference field="14" count="1">
            <x v="7"/>
          </reference>
          <reference field="15" count="1" selected="0">
            <x v="7"/>
          </reference>
        </references>
      </pivotArea>
    </format>
    <format dxfId="1646">
      <pivotArea dataOnly="0" labelOnly="1" outline="0" fieldPosition="0">
        <references count="7">
          <reference field="0" count="1" selected="0">
            <x v="161"/>
          </reference>
          <reference field="1" count="1" selected="0">
            <x v="166"/>
          </reference>
          <reference field="2" count="1" selected="0">
            <x v="3"/>
          </reference>
          <reference field="3" count="1" selected="0">
            <x v="30"/>
          </reference>
          <reference field="4" count="1" selected="0">
            <x v="1"/>
          </reference>
          <reference field="14" count="1">
            <x v="7"/>
          </reference>
          <reference field="15" count="1" selected="0">
            <x v="9"/>
          </reference>
        </references>
      </pivotArea>
    </format>
    <format dxfId="1645">
      <pivotArea dataOnly="0" labelOnly="1" outline="0" fieldPosition="0">
        <references count="7">
          <reference field="0" count="1" selected="0">
            <x v="168"/>
          </reference>
          <reference field="1" count="1" selected="0">
            <x v="227"/>
          </reference>
          <reference field="2" count="1" selected="0">
            <x v="2"/>
          </reference>
          <reference field="3" count="1" selected="0">
            <x v="414"/>
          </reference>
          <reference field="4" count="1" selected="0">
            <x v="0"/>
          </reference>
          <reference field="14" count="1">
            <x v="7"/>
          </reference>
          <reference field="15" count="1" selected="0">
            <x v="5"/>
          </reference>
        </references>
      </pivotArea>
    </format>
    <format dxfId="1644">
      <pivotArea dataOnly="0" labelOnly="1" outline="0" fieldPosition="0">
        <references count="7">
          <reference field="0" count="1" selected="0">
            <x v="177"/>
          </reference>
          <reference field="1" count="1" selected="0">
            <x v="6"/>
          </reference>
          <reference field="2" count="1" selected="0">
            <x v="3"/>
          </reference>
          <reference field="3" count="1" selected="0">
            <x v="154"/>
          </reference>
          <reference field="4" count="1" selected="0">
            <x v="4"/>
          </reference>
          <reference field="14" count="1">
            <x v="7"/>
          </reference>
          <reference field="15" count="1" selected="0">
            <x v="6"/>
          </reference>
        </references>
      </pivotArea>
    </format>
    <format dxfId="1643">
      <pivotArea dataOnly="0" labelOnly="1" outline="0" fieldPosition="0">
        <references count="7">
          <reference field="0" count="1" selected="0">
            <x v="362"/>
          </reference>
          <reference field="1" count="1" selected="0">
            <x v="129"/>
          </reference>
          <reference field="2" count="1" selected="0">
            <x v="0"/>
          </reference>
          <reference field="3" count="1" selected="0">
            <x v="108"/>
          </reference>
          <reference field="4" count="1" selected="0">
            <x v="4"/>
          </reference>
          <reference field="14" count="1">
            <x v="7"/>
          </reference>
          <reference field="15" count="1" selected="0">
            <x v="6"/>
          </reference>
        </references>
      </pivotArea>
    </format>
  </formats>
  <pivotTableStyleInfo name="PivotStyleLight16" showRowHeaders="0" showColHeaders="0"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3100-000000000000}" name="PivotTable1" cacheId="0" applyNumberFormats="0" applyBorderFormats="0" applyFontFormats="0" applyPatternFormats="0" applyAlignmentFormats="0" applyWidthHeightFormats="1" dataCaption="Values" updatedVersion="8" minRefreshableVersion="3" showDrill="0" useAutoFormatting="1" rowGrandTotals="0" colGrandTotals="0" itemPrintTitles="1" createdVersion="8" indent="0" compact="0" compactData="0" gridDropZones="1" multipleFieldFilters="0">
  <location ref="E4:P8" firstHeaderRow="2" firstDataRow="2" firstDataCol="6" rowPageCount="2" colPageCount="1"/>
  <pivotFields count="34">
    <pivotField axis="axisRow" compact="0" outline="0" showAll="0" defaultSubtotal="0">
      <items count="42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m="1" x="422"/>
        <item m="1" x="421"/>
        <item m="1" x="420"/>
        <item m="1" x="423"/>
      </items>
    </pivotField>
    <pivotField axis="axisRow" compact="0" outline="0" showAll="0" defaultSubtotal="0">
      <items count="424">
        <item x="172"/>
        <item x="323"/>
        <item x="324"/>
        <item x="325"/>
        <item x="0"/>
        <item x="173"/>
        <item x="174"/>
        <item x="326"/>
        <item x="287"/>
        <item x="175"/>
        <item x="176"/>
        <item x="177"/>
        <item x="178"/>
        <item x="179"/>
        <item x="180"/>
        <item x="181"/>
        <item x="182"/>
        <item x="327"/>
        <item x="183"/>
        <item x="257"/>
        <item x="184"/>
        <item x="288"/>
        <item x="185"/>
        <item x="289"/>
        <item x="290"/>
        <item x="328"/>
        <item x="1"/>
        <item x="2"/>
        <item x="329"/>
        <item x="330"/>
        <item x="152"/>
        <item x="331"/>
        <item x="3"/>
        <item x="186"/>
        <item x="232"/>
        <item x="4"/>
        <item x="332"/>
        <item x="333"/>
        <item x="334"/>
        <item x="416"/>
        <item x="291"/>
        <item x="187"/>
        <item x="188"/>
        <item x="5"/>
        <item x="189"/>
        <item x="335"/>
        <item x="336"/>
        <item x="190"/>
        <item x="191"/>
        <item x="292"/>
        <item x="337"/>
        <item x="192"/>
        <item x="6"/>
        <item x="193"/>
        <item x="293"/>
        <item x="153"/>
        <item x="194"/>
        <item x="338"/>
        <item x="7"/>
        <item x="195"/>
        <item x="339"/>
        <item x="340"/>
        <item x="196"/>
        <item x="8"/>
        <item x="258"/>
        <item x="341"/>
        <item x="285"/>
        <item x="154"/>
        <item x="342"/>
        <item x="9"/>
        <item x="343"/>
        <item x="10"/>
        <item x="171"/>
        <item x="233"/>
        <item x="344"/>
        <item x="11"/>
        <item x="345"/>
        <item x="12"/>
        <item x="13"/>
        <item x="346"/>
        <item x="234"/>
        <item x="347"/>
        <item x="14"/>
        <item x="348"/>
        <item x="235"/>
        <item x="349"/>
        <item x="350"/>
        <item x="351"/>
        <item x="352"/>
        <item x="353"/>
        <item x="236"/>
        <item x="354"/>
        <item x="15"/>
        <item x="294"/>
        <item x="197"/>
        <item x="198"/>
        <item x="199"/>
        <item x="200"/>
        <item x="201"/>
        <item x="202"/>
        <item x="203"/>
        <item x="204"/>
        <item x="259"/>
        <item x="260"/>
        <item x="205"/>
        <item x="206"/>
        <item x="16"/>
        <item x="207"/>
        <item x="208"/>
        <item x="247"/>
        <item x="17"/>
        <item x="209"/>
        <item x="355"/>
        <item x="18"/>
        <item x="356"/>
        <item x="210"/>
        <item x="211"/>
        <item x="19"/>
        <item x="212"/>
        <item x="213"/>
        <item x="357"/>
        <item x="261"/>
        <item x="214"/>
        <item x="215"/>
        <item x="358"/>
        <item x="216"/>
        <item x="217"/>
        <item x="218"/>
        <item x="20"/>
        <item x="359"/>
        <item x="219"/>
        <item x="220"/>
        <item x="221"/>
        <item x="222"/>
        <item x="360"/>
        <item x="223"/>
        <item x="224"/>
        <item x="361"/>
        <item x="362"/>
        <item x="225"/>
        <item x="226"/>
        <item x="262"/>
        <item x="295"/>
        <item x="296"/>
        <item x="155"/>
        <item x="156"/>
        <item x="21"/>
        <item x="363"/>
        <item x="22"/>
        <item x="23"/>
        <item x="24"/>
        <item x="364"/>
        <item x="365"/>
        <item x="25"/>
        <item x="366"/>
        <item x="26"/>
        <item x="27"/>
        <item x="227"/>
        <item x="263"/>
        <item x="367"/>
        <item x="368"/>
        <item x="264"/>
        <item x="28"/>
        <item x="369"/>
        <item x="29"/>
        <item x="157"/>
        <item x="158"/>
        <item x="265"/>
        <item x="370"/>
        <item x="30"/>
        <item x="31"/>
        <item x="371"/>
        <item x="372"/>
        <item x="32"/>
        <item x="373"/>
        <item x="33"/>
        <item x="159"/>
        <item x="34"/>
        <item x="266"/>
        <item x="374"/>
        <item x="375"/>
        <item x="267"/>
        <item x="160"/>
        <item x="237"/>
        <item x="376"/>
        <item x="377"/>
        <item x="378"/>
        <item x="379"/>
        <item x="297"/>
        <item x="35"/>
        <item x="268"/>
        <item x="380"/>
        <item x="381"/>
        <item x="382"/>
        <item x="383"/>
        <item x="269"/>
        <item x="384"/>
        <item x="36"/>
        <item x="37"/>
        <item x="38"/>
        <item x="298"/>
        <item x="39"/>
        <item x="299"/>
        <item x="385"/>
        <item x="161"/>
        <item x="162"/>
        <item x="386"/>
        <item x="300"/>
        <item x="387"/>
        <item x="163"/>
        <item x="40"/>
        <item x="388"/>
        <item x="164"/>
        <item x="270"/>
        <item x="389"/>
        <item x="301"/>
        <item x="302"/>
        <item x="271"/>
        <item x="238"/>
        <item x="239"/>
        <item x="390"/>
        <item x="41"/>
        <item x="391"/>
        <item x="42"/>
        <item x="43"/>
        <item x="44"/>
        <item x="45"/>
        <item x="165"/>
        <item x="166"/>
        <item x="46"/>
        <item x="248"/>
        <item x="240"/>
        <item x="47"/>
        <item x="48"/>
        <item x="49"/>
        <item x="241"/>
        <item x="249"/>
        <item x="50"/>
        <item x="51"/>
        <item x="52"/>
        <item x="53"/>
        <item x="54"/>
        <item x="55"/>
        <item x="56"/>
        <item x="57"/>
        <item x="58"/>
        <item x="59"/>
        <item x="60"/>
        <item x="61"/>
        <item x="62"/>
        <item x="242"/>
        <item x="63"/>
        <item x="64"/>
        <item x="65"/>
        <item x="66"/>
        <item x="67"/>
        <item x="167"/>
        <item x="68"/>
        <item x="168"/>
        <item x="69"/>
        <item x="70"/>
        <item x="250"/>
        <item x="272"/>
        <item x="71"/>
        <item x="303"/>
        <item x="273"/>
        <item x="72"/>
        <item x="73"/>
        <item x="304"/>
        <item x="74"/>
        <item x="243"/>
        <item x="75"/>
        <item x="76"/>
        <item x="77"/>
        <item x="78"/>
        <item x="79"/>
        <item x="80"/>
        <item x="81"/>
        <item x="251"/>
        <item x="82"/>
        <item x="83"/>
        <item x="84"/>
        <item x="85"/>
        <item x="86"/>
        <item x="87"/>
        <item x="274"/>
        <item x="275"/>
        <item x="88"/>
        <item x="89"/>
        <item x="90"/>
        <item x="91"/>
        <item x="276"/>
        <item x="92"/>
        <item x="93"/>
        <item x="94"/>
        <item x="95"/>
        <item x="252"/>
        <item x="96"/>
        <item x="97"/>
        <item x="253"/>
        <item x="169"/>
        <item x="98"/>
        <item x="99"/>
        <item x="100"/>
        <item x="101"/>
        <item x="254"/>
        <item x="102"/>
        <item x="103"/>
        <item x="104"/>
        <item x="105"/>
        <item x="106"/>
        <item x="277"/>
        <item x="107"/>
        <item x="108"/>
        <item x="278"/>
        <item x="109"/>
        <item x="110"/>
        <item x="111"/>
        <item x="112"/>
        <item x="113"/>
        <item x="114"/>
        <item x="115"/>
        <item x="116"/>
        <item x="117"/>
        <item x="118"/>
        <item x="119"/>
        <item x="120"/>
        <item x="121"/>
        <item x="279"/>
        <item x="280"/>
        <item x="122"/>
        <item x="123"/>
        <item x="124"/>
        <item x="255"/>
        <item x="256"/>
        <item x="125"/>
        <item x="126"/>
        <item x="127"/>
        <item x="128"/>
        <item x="129"/>
        <item x="130"/>
        <item x="131"/>
        <item x="132"/>
        <item x="133"/>
        <item x="134"/>
        <item x="135"/>
        <item x="136"/>
        <item x="137"/>
        <item x="138"/>
        <item x="139"/>
        <item x="140"/>
        <item x="141"/>
        <item x="142"/>
        <item x="143"/>
        <item x="305"/>
        <item x="306"/>
        <item x="307"/>
        <item x="308"/>
        <item x="392"/>
        <item x="393"/>
        <item x="309"/>
        <item x="310"/>
        <item x="394"/>
        <item x="395"/>
        <item x="144"/>
        <item x="396"/>
        <item x="397"/>
        <item x="145"/>
        <item x="398"/>
        <item x="399"/>
        <item x="146"/>
        <item x="228"/>
        <item x="229"/>
        <item x="230"/>
        <item x="417"/>
        <item x="311"/>
        <item x="231"/>
        <item x="281"/>
        <item x="400"/>
        <item x="401"/>
        <item x="402"/>
        <item x="418"/>
        <item x="147"/>
        <item x="148"/>
        <item x="403"/>
        <item x="404"/>
        <item x="312"/>
        <item x="286"/>
        <item x="170"/>
        <item x="405"/>
        <item x="313"/>
        <item x="244"/>
        <item x="282"/>
        <item x="314"/>
        <item x="406"/>
        <item x="283"/>
        <item x="407"/>
        <item x="408"/>
        <item x="315"/>
        <item x="316"/>
        <item x="409"/>
        <item x="317"/>
        <item x="410"/>
        <item x="411"/>
        <item x="318"/>
        <item x="412"/>
        <item x="319"/>
        <item x="284"/>
        <item x="413"/>
        <item x="149"/>
        <item x="320"/>
        <item x="245"/>
        <item x="150"/>
        <item x="151"/>
        <item x="321"/>
        <item x="322"/>
        <item x="414"/>
        <item x="415"/>
        <item x="246"/>
        <item x="419"/>
        <item m="1" x="421"/>
        <item m="1" x="422"/>
        <item m="1" x="423"/>
        <item x="420"/>
      </items>
    </pivotField>
    <pivotField axis="axisRow" compact="0" outline="0" showAll="0" defaultSubtotal="0">
      <items count="15">
        <item x="3"/>
        <item x="0"/>
        <item x="1"/>
        <item x="2"/>
        <item x="4"/>
        <item m="1" x="14"/>
        <item m="1" x="13"/>
        <item m="1" x="8"/>
        <item x="5"/>
        <item m="1" x="11"/>
        <item x="6"/>
        <item m="1" x="10"/>
        <item m="1" x="12"/>
        <item m="1" x="9"/>
        <item x="7"/>
      </items>
    </pivotField>
    <pivotField axis="axisRow" compact="0" outline="0" showAll="0" defaultSubtotal="0">
      <items count="426">
        <item x="64"/>
        <item m="1" x="416"/>
        <item x="391"/>
        <item x="110"/>
        <item x="1"/>
        <item x="70"/>
        <item x="307"/>
        <item x="264"/>
        <item x="245"/>
        <item x="332"/>
        <item x="163"/>
        <item x="216"/>
        <item x="309"/>
        <item x="143"/>
        <item x="146"/>
        <item x="328"/>
        <item x="150"/>
        <item x="350"/>
        <item x="100"/>
        <item x="239"/>
        <item x="116"/>
        <item x="407"/>
        <item x="308"/>
        <item x="377"/>
        <item x="202"/>
        <item x="346"/>
        <item x="334"/>
        <item x="406"/>
        <item x="157"/>
        <item x="329"/>
        <item x="158"/>
        <item x="226"/>
        <item x="356"/>
        <item x="161"/>
        <item x="252"/>
        <item x="130"/>
        <item x="208"/>
        <item x="263"/>
        <item x="185"/>
        <item x="111"/>
        <item x="128"/>
        <item x="139"/>
        <item x="294"/>
        <item x="355"/>
        <item x="149"/>
        <item x="105"/>
        <item x="383"/>
        <item x="401"/>
        <item x="278"/>
        <item x="206"/>
        <item x="197"/>
        <item x="78"/>
        <item x="52"/>
        <item x="26"/>
        <item x="160"/>
        <item x="61"/>
        <item x="94"/>
        <item x="217"/>
        <item x="229"/>
        <item x="156"/>
        <item x="272"/>
        <item x="35"/>
        <item x="293"/>
        <item x="361"/>
        <item x="209"/>
        <item x="138"/>
        <item x="388"/>
        <item x="367"/>
        <item x="249"/>
        <item x="395"/>
        <item x="380"/>
        <item x="343"/>
        <item x="312"/>
        <item x="282"/>
        <item x="218"/>
        <item x="101"/>
        <item x="336"/>
        <item x="364"/>
        <item x="341"/>
        <item x="330"/>
        <item x="152"/>
        <item x="393"/>
        <item x="205"/>
        <item x="313"/>
        <item x="104"/>
        <item x="167"/>
        <item x="66"/>
        <item x="182"/>
        <item x="194"/>
        <item x="240"/>
        <item x="48"/>
        <item x="251"/>
        <item x="43"/>
        <item x="384"/>
        <item x="379"/>
        <item x="178"/>
        <item x="168"/>
        <item x="260"/>
        <item x="41"/>
        <item x="298"/>
        <item x="402"/>
        <item x="91"/>
        <item x="186"/>
        <item x="45"/>
        <item x="269"/>
        <item x="175"/>
        <item x="411"/>
        <item x="44"/>
        <item x="354"/>
        <item x="283"/>
        <item x="204"/>
        <item x="127"/>
        <item x="345"/>
        <item x="112"/>
        <item x="207"/>
        <item x="98"/>
        <item x="398"/>
        <item x="315"/>
        <item x="120"/>
        <item x="58"/>
        <item x="303"/>
        <item x="162"/>
        <item x="326"/>
        <item x="191"/>
        <item x="403"/>
        <item x="6"/>
        <item x="67"/>
        <item x="344"/>
        <item x="256"/>
        <item x="190"/>
        <item x="30"/>
        <item x="74"/>
        <item x="390"/>
        <item x="34"/>
        <item x="372"/>
        <item x="131"/>
        <item x="233"/>
        <item x="132"/>
        <item x="60"/>
        <item x="223"/>
        <item x="366"/>
        <item x="109"/>
        <item x="129"/>
        <item x="358"/>
        <item x="386"/>
        <item x="221"/>
        <item x="228"/>
        <item x="370"/>
        <item x="375"/>
        <item x="126"/>
        <item x="18"/>
        <item x="54"/>
        <item x="300"/>
        <item x="387"/>
        <item x="174"/>
        <item x="195"/>
        <item x="338"/>
        <item x="183"/>
        <item x="271"/>
        <item x="189"/>
        <item x="368"/>
        <item x="280"/>
        <item x="333"/>
        <item x="88"/>
        <item x="87"/>
        <item x="51"/>
        <item x="246"/>
        <item x="13"/>
        <item x="22"/>
        <item x="378"/>
        <item x="37"/>
        <item x="409"/>
        <item x="287"/>
        <item x="299"/>
        <item x="16"/>
        <item x="243"/>
        <item x="335"/>
        <item x="211"/>
        <item x="122"/>
        <item x="212"/>
        <item x="148"/>
        <item x="17"/>
        <item x="232"/>
        <item x="0"/>
        <item x="267"/>
        <item x="46"/>
        <item x="159"/>
        <item x="311"/>
        <item x="200"/>
        <item x="371"/>
        <item x="279"/>
        <item x="77"/>
        <item x="99"/>
        <item x="340"/>
        <item x="288"/>
        <item x="40"/>
        <item x="137"/>
        <item x="319"/>
        <item x="187"/>
        <item x="133"/>
        <item x="155"/>
        <item x="261"/>
        <item x="254"/>
        <item x="241"/>
        <item x="68"/>
        <item x="266"/>
        <item x="85"/>
        <item x="385"/>
        <item x="337"/>
        <item x="292"/>
        <item x="9"/>
        <item m="1" x="423"/>
        <item x="363"/>
        <item x="289"/>
        <item x="193"/>
        <item x="410"/>
        <item x="234"/>
        <item x="397"/>
        <item x="369"/>
        <item x="21"/>
        <item x="42"/>
        <item x="82"/>
        <item x="93"/>
        <item x="220"/>
        <item x="19"/>
        <item x="353"/>
        <item x="75"/>
        <item x="56"/>
        <item x="141"/>
        <item x="29"/>
        <item x="121"/>
        <item x="214"/>
        <item x="286"/>
        <item x="38"/>
        <item x="250"/>
        <item x="316"/>
        <item m="1" x="418"/>
        <item x="90"/>
        <item x="12"/>
        <item x="268"/>
        <item x="284"/>
        <item x="79"/>
        <item x="265"/>
        <item x="224"/>
        <item x="331"/>
        <item x="124"/>
        <item x="23"/>
        <item x="376"/>
        <item x="172"/>
        <item x="305"/>
        <item x="247"/>
        <item x="210"/>
        <item x="399"/>
        <item x="306"/>
        <item x="72"/>
        <item x="219"/>
        <item x="349"/>
        <item x="179"/>
        <item x="3"/>
        <item x="164"/>
        <item x="201"/>
        <item x="230"/>
        <item x="71"/>
        <item x="237"/>
        <item x="176"/>
        <item x="81"/>
        <item x="231"/>
        <item x="192"/>
        <item x="114"/>
        <item x="276"/>
        <item x="107"/>
        <item x="113"/>
        <item x="15"/>
        <item x="382"/>
        <item x="238"/>
        <item x="118"/>
        <item x="177"/>
        <item x="103"/>
        <item x="257"/>
        <item x="365"/>
        <item x="106"/>
        <item x="31"/>
        <item x="351"/>
        <item x="36"/>
        <item x="290"/>
        <item x="95"/>
        <item x="153"/>
        <item x="408"/>
        <item x="97"/>
        <item x="92"/>
        <item x="123"/>
        <item x="135"/>
        <item x="59"/>
        <item x="213"/>
        <item x="222"/>
        <item x="57"/>
        <item x="381"/>
        <item x="108"/>
        <item x="53"/>
        <item x="297"/>
        <item x="327"/>
        <item x="322"/>
        <item x="227"/>
        <item x="317"/>
        <item x="318"/>
        <item m="1" x="417"/>
        <item x="50"/>
        <item x="196"/>
        <item x="314"/>
        <item x="27"/>
        <item x="80"/>
        <item x="140"/>
        <item x="136"/>
        <item x="33"/>
        <item x="119"/>
        <item x="412"/>
        <item x="325"/>
        <item x="10"/>
        <item x="166"/>
        <item x="389"/>
        <item x="11"/>
        <item x="235"/>
        <item x="5"/>
        <item x="244"/>
        <item x="142"/>
        <item x="248"/>
        <item x="373"/>
        <item x="49"/>
        <item x="125"/>
        <item x="86"/>
        <item x="188"/>
        <item x="357"/>
        <item x="225"/>
        <item x="145"/>
        <item x="352"/>
        <item x="404"/>
        <item x="14"/>
        <item x="236"/>
        <item x="69"/>
        <item x="173"/>
        <item x="347"/>
        <item x="324"/>
        <item x="102"/>
        <item x="203"/>
        <item x="117"/>
        <item x="374"/>
        <item x="215"/>
        <item x="281"/>
        <item x="4"/>
        <item x="405"/>
        <item x="32"/>
        <item x="270"/>
        <item x="253"/>
        <item x="339"/>
        <item x="342"/>
        <item x="258"/>
        <item x="144"/>
        <item x="296"/>
        <item x="73"/>
        <item x="198"/>
        <item x="47"/>
        <item x="181"/>
        <item x="199"/>
        <item x="8"/>
        <item x="291"/>
        <item x="295"/>
        <item x="301"/>
        <item x="302"/>
        <item x="65"/>
        <item x="273"/>
        <item x="323"/>
        <item x="55"/>
        <item x="151"/>
        <item x="392"/>
        <item x="28"/>
        <item x="24"/>
        <item x="171"/>
        <item x="274"/>
        <item x="96"/>
        <item x="63"/>
        <item x="169"/>
        <item x="396"/>
        <item x="184"/>
        <item x="310"/>
        <item x="320"/>
        <item x="362"/>
        <item x="7"/>
        <item x="134"/>
        <item x="89"/>
        <item x="76"/>
        <item x="321"/>
        <item x="394"/>
        <item x="180"/>
        <item x="275"/>
        <item x="154"/>
        <item x="359"/>
        <item x="115"/>
        <item x="259"/>
        <item x="348"/>
        <item x="62"/>
        <item x="147"/>
        <item x="242"/>
        <item x="304"/>
        <item x="20"/>
        <item x="400"/>
        <item x="25"/>
        <item m="1" x="420"/>
        <item x="413"/>
        <item x="255"/>
        <item x="83"/>
        <item x="2"/>
        <item x="360"/>
        <item x="285"/>
        <item x="39"/>
        <item x="165"/>
        <item x="170"/>
        <item x="277"/>
        <item x="84"/>
        <item x="262"/>
        <item x="414"/>
        <item m="1" x="422"/>
        <item m="1" x="425"/>
        <item m="1" x="424"/>
        <item m="1" x="421"/>
        <item m="1" x="419"/>
        <item x="415"/>
      </items>
    </pivotField>
    <pivotField axis="axisRow" compact="0" outline="0" showAll="0" defaultSubtotal="0">
      <items count="8">
        <item x="0"/>
        <item x="1"/>
        <item x="4"/>
        <item x="5"/>
        <item x="3"/>
        <item x="2"/>
        <item x="6"/>
        <item m="1" x="7"/>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21">
        <item x="0"/>
        <item x="5"/>
        <item x="6"/>
        <item x="3"/>
        <item x="9"/>
        <item x="11"/>
        <item x="12"/>
        <item x="8"/>
        <item x="13"/>
        <item x="7"/>
        <item x="4"/>
        <item x="1"/>
        <item x="15"/>
        <item m="1" x="16"/>
        <item m="1" x="17"/>
        <item x="2"/>
        <item m="1" x="18"/>
        <item m="1" x="20"/>
        <item m="1" x="19"/>
        <item x="14"/>
        <item x="10"/>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Page" compact="0" outline="0" showAll="0" defaultSubtotal="0">
      <items count="8">
        <item x="0"/>
        <item x="1"/>
        <item x="4"/>
        <item x="5"/>
        <item x="3"/>
        <item x="2"/>
        <item x="6"/>
        <item m="1" x="7"/>
      </items>
    </pivotField>
    <pivotField compact="0" outline="0" subtotalTop="0" showAll="0" defaultSubtotal="0"/>
    <pivotField axis="axisPage" compact="0" outline="0" subtotalTop="0" showAll="0" defaultSubtotal="0">
      <items count="16">
        <item x="15"/>
        <item x="0"/>
        <item x="5"/>
        <item x="2"/>
        <item x="6"/>
        <item x="3"/>
        <item x="9"/>
        <item x="11"/>
        <item x="12"/>
        <item x="8"/>
        <item x="7"/>
        <item x="4"/>
        <item x="1"/>
        <item x="14"/>
        <item x="10"/>
        <item x="13"/>
      </items>
    </pivotField>
    <pivotField compact="0" outline="0" subtotalTop="0" showAll="0" defaultSubtotal="0"/>
    <pivotField compact="0" outline="0" subtotalTop="0" showAll="0" defaultSubtotal="0"/>
    <pivotField compact="0" outline="0" subtotalTop="0" showAll="0" defaultSubtotal="0"/>
    <pivotField compact="0" outline="0" showAll="0" defaultSubtotal="0"/>
    <pivotField compact="0" outline="0" subtotalTop="0" showAll="0" defaultSubtotal="0"/>
    <pivotField compact="0" outline="0" subtotalTop="0" showAll="0" defaultSubtotal="0"/>
    <pivotField compact="0" outline="0" showAll="0" defaultSubtotal="0"/>
  </pivotFields>
  <rowFields count="6">
    <field x="0"/>
    <field x="1"/>
    <field x="2"/>
    <field x="3"/>
    <field x="4"/>
    <field x="15"/>
  </rowFields>
  <rowItems count="3">
    <i>
      <x v="9"/>
      <x v="69"/>
      <x v="2"/>
      <x v="210"/>
      <x v="5"/>
      <x v="2"/>
    </i>
    <i>
      <x v="34"/>
      <x v="177"/>
      <x v="3"/>
      <x v="133"/>
      <x v="2"/>
      <x v="2"/>
    </i>
    <i>
      <x v="96"/>
      <x v="297"/>
      <x v="1"/>
      <x v="378"/>
      <x v="5"/>
      <x v="2"/>
    </i>
  </rowItems>
  <colItems count="1">
    <i/>
  </colItems>
  <pageFields count="2">
    <pageField fld="24" hier="-1"/>
    <pageField fld="26" item="4" hier="-1"/>
  </pageFields>
  <formats count="45">
    <format dxfId="1642">
      <pivotArea field="0" type="button" dataOnly="0" labelOnly="1" outline="0" axis="axisRow" fieldPosition="0"/>
    </format>
    <format dxfId="1641">
      <pivotArea field="1" type="button" dataOnly="0" labelOnly="1" outline="0" axis="axisRow" fieldPosition="1"/>
    </format>
    <format dxfId="1640">
      <pivotArea field="2" type="button" dataOnly="0" labelOnly="1" outline="0" axis="axisRow" fieldPosition="2"/>
    </format>
    <format dxfId="1639">
      <pivotArea field="3" type="button" dataOnly="0" labelOnly="1" outline="0" axis="axisRow" fieldPosition="3"/>
    </format>
    <format dxfId="1638">
      <pivotArea field="4" type="button" dataOnly="0" labelOnly="1" outline="0" axis="axisRow" fieldPosition="4"/>
    </format>
    <format dxfId="1637">
      <pivotArea field="15" type="button" dataOnly="0" labelOnly="1" outline="0" axis="axisRow" fieldPosition="5"/>
    </format>
    <format dxfId="1636">
      <pivotArea field="0" type="button" dataOnly="0" labelOnly="1" outline="0" axis="axisRow" fieldPosition="0"/>
    </format>
    <format dxfId="1635">
      <pivotArea field="1" type="button" dataOnly="0" labelOnly="1" outline="0" axis="axisRow" fieldPosition="1"/>
    </format>
    <format dxfId="1634">
      <pivotArea field="2" type="button" dataOnly="0" labelOnly="1" outline="0" axis="axisRow" fieldPosition="2"/>
    </format>
    <format dxfId="1633">
      <pivotArea field="3" type="button" dataOnly="0" labelOnly="1" outline="0" axis="axisRow" fieldPosition="3"/>
    </format>
    <format dxfId="1632">
      <pivotArea field="4" type="button" dataOnly="0" labelOnly="1" outline="0" axis="axisRow" fieldPosition="4"/>
    </format>
    <format dxfId="1631">
      <pivotArea field="15" type="button" dataOnly="0" labelOnly="1" outline="0" axis="axisRow" fieldPosition="5"/>
    </format>
    <format dxfId="1630">
      <pivotArea dataOnly="0" labelOnly="1" outline="0" fieldPosition="0">
        <references count="1">
          <reference field="0" count="7">
            <x v="37"/>
            <x v="85"/>
            <x v="93"/>
            <x v="99"/>
            <x v="113"/>
            <x v="134"/>
            <x v="163"/>
          </reference>
        </references>
      </pivotArea>
    </format>
    <format dxfId="1629">
      <pivotArea dataOnly="0" labelOnly="1" outline="0" fieldPosition="0">
        <references count="2">
          <reference field="0" count="1" selected="0">
            <x v="37"/>
          </reference>
          <reference field="1" count="1">
            <x v="177"/>
          </reference>
        </references>
      </pivotArea>
    </format>
    <format dxfId="1628">
      <pivotArea dataOnly="0" labelOnly="1" outline="0" fieldPosition="0">
        <references count="2">
          <reference field="0" count="1" selected="0">
            <x v="85"/>
          </reference>
          <reference field="1" count="1">
            <x v="279"/>
          </reference>
        </references>
      </pivotArea>
    </format>
    <format dxfId="1627">
      <pivotArea dataOnly="0" labelOnly="1" outline="0" fieldPosition="0">
        <references count="2">
          <reference field="0" count="1" selected="0">
            <x v="93"/>
          </reference>
          <reference field="1" count="1">
            <x v="289"/>
          </reference>
        </references>
      </pivotArea>
    </format>
    <format dxfId="1626">
      <pivotArea dataOnly="0" labelOnly="1" outline="0" fieldPosition="0">
        <references count="2">
          <reference field="0" count="1" selected="0">
            <x v="99"/>
          </reference>
          <reference field="1" count="1">
            <x v="297"/>
          </reference>
        </references>
      </pivotArea>
    </format>
    <format dxfId="1625">
      <pivotArea dataOnly="0" labelOnly="1" outline="0" fieldPosition="0">
        <references count="2">
          <reference field="0" count="1" selected="0">
            <x v="113"/>
          </reference>
          <reference field="1" count="1">
            <x v="316"/>
          </reference>
        </references>
      </pivotArea>
    </format>
    <format dxfId="1624">
      <pivotArea dataOnly="0" labelOnly="1" outline="0" fieldPosition="0">
        <references count="2">
          <reference field="0" count="1" selected="0">
            <x v="134"/>
          </reference>
          <reference field="1" count="1">
            <x v="341"/>
          </reference>
        </references>
      </pivotArea>
    </format>
    <format dxfId="1623">
      <pivotArea dataOnly="0" labelOnly="1" outline="0" fieldPosition="0">
        <references count="2">
          <reference field="0" count="1" selected="0">
            <x v="163"/>
          </reference>
          <reference field="1" count="1">
            <x v="182"/>
          </reference>
        </references>
      </pivotArea>
    </format>
    <format dxfId="1622">
      <pivotArea dataOnly="0" labelOnly="1" outline="0" fieldPosition="0">
        <references count="3">
          <reference field="0" count="1" selected="0">
            <x v="37"/>
          </reference>
          <reference field="1" count="1" selected="0">
            <x v="177"/>
          </reference>
          <reference field="2" count="1">
            <x v="3"/>
          </reference>
        </references>
      </pivotArea>
    </format>
    <format dxfId="1621">
      <pivotArea dataOnly="0" labelOnly="1" outline="0" fieldPosition="0">
        <references count="3">
          <reference field="0" count="1" selected="0">
            <x v="99"/>
          </reference>
          <reference field="1" count="1" selected="0">
            <x v="297"/>
          </reference>
          <reference field="2" count="1">
            <x v="1"/>
          </reference>
        </references>
      </pivotArea>
    </format>
    <format dxfId="1620">
      <pivotArea dataOnly="0" labelOnly="1" outline="0" fieldPosition="0">
        <references count="3">
          <reference field="0" count="1" selected="0">
            <x v="113"/>
          </reference>
          <reference field="1" count="1" selected="0">
            <x v="316"/>
          </reference>
          <reference field="2" count="1">
            <x v="3"/>
          </reference>
        </references>
      </pivotArea>
    </format>
    <format dxfId="1619">
      <pivotArea dataOnly="0" labelOnly="1" outline="0" fieldPosition="0">
        <references count="3">
          <reference field="0" count="1" selected="0">
            <x v="134"/>
          </reference>
          <reference field="1" count="1" selected="0">
            <x v="341"/>
          </reference>
          <reference field="2" count="1">
            <x v="0"/>
          </reference>
        </references>
      </pivotArea>
    </format>
    <format dxfId="1618">
      <pivotArea dataOnly="0" labelOnly="1" outline="0" fieldPosition="0">
        <references count="3">
          <reference field="0" count="1" selected="0">
            <x v="163"/>
          </reference>
          <reference field="1" count="1" selected="0">
            <x v="182"/>
          </reference>
          <reference field="2" count="1">
            <x v="1"/>
          </reference>
        </references>
      </pivotArea>
    </format>
    <format dxfId="1617">
      <pivotArea dataOnly="0" labelOnly="1" outline="0" fieldPosition="0">
        <references count="4">
          <reference field="0" count="1" selected="0">
            <x v="37"/>
          </reference>
          <reference field="1" count="1" selected="0">
            <x v="177"/>
          </reference>
          <reference field="2" count="1" selected="0">
            <x v="3"/>
          </reference>
          <reference field="3" count="1">
            <x v="133"/>
          </reference>
        </references>
      </pivotArea>
    </format>
    <format dxfId="1616">
      <pivotArea dataOnly="0" labelOnly="1" outline="0" fieldPosition="0">
        <references count="4">
          <reference field="0" count="1" selected="0">
            <x v="85"/>
          </reference>
          <reference field="1" count="1" selected="0">
            <x v="279"/>
          </reference>
          <reference field="2" count="1" selected="0">
            <x v="3"/>
          </reference>
          <reference field="3" count="1">
            <x v="221"/>
          </reference>
        </references>
      </pivotArea>
    </format>
    <format dxfId="1615">
      <pivotArea dataOnly="0" labelOnly="1" outline="0" fieldPosition="0">
        <references count="4">
          <reference field="0" count="1" selected="0">
            <x v="93"/>
          </reference>
          <reference field="1" count="1" selected="0">
            <x v="289"/>
          </reference>
          <reference field="2" count="1" selected="0">
            <x v="3"/>
          </reference>
          <reference field="3" count="1">
            <x v="237"/>
          </reference>
        </references>
      </pivotArea>
    </format>
    <format dxfId="1614">
      <pivotArea dataOnly="0" labelOnly="1" outline="0" fieldPosition="0">
        <references count="4">
          <reference field="0" count="1" selected="0">
            <x v="99"/>
          </reference>
          <reference field="1" count="1" selected="0">
            <x v="297"/>
          </reference>
          <reference field="2" count="1" selected="0">
            <x v="1"/>
          </reference>
          <reference field="3" count="1">
            <x v="378"/>
          </reference>
        </references>
      </pivotArea>
    </format>
    <format dxfId="1613">
      <pivotArea dataOnly="0" labelOnly="1" outline="0" fieldPosition="0">
        <references count="4">
          <reference field="0" count="1" selected="0">
            <x v="113"/>
          </reference>
          <reference field="1" count="1" selected="0">
            <x v="316"/>
          </reference>
          <reference field="2" count="1" selected="0">
            <x v="3"/>
          </reference>
          <reference field="3" count="1">
            <x v="3"/>
          </reference>
        </references>
      </pivotArea>
    </format>
    <format dxfId="1612">
      <pivotArea dataOnly="0" labelOnly="1" outline="0" fieldPosition="0">
        <references count="4">
          <reference field="0" count="1" selected="0">
            <x v="134"/>
          </reference>
          <reference field="1" count="1" selected="0">
            <x v="341"/>
          </reference>
          <reference field="2" count="1" selected="0">
            <x v="0"/>
          </reference>
          <reference field="3" count="1">
            <x v="135"/>
          </reference>
        </references>
      </pivotArea>
    </format>
    <format dxfId="1611">
      <pivotArea dataOnly="0" labelOnly="1" outline="0" fieldPosition="0">
        <references count="4">
          <reference field="0" count="1" selected="0">
            <x v="163"/>
          </reference>
          <reference field="1" count="1" selected="0">
            <x v="182"/>
          </reference>
          <reference field="2" count="1" selected="0">
            <x v="1"/>
          </reference>
          <reference field="3" count="1">
            <x v="54"/>
          </reference>
        </references>
      </pivotArea>
    </format>
    <format dxfId="1610">
      <pivotArea dataOnly="0" labelOnly="1" outline="0" fieldPosition="0">
        <references count="5">
          <reference field="0" count="1" selected="0">
            <x v="37"/>
          </reference>
          <reference field="1" count="1" selected="0">
            <x v="177"/>
          </reference>
          <reference field="2" count="1" selected="0">
            <x v="3"/>
          </reference>
          <reference field="3" count="1" selected="0">
            <x v="133"/>
          </reference>
          <reference field="4" count="1">
            <x v="1"/>
          </reference>
        </references>
      </pivotArea>
    </format>
    <format dxfId="1609">
      <pivotArea dataOnly="0" labelOnly="1" outline="0" fieldPosition="0">
        <references count="5">
          <reference field="0" count="1" selected="0">
            <x v="85"/>
          </reference>
          <reference field="1" count="1" selected="0">
            <x v="279"/>
          </reference>
          <reference field="2" count="1" selected="0">
            <x v="3"/>
          </reference>
          <reference field="3" count="1" selected="0">
            <x v="221"/>
          </reference>
          <reference field="4" count="1">
            <x v="4"/>
          </reference>
        </references>
      </pivotArea>
    </format>
    <format dxfId="1608">
      <pivotArea dataOnly="0" labelOnly="1" outline="0" fieldPosition="0">
        <references count="5">
          <reference field="0" count="1" selected="0">
            <x v="93"/>
          </reference>
          <reference field="1" count="1" selected="0">
            <x v="289"/>
          </reference>
          <reference field="2" count="1" selected="0">
            <x v="3"/>
          </reference>
          <reference field="3" count="1" selected="0">
            <x v="237"/>
          </reference>
          <reference field="4" count="1">
            <x v="5"/>
          </reference>
        </references>
      </pivotArea>
    </format>
    <format dxfId="1607">
      <pivotArea dataOnly="0" labelOnly="1" outline="0" fieldPosition="0">
        <references count="5">
          <reference field="0" count="1" selected="0">
            <x v="113"/>
          </reference>
          <reference field="1" count="1" selected="0">
            <x v="316"/>
          </reference>
          <reference field="2" count="1" selected="0">
            <x v="3"/>
          </reference>
          <reference field="3" count="1" selected="0">
            <x v="3"/>
          </reference>
          <reference field="4" count="1">
            <x v="2"/>
          </reference>
        </references>
      </pivotArea>
    </format>
    <format dxfId="1606">
      <pivotArea dataOnly="0" labelOnly="1" outline="0" fieldPosition="0">
        <references count="5">
          <reference field="0" count="1" selected="0">
            <x v="134"/>
          </reference>
          <reference field="1" count="1" selected="0">
            <x v="341"/>
          </reference>
          <reference field="2" count="1" selected="0">
            <x v="0"/>
          </reference>
          <reference field="3" count="1" selected="0">
            <x v="135"/>
          </reference>
          <reference field="4" count="1">
            <x v="5"/>
          </reference>
        </references>
      </pivotArea>
    </format>
    <format dxfId="1605">
      <pivotArea dataOnly="0" labelOnly="1" outline="0" fieldPosition="0">
        <references count="5">
          <reference field="0" count="1" selected="0">
            <x v="163"/>
          </reference>
          <reference field="1" count="1" selected="0">
            <x v="182"/>
          </reference>
          <reference field="2" count="1" selected="0">
            <x v="1"/>
          </reference>
          <reference field="3" count="1" selected="0">
            <x v="54"/>
          </reference>
          <reference field="4" count="1">
            <x v="0"/>
          </reference>
        </references>
      </pivotArea>
    </format>
    <format dxfId="1604">
      <pivotArea dataOnly="0" labelOnly="1" outline="0" fieldPosition="0">
        <references count="6">
          <reference field="0" count="1" selected="0">
            <x v="37"/>
          </reference>
          <reference field="1" count="1" selected="0">
            <x v="177"/>
          </reference>
          <reference field="2" count="1" selected="0">
            <x v="3"/>
          </reference>
          <reference field="3" count="1" selected="0">
            <x v="133"/>
          </reference>
          <reference field="4" count="1" selected="0">
            <x v="1"/>
          </reference>
          <reference field="15" count="1">
            <x v="2"/>
          </reference>
        </references>
      </pivotArea>
    </format>
    <format dxfId="1603">
      <pivotArea dataOnly="0" labelOnly="1" outline="0" fieldPosition="0">
        <references count="6">
          <reference field="0" count="1" selected="0">
            <x v="85"/>
          </reference>
          <reference field="1" count="1" selected="0">
            <x v="279"/>
          </reference>
          <reference field="2" count="1" selected="0">
            <x v="3"/>
          </reference>
          <reference field="3" count="1" selected="0">
            <x v="221"/>
          </reference>
          <reference field="4" count="1" selected="0">
            <x v="4"/>
          </reference>
          <reference field="15" count="1">
            <x v="2"/>
          </reference>
        </references>
      </pivotArea>
    </format>
    <format dxfId="1602">
      <pivotArea dataOnly="0" labelOnly="1" outline="0" fieldPosition="0">
        <references count="6">
          <reference field="0" count="1" selected="0">
            <x v="93"/>
          </reference>
          <reference field="1" count="1" selected="0">
            <x v="289"/>
          </reference>
          <reference field="2" count="1" selected="0">
            <x v="3"/>
          </reference>
          <reference field="3" count="1" selected="0">
            <x v="237"/>
          </reference>
          <reference field="4" count="1" selected="0">
            <x v="5"/>
          </reference>
          <reference field="15" count="1">
            <x v="2"/>
          </reference>
        </references>
      </pivotArea>
    </format>
    <format dxfId="1601">
      <pivotArea dataOnly="0" labelOnly="1" outline="0" fieldPosition="0">
        <references count="6">
          <reference field="0" count="1" selected="0">
            <x v="99"/>
          </reference>
          <reference field="1" count="1" selected="0">
            <x v="297"/>
          </reference>
          <reference field="2" count="1" selected="0">
            <x v="1"/>
          </reference>
          <reference field="3" count="1" selected="0">
            <x v="378"/>
          </reference>
          <reference field="4" count="1" selected="0">
            <x v="5"/>
          </reference>
          <reference field="15" count="1">
            <x v="2"/>
          </reference>
        </references>
      </pivotArea>
    </format>
    <format dxfId="1600">
      <pivotArea dataOnly="0" labelOnly="1" outline="0" fieldPosition="0">
        <references count="6">
          <reference field="0" count="1" selected="0">
            <x v="113"/>
          </reference>
          <reference field="1" count="1" selected="0">
            <x v="316"/>
          </reference>
          <reference field="2" count="1" selected="0">
            <x v="3"/>
          </reference>
          <reference field="3" count="1" selected="0">
            <x v="3"/>
          </reference>
          <reference field="4" count="1" selected="0">
            <x v="2"/>
          </reference>
          <reference field="15" count="1">
            <x v="2"/>
          </reference>
        </references>
      </pivotArea>
    </format>
    <format dxfId="1599">
      <pivotArea dataOnly="0" labelOnly="1" outline="0" fieldPosition="0">
        <references count="6">
          <reference field="0" count="1" selected="0">
            <x v="134"/>
          </reference>
          <reference field="1" count="1" selected="0">
            <x v="341"/>
          </reference>
          <reference field="2" count="1" selected="0">
            <x v="0"/>
          </reference>
          <reference field="3" count="1" selected="0">
            <x v="135"/>
          </reference>
          <reference field="4" count="1" selected="0">
            <x v="5"/>
          </reference>
          <reference field="15" count="1">
            <x v="2"/>
          </reference>
        </references>
      </pivotArea>
    </format>
    <format dxfId="1598">
      <pivotArea dataOnly="0" labelOnly="1" outline="0" fieldPosition="0">
        <references count="6">
          <reference field="0" count="1" selected="0">
            <x v="163"/>
          </reference>
          <reference field="1" count="1" selected="0">
            <x v="182"/>
          </reference>
          <reference field="2" count="1" selected="0">
            <x v="1"/>
          </reference>
          <reference field="3" count="1" selected="0">
            <x v="54"/>
          </reference>
          <reference field="4" count="1" selected="0">
            <x v="0"/>
          </reference>
          <reference field="15" count="1">
            <x v="2"/>
          </reference>
        </references>
      </pivotArea>
    </format>
  </formats>
  <pivotTableStyleInfo name="PivotStyleLight16" showRowHeaders="0" showColHeaders="0"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00000000-0013-0000-FFFF-FFFF01000000}" sourceName="STATE">
  <pivotTables>
    <pivotTable tabId="153" name="PivotTable1"/>
  </pivotTables>
  <data>
    <tabular pivotCacheId="414492494">
      <items count="18">
        <i x="4" s="1"/>
        <i x="13" s="1"/>
        <i x="8" s="1"/>
        <i x="12" s="1"/>
        <i x="6" s="1"/>
        <i x="15" s="1"/>
        <i x="14" s="1"/>
        <i x="2" s="1"/>
        <i x="3" s="1"/>
        <i x="11" s="1"/>
        <i x="1" s="1"/>
        <i x="9" s="1"/>
        <i x="7" s="1"/>
        <i x="10" s="1"/>
        <i x="5" s="1"/>
        <i x="0" s="1"/>
        <i x="16" s="1"/>
        <i x="17"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y" xr10:uid="{00000000-0013-0000-FFFF-FFFF02000000}" sourceName="Coy">
  <pivotTables>
    <pivotTable tabId="154" name="PivotTable1"/>
  </pivotTables>
  <data>
    <tabular pivotCacheId="414492494">
      <items count="8">
        <i x="0" s="1"/>
        <i x="1" s="1"/>
        <i x="4" s="1"/>
        <i x="5" s="1"/>
        <i x="3" s="1"/>
        <i x="2" s="1"/>
        <i x="6" s="1"/>
        <i x="7"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E" xr10:uid="{00000000-0014-0000-FFFF-FFFF01000000}" cache="Slicer_STATE" caption="STATE" columnCount="5" showCaption="0" style="SlicerStyleLight6" rowHeight="24583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y" xr10:uid="{00000000-0014-0000-FFFF-FFFF02000000}" cache="Slicer_Coy" caption="Coy" columnCount="5" rowHeight="180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0000000}" name="Table7" displayName="Table7" ref="A4:AH433" totalsRowShown="0" headerRowDxfId="1751" dataDxfId="1749" headerRowBorderDxfId="1750" tableBorderDxfId="1748">
  <tableColumns count="34">
    <tableColumn id="1" xr3:uid="{00000000-0010-0000-0000-000001000000}" name="Sr No" dataDxfId="1747">
      <calculatedColumnFormula>SUBTOTAL(3,$B$5:B5)</calculatedColumnFormula>
    </tableColumn>
    <tableColumn id="2" xr3:uid="{00000000-0010-0000-0000-000002000000}" name="Army NO" dataDxfId="1746"/>
    <tableColumn id="3" xr3:uid="{00000000-0010-0000-0000-000003000000}" name="Rank" dataDxfId="1745"/>
    <tableColumn id="4" xr3:uid="{00000000-0010-0000-0000-000004000000}" name="Name" dataDxfId="1744"/>
    <tableColumn id="5" xr3:uid="{00000000-0010-0000-0000-000005000000}" name="Coy" dataDxfId="1743"/>
    <tableColumn id="8" xr3:uid="{00000000-0010-0000-0000-000008000000}" name="DOB" dataDxfId="1742"/>
    <tableColumn id="9" xr3:uid="{00000000-0010-0000-0000-000009000000}" name="Age" dataDxfId="1741">
      <calculatedColumnFormula>(NOW()-F5)/365.25</calculatedColumnFormula>
    </tableColumn>
    <tableColumn id="10" xr3:uid="{00000000-0010-0000-0000-00000A000000}" name="DOE" dataDxfId="1740"/>
    <tableColumn id="11" xr3:uid="{00000000-0010-0000-0000-00000B000000}" name="Ser" dataDxfId="1739">
      <calculatedColumnFormula>(NOW()-H5)/365.25</calculatedColumnFormula>
    </tableColumn>
    <tableColumn id="31" xr3:uid="{00000000-0010-0000-0000-00001F000000}" name="Blood Gp" dataDxfId="1738"/>
    <tableColumn id="39" xr3:uid="{00000000-0010-0000-0000-000027000000}" name="STATE" dataDxfId="1737"/>
    <tableColumn id="38" xr3:uid="{00000000-0010-0000-0000-000026000000}" name="PIN" dataDxfId="1736"/>
    <tableColumn id="37" xr3:uid="{00000000-0010-0000-0000-000025000000}" name="Mob No" dataDxfId="1735"/>
    <tableColumn id="41" xr3:uid="{00000000-0010-0000-0000-000029000000}" name="Martial Stuts" dataDxfId="1734"/>
    <tableColumn id="42" xr3:uid="{00000000-0010-0000-0000-00002A000000}" name="Med Cat" dataDxfId="1733"/>
    <tableColumn id="13" xr3:uid="{00000000-0010-0000-0000-00000D000000}" name="Location" dataDxfId="1732"/>
    <tableColumn id="18" xr3:uid="{00000000-0010-0000-0000-000012000000}" name="AL" dataDxfId="1731"/>
    <tableColumn id="19" xr3:uid="{00000000-0010-0000-0000-000013000000}" name="AL BAL" dataDxfId="1730">
      <calculatedColumnFormula>60-Table7[[#This Row],[AL]]</calculatedColumnFormula>
    </tableColumn>
    <tableColumn id="20" xr3:uid="{00000000-0010-0000-0000-000014000000}" name="CL" dataDxfId="1729"/>
    <tableColumn id="21" xr3:uid="{00000000-0010-0000-0000-000015000000}" name="CL BAL" dataDxfId="1728">
      <calculatedColumnFormula>30-Table7[[#This Row],[CL]]</calculatedColumnFormula>
    </tableColumn>
    <tableColumn id="22" xr3:uid="{00000000-0010-0000-0000-000016000000}" name="Bal Lve" dataDxfId="1727">
      <calculatedColumnFormula>Table7[[#This Row],[AL BAL]]+Table7[[#This Row],[CL BAL]]</calculatedColumnFormula>
    </tableColumn>
    <tableColumn id="23" xr3:uid="{00000000-0010-0000-0000-000017000000}" name="LVE In Date" dataDxfId="1726"/>
    <tableColumn id="24" xr3:uid="{00000000-0010-0000-0000-000018000000}" name="LVEOut Date" dataDxfId="1725"/>
    <tableColumn id="7" xr3:uid="{00000000-0010-0000-0000-000007000000}" name="BN TEAM" dataDxfId="1724"/>
    <tableColumn id="36" xr3:uid="{00000000-0010-0000-0000-000024000000}" name="Coy wise" dataDxfId="1723">
      <calculatedColumnFormula>Table7[[#This Row],[Coy]]</calculatedColumnFormula>
    </tableColumn>
    <tableColumn id="15" xr3:uid="{00000000-0010-0000-0000-00000F000000}" name="CAT WISE" dataDxfId="1722">
      <calculatedColumnFormula>Table7[[#This Row],[Med Cat]]</calculatedColumnFormula>
    </tableColumn>
    <tableColumn id="25" xr3:uid="{00000000-0010-0000-0000-000019000000}" name="BDE DIV WISE" dataDxfId="1721">
      <calculatedColumnFormula>Table7[[#This Row],[Location]]</calculatedColumnFormula>
    </tableColumn>
    <tableColumn id="26" xr3:uid="{00000000-0010-0000-0000-00001A000000}" name="OP AREA FROM" dataDxfId="1720"/>
    <tableColumn id="27" xr3:uid="{00000000-0010-0000-0000-00001B000000}" name="OP AREA TO" dataDxfId="1719"/>
    <tableColumn id="28" xr3:uid="{00000000-0010-0000-0000-00001C000000}" name="ALLOWNCE" dataDxfId="1718"/>
    <tableColumn id="12" xr3:uid="{00000000-0010-0000-0000-00000C000000}" name="TEAM WISE" dataDxfId="1717">
      <calculatedColumnFormula>Table7[[#This Row],[BN TEAM]]</calculatedColumnFormula>
    </tableColumn>
    <tableColumn id="6" xr3:uid="{00000000-0010-0000-0000-000006000000}" name="BDE/DIV OUT" dataDxfId="1716"/>
    <tableColumn id="29" xr3:uid="{00000000-0010-0000-0000-00001D000000}" name="BDE/DIV DUE" dataDxfId="1715"/>
    <tableColumn id="35" xr3:uid="{00000000-0010-0000-0000-000023000000}" name="Remarks" dataDxfId="1714">
      <calculatedColumnFormula>Table7[[#This Row],[BN TEAM]]</calculatedColumnFormula>
    </tableColumn>
  </tableColumns>
  <tableStyleInfo name="TableStyleLight1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2.xml"/></Relationships>
</file>

<file path=xl/webextensions/_rels/webextension1.xml.rels><?xml version="1.0" encoding="UTF-8" standalone="yes"?>
<Relationships xmlns="http://schemas.openxmlformats.org/package/2006/relationships"><Relationship Id="rId1" Type="http://schemas.openxmlformats.org/officeDocument/2006/relationships/image" Target="../media/image2.png"/></Relationships>
</file>

<file path=xl/webextensions/taskpanes.xml><?xml version="1.0" encoding="utf-8"?>
<wetp:taskpanes xmlns:wetp="http://schemas.microsoft.com/office/webextensions/taskpanes/2010/11">
  <wetp:taskpane dockstate="right" visibility="0" width="438"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964CB00-EB66-E3CB-129C-D092384269D2}">
  <we:reference id="wa102957665" version="1.3.0.0" store="en-US" storeType="OMEX"/>
  <we:alternateReferences>
    <we:reference id="wa102957665" version="1.3.0.0" store="wa102957665" storeType="OMEX"/>
  </we:alternateReferences>
  <we:properties/>
  <we:bindings/>
  <we:snapshot xmlns:r="http://schemas.openxmlformats.org/officeDocument/2006/relationships" r:embed="rId1"/>
</we:webextension>
</file>

<file path=xl/webextensions/webextension2.xml><?xml version="1.0" encoding="utf-8"?>
<we:webextension xmlns:we="http://schemas.microsoft.com/office/webextensions/webextension/2010/11" id="{52BC10CC-47FA-45D3-97FF-CA3C2258F4D8}">
  <we:reference id="wa104199815" version="1.0.0.1" store="en-US" storeType="OMEX"/>
  <we:alternateReferences>
    <we:reference id="wa104199815" version="1.0.0.1" store="wa104199815"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1.xml"/></Relationships>
</file>

<file path=xl/worksheets/_rels/sheet1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1.xml"/><Relationship Id="rId1" Type="http://schemas.openxmlformats.org/officeDocument/2006/relationships/pivotTable" Target="../pivotTables/pivotTable2.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4.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ivotTable" Target="../pivotTables/pivotTable4.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ivotTable" Target="../pivotTables/pivotTable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ivotTable" Target="../pivotTables/pivotTable6.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ivotTable" Target="../pivotTables/pivotTable7.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ivotTable" Target="../pivotTables/pivotTable8.xml"/></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5.bin"/></Relationships>
</file>

<file path=xl/worksheets/_rels/sheet32.xml.rels><?xml version="1.0" encoding="UTF-8" standalone="yes"?>
<Relationships xmlns="http://schemas.openxmlformats.org/package/2006/relationships"><Relationship Id="rId1" Type="http://schemas.openxmlformats.org/officeDocument/2006/relationships/pivotTable" Target="../pivotTables/pivotTable9.xml"/></Relationships>
</file>

<file path=xl/worksheets/_rels/sheet3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2.xml"/></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6.bin"/></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7.bin"/></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8.bin"/></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9.bin"/></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43.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4.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49.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48.xml"/><Relationship Id="rId1" Type="http://schemas.openxmlformats.org/officeDocument/2006/relationships/pivotTable" Target="../pivotTables/pivotTable10.xml"/></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ivotTable" Target="../pivotTables/pivotTable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4"/>
  <dimension ref="A1:C7"/>
  <sheetViews>
    <sheetView showGridLines="0" tabSelected="1" zoomScale="39" zoomScaleNormal="39" workbookViewId="0"/>
  </sheetViews>
  <sheetFormatPr defaultRowHeight="14.4" x14ac:dyDescent="0.3"/>
  <cols>
    <col min="20" max="20" width="8.77734375" customWidth="1"/>
  </cols>
  <sheetData>
    <row r="1" spans="1:3" x14ac:dyDescent="0.3">
      <c r="A1" s="51">
        <v>44781</v>
      </c>
    </row>
    <row r="7" spans="1:3" x14ac:dyDescent="0.3">
      <c r="C7" s="51"/>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dimension ref="A1:P29"/>
  <sheetViews>
    <sheetView workbookViewId="0">
      <selection activeCell="R6" sqref="R6"/>
    </sheetView>
  </sheetViews>
  <sheetFormatPr defaultRowHeight="14.4" x14ac:dyDescent="0.3"/>
  <cols>
    <col min="1" max="1" width="7.21875" style="23" bestFit="1" customWidth="1"/>
    <col min="2" max="2" width="10" style="23" bestFit="1" customWidth="1"/>
    <col min="3" max="3" width="5.5546875" style="23" bestFit="1" customWidth="1"/>
    <col min="4" max="4" width="14.5546875" style="23" bestFit="1" customWidth="1"/>
    <col min="5" max="5" width="4.44140625" style="23" bestFit="1" customWidth="1"/>
    <col min="6" max="14" width="0" style="23" hidden="1" customWidth="1"/>
    <col min="15" max="15" width="8.5546875" style="23" bestFit="1" customWidth="1"/>
    <col min="16" max="16" width="9.77734375" style="23" bestFit="1" customWidth="1"/>
  </cols>
  <sheetData>
    <row r="1" spans="1:16" x14ac:dyDescent="0.3">
      <c r="A1"/>
      <c r="B1"/>
      <c r="C1"/>
      <c r="D1"/>
      <c r="E1"/>
      <c r="F1"/>
      <c r="G1"/>
      <c r="H1"/>
      <c r="I1"/>
      <c r="J1"/>
      <c r="K1"/>
      <c r="L1"/>
      <c r="M1"/>
      <c r="N1"/>
      <c r="O1"/>
      <c r="P1"/>
    </row>
    <row r="2" spans="1:16" x14ac:dyDescent="0.3">
      <c r="A2"/>
      <c r="B2"/>
      <c r="C2"/>
      <c r="D2"/>
      <c r="E2"/>
      <c r="F2"/>
      <c r="G2"/>
      <c r="H2"/>
      <c r="I2"/>
      <c r="J2"/>
      <c r="K2"/>
      <c r="L2"/>
      <c r="M2"/>
      <c r="N2"/>
      <c r="O2"/>
      <c r="P2"/>
    </row>
    <row r="3" spans="1:16" x14ac:dyDescent="0.3">
      <c r="A3"/>
      <c r="B3"/>
      <c r="C3"/>
      <c r="D3"/>
      <c r="E3"/>
      <c r="F3"/>
      <c r="G3"/>
      <c r="H3"/>
      <c r="I3"/>
      <c r="J3"/>
      <c r="K3"/>
      <c r="L3"/>
      <c r="M3"/>
      <c r="N3"/>
      <c r="O3"/>
      <c r="P3"/>
    </row>
    <row r="4" spans="1:16" x14ac:dyDescent="0.3">
      <c r="A4"/>
      <c r="B4"/>
      <c r="C4"/>
      <c r="D4"/>
      <c r="E4"/>
      <c r="F4"/>
      <c r="G4"/>
      <c r="H4"/>
      <c r="I4"/>
      <c r="J4"/>
      <c r="K4"/>
      <c r="L4"/>
      <c r="M4"/>
      <c r="N4"/>
      <c r="O4"/>
      <c r="P4"/>
    </row>
    <row r="5" spans="1:16" x14ac:dyDescent="0.3">
      <c r="A5"/>
      <c r="B5"/>
      <c r="C5"/>
      <c r="D5"/>
      <c r="E5"/>
      <c r="F5"/>
      <c r="G5" t="s">
        <v>1356</v>
      </c>
      <c r="H5"/>
      <c r="I5"/>
      <c r="J5"/>
      <c r="K5"/>
      <c r="L5"/>
      <c r="M5"/>
      <c r="N5"/>
      <c r="O5"/>
      <c r="P5"/>
    </row>
    <row r="6" spans="1:16" x14ac:dyDescent="0.3">
      <c r="A6" s="90" t="s">
        <v>1358</v>
      </c>
      <c r="B6" s="91"/>
      <c r="C6" s="91"/>
      <c r="D6" s="91"/>
      <c r="E6" s="91"/>
      <c r="F6" s="91"/>
      <c r="G6" s="91"/>
      <c r="H6" s="91"/>
      <c r="I6" s="91"/>
      <c r="J6" s="91"/>
      <c r="K6" s="91"/>
      <c r="L6" s="91"/>
      <c r="M6" s="91"/>
      <c r="N6" s="91"/>
      <c r="O6" s="91"/>
      <c r="P6" s="91"/>
    </row>
    <row r="7" spans="1:16" x14ac:dyDescent="0.3">
      <c r="A7" s="76" t="s">
        <v>1312</v>
      </c>
      <c r="B7" s="76" t="s">
        <v>1345</v>
      </c>
      <c r="C7" s="76" t="s">
        <v>1346</v>
      </c>
      <c r="D7" s="76" t="s">
        <v>1348</v>
      </c>
      <c r="E7" s="76" t="s">
        <v>1314</v>
      </c>
      <c r="F7" s="76"/>
      <c r="G7" s="76"/>
      <c r="H7" s="76"/>
      <c r="I7" s="76"/>
      <c r="J7" s="76"/>
      <c r="K7" s="76"/>
      <c r="L7" s="76"/>
      <c r="M7" s="76"/>
      <c r="N7" s="76"/>
      <c r="O7" s="76" t="s">
        <v>1357</v>
      </c>
      <c r="P7" s="76" t="s">
        <v>1355</v>
      </c>
    </row>
    <row r="8" spans="1:16" x14ac:dyDescent="0.3">
      <c r="A8" s="23">
        <f ca="1">SUBTOTAL(3,$B$8:B8)</f>
        <v>1</v>
      </c>
      <c r="B8" s="23" t="e" cm="1">
        <f t="array" aca="1" ref="B8:P28" ca="1">_xlfn._xlws.FILTER('MASTER NOMINAL ROLL'!B5:P1048576,'MASTER NOMINAL ROLL'!P5:P1048576='MH PERSONS'!G5)</f>
        <v>#NAME?</v>
      </c>
      <c r="C8" s="23" t="e">
        <f ca="1"/>
        <v>#NAME?</v>
      </c>
      <c r="D8" s="23" t="e">
        <f ca="1"/>
        <v>#NAME?</v>
      </c>
      <c r="E8" s="23" t="e">
        <f ca="1"/>
        <v>#NAME?</v>
      </c>
      <c r="F8" s="23" t="e">
        <f ca="1"/>
        <v>#NAME?</v>
      </c>
      <c r="G8" s="23" t="e">
        <f ca="1"/>
        <v>#NAME?</v>
      </c>
      <c r="H8" s="23" t="e">
        <f ca="1"/>
        <v>#NAME?</v>
      </c>
      <c r="I8" s="23" t="e">
        <f ca="1"/>
        <v>#NAME?</v>
      </c>
      <c r="J8" s="23" t="e">
        <f ca="1"/>
        <v>#NAME?</v>
      </c>
      <c r="K8" s="23" t="e">
        <f ca="1"/>
        <v>#NAME?</v>
      </c>
      <c r="L8" s="23" t="e">
        <f ca="1"/>
        <v>#NAME?</v>
      </c>
      <c r="M8" s="23" t="e">
        <f ca="1"/>
        <v>#NAME?</v>
      </c>
      <c r="N8" s="23" t="e">
        <f ca="1"/>
        <v>#NAME?</v>
      </c>
      <c r="O8" s="23" t="e">
        <f ca="1"/>
        <v>#NAME?</v>
      </c>
      <c r="P8" s="23" t="e">
        <f ca="1"/>
        <v>#NAME?</v>
      </c>
    </row>
    <row r="9" spans="1:16" x14ac:dyDescent="0.3">
      <c r="A9" s="23">
        <f ca="1">SUBTOTAL(3,$B$8:B9)</f>
        <v>2</v>
      </c>
      <c r="B9" s="23" t="e">
        <f ca="1"/>
        <v>#NAME?</v>
      </c>
      <c r="C9" s="23" t="e">
        <f ca="1"/>
        <v>#NAME?</v>
      </c>
      <c r="D9" s="23" t="e">
        <f ca="1"/>
        <v>#NAME?</v>
      </c>
      <c r="E9" s="23" t="e">
        <f ca="1"/>
        <v>#NAME?</v>
      </c>
      <c r="F9" s="23" t="e">
        <f ca="1"/>
        <v>#NAME?</v>
      </c>
      <c r="G9" s="23" t="e">
        <f ca="1"/>
        <v>#NAME?</v>
      </c>
      <c r="H9" s="23" t="e">
        <f ca="1"/>
        <v>#NAME?</v>
      </c>
      <c r="I9" s="23" t="e">
        <f ca="1"/>
        <v>#NAME?</v>
      </c>
      <c r="J9" s="23" t="e">
        <f ca="1"/>
        <v>#NAME?</v>
      </c>
      <c r="K9" s="23" t="e">
        <f ca="1"/>
        <v>#NAME?</v>
      </c>
      <c r="L9" s="23" t="e">
        <f ca="1"/>
        <v>#NAME?</v>
      </c>
      <c r="M9" s="23" t="e">
        <f ca="1"/>
        <v>#NAME?</v>
      </c>
      <c r="N9" s="23" t="e">
        <f ca="1"/>
        <v>#NAME?</v>
      </c>
      <c r="O9" s="23" t="e">
        <f ca="1"/>
        <v>#NAME?</v>
      </c>
      <c r="P9" s="23" t="e">
        <f ca="1"/>
        <v>#NAME?</v>
      </c>
    </row>
    <row r="10" spans="1:16" x14ac:dyDescent="0.3">
      <c r="A10" s="23">
        <f ca="1">SUBTOTAL(3,$B$8:B10)</f>
        <v>3</v>
      </c>
      <c r="B10" s="23" t="e">
        <f ca="1"/>
        <v>#NAME?</v>
      </c>
      <c r="C10" s="23" t="e">
        <f ca="1"/>
        <v>#NAME?</v>
      </c>
      <c r="D10" s="23" t="e">
        <f ca="1"/>
        <v>#NAME?</v>
      </c>
      <c r="E10" s="23" t="e">
        <f ca="1"/>
        <v>#NAME?</v>
      </c>
      <c r="F10" s="23" t="e">
        <f ca="1"/>
        <v>#NAME?</v>
      </c>
      <c r="G10" s="23" t="e">
        <f ca="1"/>
        <v>#NAME?</v>
      </c>
      <c r="H10" s="23" t="e">
        <f ca="1"/>
        <v>#NAME?</v>
      </c>
      <c r="I10" s="23" t="e">
        <f ca="1"/>
        <v>#NAME?</v>
      </c>
      <c r="J10" s="23" t="e">
        <f ca="1"/>
        <v>#NAME?</v>
      </c>
      <c r="K10" s="23" t="e">
        <f ca="1"/>
        <v>#NAME?</v>
      </c>
      <c r="L10" s="23" t="e">
        <f ca="1"/>
        <v>#NAME?</v>
      </c>
      <c r="M10" s="23" t="e">
        <f ca="1"/>
        <v>#NAME?</v>
      </c>
      <c r="N10" s="23" t="e">
        <f ca="1"/>
        <v>#NAME?</v>
      </c>
      <c r="O10" s="23" t="e">
        <f ca="1"/>
        <v>#NAME?</v>
      </c>
      <c r="P10" s="23" t="e">
        <f ca="1"/>
        <v>#NAME?</v>
      </c>
    </row>
    <row r="11" spans="1:16" x14ac:dyDescent="0.3">
      <c r="A11" s="23">
        <f ca="1">SUBTOTAL(3,$B$8:B11)</f>
        <v>4</v>
      </c>
      <c r="B11" s="23" t="e">
        <f ca="1"/>
        <v>#NAME?</v>
      </c>
      <c r="C11" s="23" t="e">
        <f ca="1"/>
        <v>#NAME?</v>
      </c>
      <c r="D11" s="23" t="e">
        <f ca="1"/>
        <v>#NAME?</v>
      </c>
      <c r="E11" s="23" t="e">
        <f ca="1"/>
        <v>#NAME?</v>
      </c>
      <c r="F11" s="23" t="e">
        <f ca="1"/>
        <v>#NAME?</v>
      </c>
      <c r="G11" s="23" t="e">
        <f ca="1"/>
        <v>#NAME?</v>
      </c>
      <c r="H11" s="23" t="e">
        <f ca="1"/>
        <v>#NAME?</v>
      </c>
      <c r="I11" s="23" t="e">
        <f ca="1"/>
        <v>#NAME?</v>
      </c>
      <c r="J11" s="23" t="e">
        <f ca="1"/>
        <v>#NAME?</v>
      </c>
      <c r="K11" s="23" t="e">
        <f ca="1"/>
        <v>#NAME?</v>
      </c>
      <c r="L11" s="23" t="e">
        <f ca="1"/>
        <v>#NAME?</v>
      </c>
      <c r="M11" s="23" t="e">
        <f ca="1"/>
        <v>#NAME?</v>
      </c>
      <c r="N11" s="23" t="e">
        <f ca="1"/>
        <v>#NAME?</v>
      </c>
      <c r="O11" s="23" t="e">
        <f ca="1"/>
        <v>#NAME?</v>
      </c>
      <c r="P11" s="23" t="e">
        <f ca="1"/>
        <v>#NAME?</v>
      </c>
    </row>
    <row r="12" spans="1:16" x14ac:dyDescent="0.3">
      <c r="A12" s="23">
        <f ca="1">SUBTOTAL(3,$B$8:B12)</f>
        <v>5</v>
      </c>
      <c r="B12" s="23" t="e">
        <f ca="1"/>
        <v>#NAME?</v>
      </c>
      <c r="C12" s="23" t="e">
        <f ca="1"/>
        <v>#NAME?</v>
      </c>
      <c r="D12" s="23" t="e">
        <f ca="1"/>
        <v>#NAME?</v>
      </c>
      <c r="E12" s="23" t="e">
        <f ca="1"/>
        <v>#NAME?</v>
      </c>
      <c r="F12" s="23" t="e">
        <f ca="1"/>
        <v>#NAME?</v>
      </c>
      <c r="G12" s="23" t="e">
        <f ca="1"/>
        <v>#NAME?</v>
      </c>
      <c r="H12" s="23" t="e">
        <f ca="1"/>
        <v>#NAME?</v>
      </c>
      <c r="I12" s="23" t="e">
        <f ca="1"/>
        <v>#NAME?</v>
      </c>
      <c r="J12" s="23" t="e">
        <f ca="1"/>
        <v>#NAME?</v>
      </c>
      <c r="K12" s="23" t="e">
        <f ca="1"/>
        <v>#NAME?</v>
      </c>
      <c r="L12" s="23" t="e">
        <f ca="1"/>
        <v>#NAME?</v>
      </c>
      <c r="M12" s="23" t="e">
        <f ca="1"/>
        <v>#NAME?</v>
      </c>
      <c r="N12" s="23" t="e">
        <f ca="1"/>
        <v>#NAME?</v>
      </c>
      <c r="O12" s="23" t="e">
        <f ca="1"/>
        <v>#NAME?</v>
      </c>
      <c r="P12" s="23" t="e">
        <f ca="1"/>
        <v>#NAME?</v>
      </c>
    </row>
    <row r="13" spans="1:16" x14ac:dyDescent="0.3">
      <c r="A13" s="23">
        <f ca="1">SUBTOTAL(3,$B$8:B13)</f>
        <v>6</v>
      </c>
      <c r="B13" s="23" t="e">
        <f ca="1"/>
        <v>#NAME?</v>
      </c>
      <c r="C13" s="23" t="e">
        <f ca="1"/>
        <v>#NAME?</v>
      </c>
      <c r="D13" s="23" t="e">
        <f ca="1"/>
        <v>#NAME?</v>
      </c>
      <c r="E13" s="23" t="e">
        <f ca="1"/>
        <v>#NAME?</v>
      </c>
      <c r="F13" s="23" t="e">
        <f ca="1"/>
        <v>#NAME?</v>
      </c>
      <c r="G13" s="23" t="e">
        <f ca="1"/>
        <v>#NAME?</v>
      </c>
      <c r="H13" s="23" t="e">
        <f ca="1"/>
        <v>#NAME?</v>
      </c>
      <c r="I13" s="23" t="e">
        <f ca="1"/>
        <v>#NAME?</v>
      </c>
      <c r="J13" s="23" t="e">
        <f ca="1"/>
        <v>#NAME?</v>
      </c>
      <c r="K13" s="23" t="e">
        <f ca="1"/>
        <v>#NAME?</v>
      </c>
      <c r="L13" s="23" t="e">
        <f ca="1"/>
        <v>#NAME?</v>
      </c>
      <c r="M13" s="23" t="e">
        <f ca="1"/>
        <v>#NAME?</v>
      </c>
      <c r="N13" s="23" t="e">
        <f ca="1"/>
        <v>#NAME?</v>
      </c>
      <c r="O13" s="23" t="e">
        <f ca="1"/>
        <v>#NAME?</v>
      </c>
      <c r="P13" s="23" t="e">
        <f ca="1"/>
        <v>#NAME?</v>
      </c>
    </row>
    <row r="14" spans="1:16" x14ac:dyDescent="0.3">
      <c r="A14" s="23">
        <f ca="1">SUBTOTAL(3,$B$8:B14)</f>
        <v>7</v>
      </c>
      <c r="B14" s="23" t="e">
        <f ca="1"/>
        <v>#NAME?</v>
      </c>
      <c r="C14" s="23" t="e">
        <f ca="1"/>
        <v>#NAME?</v>
      </c>
      <c r="D14" s="23" t="e">
        <f ca="1"/>
        <v>#NAME?</v>
      </c>
      <c r="E14" s="23" t="e">
        <f ca="1"/>
        <v>#NAME?</v>
      </c>
      <c r="F14" s="23" t="e">
        <f ca="1"/>
        <v>#NAME?</v>
      </c>
      <c r="G14" s="23" t="e">
        <f ca="1"/>
        <v>#NAME?</v>
      </c>
      <c r="H14" s="23" t="e">
        <f ca="1"/>
        <v>#NAME?</v>
      </c>
      <c r="I14" s="23" t="e">
        <f ca="1"/>
        <v>#NAME?</v>
      </c>
      <c r="J14" s="23" t="e">
        <f ca="1"/>
        <v>#NAME?</v>
      </c>
      <c r="K14" s="23" t="e">
        <f ca="1"/>
        <v>#NAME?</v>
      </c>
      <c r="L14" s="23" t="e">
        <f ca="1"/>
        <v>#NAME?</v>
      </c>
      <c r="M14" s="23" t="e">
        <f ca="1"/>
        <v>#NAME?</v>
      </c>
      <c r="N14" s="23" t="e">
        <f ca="1"/>
        <v>#NAME?</v>
      </c>
      <c r="O14" s="23" t="e">
        <f ca="1"/>
        <v>#NAME?</v>
      </c>
      <c r="P14" s="23" t="e">
        <f ca="1"/>
        <v>#NAME?</v>
      </c>
    </row>
    <row r="15" spans="1:16" x14ac:dyDescent="0.3">
      <c r="A15" s="23">
        <f ca="1">SUBTOTAL(3,$B$8:B15)</f>
        <v>8</v>
      </c>
      <c r="B15" s="23" t="e">
        <f ca="1"/>
        <v>#NAME?</v>
      </c>
      <c r="C15" s="23" t="e">
        <f ca="1"/>
        <v>#NAME?</v>
      </c>
      <c r="D15" s="23" t="e">
        <f ca="1"/>
        <v>#NAME?</v>
      </c>
      <c r="E15" s="23" t="e">
        <f ca="1"/>
        <v>#NAME?</v>
      </c>
      <c r="F15" s="23" t="e">
        <f ca="1"/>
        <v>#NAME?</v>
      </c>
      <c r="G15" s="23" t="e">
        <f ca="1"/>
        <v>#NAME?</v>
      </c>
      <c r="H15" s="23" t="e">
        <f ca="1"/>
        <v>#NAME?</v>
      </c>
      <c r="I15" s="23" t="e">
        <f ca="1"/>
        <v>#NAME?</v>
      </c>
      <c r="J15" s="23" t="e">
        <f ca="1"/>
        <v>#NAME?</v>
      </c>
      <c r="K15" s="23" t="e">
        <f ca="1"/>
        <v>#NAME?</v>
      </c>
      <c r="L15" s="23" t="e">
        <f ca="1"/>
        <v>#NAME?</v>
      </c>
      <c r="M15" s="23" t="e">
        <f ca="1"/>
        <v>#NAME?</v>
      </c>
      <c r="N15" s="23" t="e">
        <f ca="1"/>
        <v>#NAME?</v>
      </c>
      <c r="O15" s="23" t="e">
        <f ca="1"/>
        <v>#NAME?</v>
      </c>
      <c r="P15" s="23" t="e">
        <f ca="1"/>
        <v>#NAME?</v>
      </c>
    </row>
    <row r="16" spans="1:16" x14ac:dyDescent="0.3">
      <c r="A16" s="23">
        <f ca="1">SUBTOTAL(3,$B$8:B16)</f>
        <v>9</v>
      </c>
      <c r="B16" s="23" t="e">
        <f ca="1"/>
        <v>#NAME?</v>
      </c>
      <c r="C16" s="23" t="e">
        <f ca="1"/>
        <v>#NAME?</v>
      </c>
      <c r="D16" s="23" t="e">
        <f ca="1"/>
        <v>#NAME?</v>
      </c>
      <c r="E16" s="23" t="e">
        <f ca="1"/>
        <v>#NAME?</v>
      </c>
      <c r="F16" s="23" t="e">
        <f ca="1"/>
        <v>#NAME?</v>
      </c>
      <c r="G16" s="23" t="e">
        <f ca="1"/>
        <v>#NAME?</v>
      </c>
      <c r="H16" s="23" t="e">
        <f ca="1"/>
        <v>#NAME?</v>
      </c>
      <c r="I16" s="23" t="e">
        <f ca="1"/>
        <v>#NAME?</v>
      </c>
      <c r="J16" s="23" t="e">
        <f ca="1"/>
        <v>#NAME?</v>
      </c>
      <c r="K16" s="23" t="e">
        <f ca="1"/>
        <v>#NAME?</v>
      </c>
      <c r="L16" s="23" t="e">
        <f ca="1"/>
        <v>#NAME?</v>
      </c>
      <c r="M16" s="23" t="e">
        <f ca="1"/>
        <v>#NAME?</v>
      </c>
      <c r="N16" s="23" t="e">
        <f ca="1"/>
        <v>#NAME?</v>
      </c>
      <c r="O16" s="23" t="e">
        <f ca="1"/>
        <v>#NAME?</v>
      </c>
      <c r="P16" s="23" t="e">
        <f ca="1"/>
        <v>#NAME?</v>
      </c>
    </row>
    <row r="17" spans="1:16" x14ac:dyDescent="0.3">
      <c r="A17" s="23">
        <f ca="1">SUBTOTAL(3,$B$8:B17)</f>
        <v>10</v>
      </c>
      <c r="B17" s="23" t="e">
        <f ca="1"/>
        <v>#NAME?</v>
      </c>
      <c r="C17" s="23" t="e">
        <f ca="1"/>
        <v>#NAME?</v>
      </c>
      <c r="D17" s="23" t="e">
        <f ca="1"/>
        <v>#NAME?</v>
      </c>
      <c r="E17" s="23" t="e">
        <f ca="1"/>
        <v>#NAME?</v>
      </c>
      <c r="F17" s="23" t="e">
        <f ca="1"/>
        <v>#NAME?</v>
      </c>
      <c r="G17" s="23" t="e">
        <f ca="1"/>
        <v>#NAME?</v>
      </c>
      <c r="H17" s="23" t="e">
        <f ca="1"/>
        <v>#NAME?</v>
      </c>
      <c r="I17" s="23" t="e">
        <f ca="1"/>
        <v>#NAME?</v>
      </c>
      <c r="J17" s="23" t="e">
        <f ca="1"/>
        <v>#NAME?</v>
      </c>
      <c r="K17" s="23" t="e">
        <f ca="1"/>
        <v>#NAME?</v>
      </c>
      <c r="L17" s="23" t="e">
        <f ca="1"/>
        <v>#NAME?</v>
      </c>
      <c r="M17" s="23" t="e">
        <f ca="1"/>
        <v>#NAME?</v>
      </c>
      <c r="N17" s="23" t="e">
        <f ca="1"/>
        <v>#NAME?</v>
      </c>
      <c r="O17" s="23" t="e">
        <f ca="1"/>
        <v>#NAME?</v>
      </c>
      <c r="P17" s="23" t="e">
        <f ca="1"/>
        <v>#NAME?</v>
      </c>
    </row>
    <row r="18" spans="1:16" x14ac:dyDescent="0.3">
      <c r="A18" s="23">
        <f ca="1">SUBTOTAL(3,$B$8:B18)</f>
        <v>11</v>
      </c>
      <c r="B18" s="23" t="e">
        <f ca="1"/>
        <v>#NAME?</v>
      </c>
      <c r="C18" s="23" t="e">
        <f ca="1"/>
        <v>#NAME?</v>
      </c>
      <c r="D18" s="23" t="e">
        <f ca="1"/>
        <v>#NAME?</v>
      </c>
      <c r="E18" s="23" t="e">
        <f ca="1"/>
        <v>#NAME?</v>
      </c>
      <c r="F18" s="23" t="e">
        <f ca="1"/>
        <v>#NAME?</v>
      </c>
      <c r="G18" s="23" t="e">
        <f ca="1"/>
        <v>#NAME?</v>
      </c>
      <c r="H18" s="23" t="e">
        <f ca="1"/>
        <v>#NAME?</v>
      </c>
      <c r="I18" s="23" t="e">
        <f ca="1"/>
        <v>#NAME?</v>
      </c>
      <c r="J18" s="23" t="e">
        <f ca="1"/>
        <v>#NAME?</v>
      </c>
      <c r="K18" s="23" t="e">
        <f ca="1"/>
        <v>#NAME?</v>
      </c>
      <c r="L18" s="23" t="e">
        <f ca="1"/>
        <v>#NAME?</v>
      </c>
      <c r="M18" s="23" t="e">
        <f ca="1"/>
        <v>#NAME?</v>
      </c>
      <c r="N18" s="23" t="e">
        <f ca="1"/>
        <v>#NAME?</v>
      </c>
      <c r="O18" s="23" t="e">
        <f ca="1"/>
        <v>#NAME?</v>
      </c>
      <c r="P18" s="23" t="e">
        <f ca="1"/>
        <v>#NAME?</v>
      </c>
    </row>
    <row r="19" spans="1:16" x14ac:dyDescent="0.3">
      <c r="A19" s="23">
        <f ca="1">SUBTOTAL(3,$B$8:B19)</f>
        <v>12</v>
      </c>
      <c r="B19" s="23" t="e">
        <f ca="1"/>
        <v>#NAME?</v>
      </c>
      <c r="C19" s="23" t="e">
        <f ca="1"/>
        <v>#NAME?</v>
      </c>
      <c r="D19" s="23" t="e">
        <f ca="1"/>
        <v>#NAME?</v>
      </c>
      <c r="E19" s="23" t="e">
        <f ca="1"/>
        <v>#NAME?</v>
      </c>
      <c r="F19" s="23" t="e">
        <f ca="1"/>
        <v>#NAME?</v>
      </c>
      <c r="G19" s="23" t="e">
        <f ca="1"/>
        <v>#NAME?</v>
      </c>
      <c r="H19" s="23" t="e">
        <f ca="1"/>
        <v>#NAME?</v>
      </c>
      <c r="I19" s="23" t="e">
        <f ca="1"/>
        <v>#NAME?</v>
      </c>
      <c r="J19" s="23" t="e">
        <f ca="1"/>
        <v>#NAME?</v>
      </c>
      <c r="K19" s="23" t="e">
        <f ca="1"/>
        <v>#NAME?</v>
      </c>
      <c r="L19" s="23" t="e">
        <f ca="1"/>
        <v>#NAME?</v>
      </c>
      <c r="M19" s="23" t="e">
        <f ca="1"/>
        <v>#NAME?</v>
      </c>
      <c r="N19" s="23" t="e">
        <f ca="1"/>
        <v>#NAME?</v>
      </c>
      <c r="O19" s="23" t="e">
        <f ca="1"/>
        <v>#NAME?</v>
      </c>
      <c r="P19" s="23" t="e">
        <f ca="1"/>
        <v>#NAME?</v>
      </c>
    </row>
    <row r="20" spans="1:16" x14ac:dyDescent="0.3">
      <c r="A20" s="23">
        <f ca="1">SUBTOTAL(3,$B$8:B20)</f>
        <v>13</v>
      </c>
      <c r="B20" s="23" t="e">
        <f ca="1"/>
        <v>#NAME?</v>
      </c>
      <c r="C20" s="23" t="e">
        <f ca="1"/>
        <v>#NAME?</v>
      </c>
      <c r="D20" s="23" t="e">
        <f ca="1"/>
        <v>#NAME?</v>
      </c>
      <c r="E20" s="23" t="e">
        <f ca="1"/>
        <v>#NAME?</v>
      </c>
      <c r="F20" s="23" t="e">
        <f ca="1"/>
        <v>#NAME?</v>
      </c>
      <c r="G20" s="23" t="e">
        <f ca="1"/>
        <v>#NAME?</v>
      </c>
      <c r="H20" s="23" t="e">
        <f ca="1"/>
        <v>#NAME?</v>
      </c>
      <c r="I20" s="23" t="e">
        <f ca="1"/>
        <v>#NAME?</v>
      </c>
      <c r="J20" s="23" t="e">
        <f ca="1"/>
        <v>#NAME?</v>
      </c>
      <c r="K20" s="23" t="e">
        <f ca="1"/>
        <v>#NAME?</v>
      </c>
      <c r="L20" s="23" t="e">
        <f ca="1"/>
        <v>#NAME?</v>
      </c>
      <c r="M20" s="23" t="e">
        <f ca="1"/>
        <v>#NAME?</v>
      </c>
      <c r="N20" s="23" t="e">
        <f ca="1"/>
        <v>#NAME?</v>
      </c>
      <c r="O20" s="23" t="e">
        <f ca="1"/>
        <v>#NAME?</v>
      </c>
      <c r="P20" s="23" t="e">
        <f ca="1"/>
        <v>#NAME?</v>
      </c>
    </row>
    <row r="21" spans="1:16" x14ac:dyDescent="0.3">
      <c r="A21" s="23">
        <f ca="1">SUBTOTAL(3,$B$8:B21)</f>
        <v>14</v>
      </c>
      <c r="B21" s="23" t="e">
        <f ca="1"/>
        <v>#NAME?</v>
      </c>
      <c r="C21" s="23" t="e">
        <f ca="1"/>
        <v>#NAME?</v>
      </c>
      <c r="D21" s="23" t="e">
        <f ca="1"/>
        <v>#NAME?</v>
      </c>
      <c r="E21" s="23" t="e">
        <f ca="1"/>
        <v>#NAME?</v>
      </c>
      <c r="F21" s="23" t="e">
        <f ca="1"/>
        <v>#NAME?</v>
      </c>
      <c r="G21" s="23" t="e">
        <f ca="1"/>
        <v>#NAME?</v>
      </c>
      <c r="H21" s="23" t="e">
        <f ca="1"/>
        <v>#NAME?</v>
      </c>
      <c r="I21" s="23" t="e">
        <f ca="1"/>
        <v>#NAME?</v>
      </c>
      <c r="J21" s="23" t="e">
        <f ca="1"/>
        <v>#NAME?</v>
      </c>
      <c r="K21" s="23" t="e">
        <f ca="1"/>
        <v>#NAME?</v>
      </c>
      <c r="L21" s="23" t="e">
        <f ca="1"/>
        <v>#NAME?</v>
      </c>
      <c r="M21" s="23" t="e">
        <f ca="1"/>
        <v>#NAME?</v>
      </c>
      <c r="N21" s="23" t="e">
        <f ca="1"/>
        <v>#NAME?</v>
      </c>
      <c r="O21" s="23" t="e">
        <f ca="1"/>
        <v>#NAME?</v>
      </c>
      <c r="P21" s="23" t="e">
        <f ca="1"/>
        <v>#NAME?</v>
      </c>
    </row>
    <row r="22" spans="1:16" x14ac:dyDescent="0.3">
      <c r="A22" s="23">
        <f ca="1">SUBTOTAL(3,$B$8:B22)</f>
        <v>15</v>
      </c>
      <c r="B22" s="23" t="e">
        <f ca="1"/>
        <v>#NAME?</v>
      </c>
      <c r="C22" s="23" t="e">
        <f ca="1"/>
        <v>#NAME?</v>
      </c>
      <c r="D22" s="23" t="e">
        <f ca="1"/>
        <v>#NAME?</v>
      </c>
      <c r="E22" s="23" t="e">
        <f ca="1"/>
        <v>#NAME?</v>
      </c>
      <c r="F22" s="23" t="e">
        <f ca="1"/>
        <v>#NAME?</v>
      </c>
      <c r="G22" s="23" t="e">
        <f ca="1"/>
        <v>#NAME?</v>
      </c>
      <c r="H22" s="23" t="e">
        <f ca="1"/>
        <v>#NAME?</v>
      </c>
      <c r="I22" s="23" t="e">
        <f ca="1"/>
        <v>#NAME?</v>
      </c>
      <c r="J22" s="23" t="e">
        <f ca="1"/>
        <v>#NAME?</v>
      </c>
      <c r="K22" s="23" t="e">
        <f ca="1"/>
        <v>#NAME?</v>
      </c>
      <c r="L22" s="23" t="e">
        <f ca="1"/>
        <v>#NAME?</v>
      </c>
      <c r="M22" s="23" t="e">
        <f ca="1"/>
        <v>#NAME?</v>
      </c>
      <c r="N22" s="23" t="e">
        <f ca="1"/>
        <v>#NAME?</v>
      </c>
      <c r="O22" s="23" t="e">
        <f ca="1"/>
        <v>#NAME?</v>
      </c>
      <c r="P22" s="23" t="e">
        <f ca="1"/>
        <v>#NAME?</v>
      </c>
    </row>
    <row r="23" spans="1:16" x14ac:dyDescent="0.3">
      <c r="A23" s="23">
        <f ca="1">SUBTOTAL(3,$B$8:B23)</f>
        <v>16</v>
      </c>
      <c r="B23" s="23" t="e">
        <f ca="1"/>
        <v>#NAME?</v>
      </c>
      <c r="C23" s="23" t="e">
        <f ca="1"/>
        <v>#NAME?</v>
      </c>
      <c r="D23" s="23" t="e">
        <f ca="1"/>
        <v>#NAME?</v>
      </c>
      <c r="E23" s="23" t="e">
        <f ca="1"/>
        <v>#NAME?</v>
      </c>
      <c r="F23" s="23" t="e">
        <f ca="1"/>
        <v>#NAME?</v>
      </c>
      <c r="G23" s="23" t="e">
        <f ca="1"/>
        <v>#NAME?</v>
      </c>
      <c r="H23" s="23" t="e">
        <f ca="1"/>
        <v>#NAME?</v>
      </c>
      <c r="I23" s="23" t="e">
        <f ca="1"/>
        <v>#NAME?</v>
      </c>
      <c r="J23" s="23" t="e">
        <f ca="1"/>
        <v>#NAME?</v>
      </c>
      <c r="K23" s="23" t="e">
        <f ca="1"/>
        <v>#NAME?</v>
      </c>
      <c r="L23" s="23" t="e">
        <f ca="1"/>
        <v>#NAME?</v>
      </c>
      <c r="M23" s="23" t="e">
        <f ca="1"/>
        <v>#NAME?</v>
      </c>
      <c r="N23" s="23" t="e">
        <f ca="1"/>
        <v>#NAME?</v>
      </c>
      <c r="O23" s="23" t="e">
        <f ca="1"/>
        <v>#NAME?</v>
      </c>
      <c r="P23" s="23" t="e">
        <f ca="1"/>
        <v>#NAME?</v>
      </c>
    </row>
    <row r="24" spans="1:16" x14ac:dyDescent="0.3">
      <c r="A24" s="23">
        <f ca="1">SUBTOTAL(3,$B$8:B24)</f>
        <v>17</v>
      </c>
      <c r="B24" s="23" t="e">
        <f ca="1"/>
        <v>#NAME?</v>
      </c>
      <c r="C24" s="23" t="e">
        <f ca="1"/>
        <v>#NAME?</v>
      </c>
      <c r="D24" s="23" t="e">
        <f ca="1"/>
        <v>#NAME?</v>
      </c>
      <c r="E24" s="23" t="e">
        <f ca="1"/>
        <v>#NAME?</v>
      </c>
      <c r="F24" s="23" t="e">
        <f ca="1"/>
        <v>#NAME?</v>
      </c>
      <c r="G24" s="23" t="e">
        <f ca="1"/>
        <v>#NAME?</v>
      </c>
      <c r="H24" s="23" t="e">
        <f ca="1"/>
        <v>#NAME?</v>
      </c>
      <c r="I24" s="23" t="e">
        <f ca="1"/>
        <v>#NAME?</v>
      </c>
      <c r="J24" s="23" t="e">
        <f ca="1"/>
        <v>#NAME?</v>
      </c>
      <c r="K24" s="23" t="e">
        <f ca="1"/>
        <v>#NAME?</v>
      </c>
      <c r="L24" s="23" t="e">
        <f ca="1"/>
        <v>#NAME?</v>
      </c>
      <c r="M24" s="23" t="e">
        <f ca="1"/>
        <v>#NAME?</v>
      </c>
      <c r="N24" s="23" t="e">
        <f ca="1"/>
        <v>#NAME?</v>
      </c>
      <c r="O24" s="23" t="e">
        <f ca="1"/>
        <v>#NAME?</v>
      </c>
      <c r="P24" s="23" t="e">
        <f ca="1"/>
        <v>#NAME?</v>
      </c>
    </row>
    <row r="25" spans="1:16" x14ac:dyDescent="0.3">
      <c r="A25" s="23">
        <f ca="1">SUBTOTAL(3,$B$8:B25)</f>
        <v>18</v>
      </c>
      <c r="B25" s="23" t="e">
        <f ca="1"/>
        <v>#NAME?</v>
      </c>
      <c r="C25" s="23" t="e">
        <f ca="1"/>
        <v>#NAME?</v>
      </c>
      <c r="D25" s="23" t="e">
        <f ca="1"/>
        <v>#NAME?</v>
      </c>
      <c r="E25" s="23" t="e">
        <f ca="1"/>
        <v>#NAME?</v>
      </c>
      <c r="F25" s="23" t="e">
        <f ca="1"/>
        <v>#NAME?</v>
      </c>
      <c r="G25" s="23" t="e">
        <f ca="1"/>
        <v>#NAME?</v>
      </c>
      <c r="H25" s="23" t="e">
        <f ca="1"/>
        <v>#NAME?</v>
      </c>
      <c r="I25" s="23" t="e">
        <f ca="1"/>
        <v>#NAME?</v>
      </c>
      <c r="J25" s="23" t="e">
        <f ca="1"/>
        <v>#NAME?</v>
      </c>
      <c r="K25" s="23" t="e">
        <f ca="1"/>
        <v>#NAME?</v>
      </c>
      <c r="L25" s="23" t="e">
        <f ca="1"/>
        <v>#NAME?</v>
      </c>
      <c r="M25" s="23" t="e">
        <f ca="1"/>
        <v>#NAME?</v>
      </c>
      <c r="N25" s="23" t="e">
        <f ca="1"/>
        <v>#NAME?</v>
      </c>
      <c r="O25" s="23" t="e">
        <f ca="1"/>
        <v>#NAME?</v>
      </c>
      <c r="P25" s="23" t="e">
        <f ca="1"/>
        <v>#NAME?</v>
      </c>
    </row>
    <row r="26" spans="1:16" x14ac:dyDescent="0.3">
      <c r="A26" s="23">
        <f ca="1">SUBTOTAL(3,$B$8:B26)</f>
        <v>19</v>
      </c>
      <c r="B26" s="23" t="e">
        <f ca="1"/>
        <v>#NAME?</v>
      </c>
      <c r="C26" s="23" t="e">
        <f ca="1"/>
        <v>#NAME?</v>
      </c>
      <c r="D26" s="23" t="e">
        <f ca="1"/>
        <v>#NAME?</v>
      </c>
      <c r="E26" s="23" t="e">
        <f ca="1"/>
        <v>#NAME?</v>
      </c>
      <c r="F26" s="23" t="e">
        <f ca="1"/>
        <v>#NAME?</v>
      </c>
      <c r="G26" s="23" t="e">
        <f ca="1"/>
        <v>#NAME?</v>
      </c>
      <c r="H26" s="23" t="e">
        <f ca="1"/>
        <v>#NAME?</v>
      </c>
      <c r="I26" s="23" t="e">
        <f ca="1"/>
        <v>#NAME?</v>
      </c>
      <c r="J26" s="23" t="e">
        <f ca="1"/>
        <v>#NAME?</v>
      </c>
      <c r="K26" s="23" t="e">
        <f ca="1"/>
        <v>#NAME?</v>
      </c>
      <c r="L26" s="23" t="e">
        <f ca="1"/>
        <v>#NAME?</v>
      </c>
      <c r="M26" s="23" t="e">
        <f ca="1"/>
        <v>#NAME?</v>
      </c>
      <c r="N26" s="23" t="e">
        <f ca="1"/>
        <v>#NAME?</v>
      </c>
      <c r="O26" s="23" t="e">
        <f ca="1"/>
        <v>#NAME?</v>
      </c>
      <c r="P26" s="23" t="e">
        <f ca="1"/>
        <v>#NAME?</v>
      </c>
    </row>
    <row r="27" spans="1:16" x14ac:dyDescent="0.3">
      <c r="A27" s="23">
        <f ca="1">SUBTOTAL(3,$B$8:B27)</f>
        <v>20</v>
      </c>
      <c r="B27" s="23" t="e">
        <f ca="1"/>
        <v>#NAME?</v>
      </c>
      <c r="C27" s="23" t="e">
        <f ca="1"/>
        <v>#NAME?</v>
      </c>
      <c r="D27" s="23" t="e">
        <f ca="1"/>
        <v>#NAME?</v>
      </c>
      <c r="E27" s="23" t="e">
        <f ca="1"/>
        <v>#NAME?</v>
      </c>
      <c r="F27" s="23" t="e">
        <f ca="1"/>
        <v>#NAME?</v>
      </c>
      <c r="G27" s="23" t="e">
        <f ca="1"/>
        <v>#NAME?</v>
      </c>
      <c r="H27" s="23" t="e">
        <f ca="1"/>
        <v>#NAME?</v>
      </c>
      <c r="I27" s="23" t="e">
        <f ca="1"/>
        <v>#NAME?</v>
      </c>
      <c r="J27" s="23" t="e">
        <f ca="1"/>
        <v>#NAME?</v>
      </c>
      <c r="K27" s="23" t="e">
        <f ca="1"/>
        <v>#NAME?</v>
      </c>
      <c r="L27" s="23" t="e">
        <f ca="1"/>
        <v>#NAME?</v>
      </c>
      <c r="M27" s="23" t="e">
        <f ca="1"/>
        <v>#NAME?</v>
      </c>
      <c r="N27" s="23" t="e">
        <f ca="1"/>
        <v>#NAME?</v>
      </c>
      <c r="O27" s="23" t="e">
        <f ca="1"/>
        <v>#NAME?</v>
      </c>
      <c r="P27" s="23" t="e">
        <f ca="1"/>
        <v>#NAME?</v>
      </c>
    </row>
    <row r="28" spans="1:16" x14ac:dyDescent="0.3">
      <c r="A28" s="23">
        <f ca="1">SUBTOTAL(3,$B$8:B28)</f>
        <v>21</v>
      </c>
      <c r="B28" s="23" t="e">
        <f ca="1"/>
        <v>#NAME?</v>
      </c>
      <c r="C28" s="23" t="e">
        <f ca="1"/>
        <v>#NAME?</v>
      </c>
      <c r="D28" s="23" t="e">
        <f ca="1"/>
        <v>#NAME?</v>
      </c>
      <c r="E28" s="23" t="e">
        <f ca="1"/>
        <v>#NAME?</v>
      </c>
      <c r="F28" s="23" t="e">
        <f ca="1"/>
        <v>#NAME?</v>
      </c>
      <c r="G28" s="23" t="e">
        <f ca="1"/>
        <v>#NAME?</v>
      </c>
      <c r="H28" s="23" t="e">
        <f ca="1"/>
        <v>#NAME?</v>
      </c>
      <c r="I28" s="23" t="e">
        <f ca="1"/>
        <v>#NAME?</v>
      </c>
      <c r="J28" s="23" t="e">
        <f ca="1"/>
        <v>#NAME?</v>
      </c>
      <c r="K28" s="23" t="e">
        <f ca="1"/>
        <v>#NAME?</v>
      </c>
      <c r="L28" s="23" t="e">
        <f ca="1"/>
        <v>#NAME?</v>
      </c>
      <c r="M28" s="23" t="e">
        <f ca="1"/>
        <v>#NAME?</v>
      </c>
      <c r="N28" s="23" t="e">
        <f ca="1"/>
        <v>#NAME?</v>
      </c>
      <c r="O28" s="23" t="e">
        <f ca="1"/>
        <v>#NAME?</v>
      </c>
      <c r="P28" s="23" t="e">
        <f ca="1"/>
        <v>#NAME?</v>
      </c>
    </row>
    <row r="29" spans="1:16" x14ac:dyDescent="0.3">
      <c r="A29" s="23">
        <f ca="1">SUBTOTAL(3,$B$8:B29)</f>
        <v>21</v>
      </c>
    </row>
  </sheetData>
  <mergeCells count="1">
    <mergeCell ref="A6:P6"/>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1:GS14"/>
  <sheetViews>
    <sheetView zoomScale="10" zoomScaleNormal="10" workbookViewId="0">
      <selection sqref="A1:I13"/>
    </sheetView>
  </sheetViews>
  <sheetFormatPr defaultRowHeight="14.4" x14ac:dyDescent="0.3"/>
  <cols>
    <col min="1" max="1" width="149" customWidth="1"/>
    <col min="2" max="2" width="28.77734375" customWidth="1"/>
    <col min="3" max="3" width="68.77734375" customWidth="1"/>
    <col min="5" max="5" width="71.21875" customWidth="1"/>
    <col min="64" max="64" width="50.77734375" customWidth="1"/>
  </cols>
  <sheetData>
    <row r="1" spans="1:201" ht="14.55" customHeight="1" x14ac:dyDescent="0.3">
      <c r="A1" s="92">
        <f ca="1">NOW()</f>
        <v>46145.553432407411</v>
      </c>
      <c r="B1" s="92"/>
      <c r="C1" s="92"/>
      <c r="D1" s="92"/>
      <c r="E1" s="92"/>
      <c r="F1" s="92"/>
      <c r="G1" s="92"/>
      <c r="H1" s="92"/>
      <c r="I1" s="92"/>
      <c r="BL1" s="93"/>
      <c r="BM1" s="93"/>
      <c r="BN1" s="93"/>
      <c r="BO1" s="93"/>
      <c r="BP1" s="93"/>
      <c r="BQ1" s="60"/>
      <c r="BR1" s="60"/>
      <c r="BS1" s="64"/>
      <c r="BT1" s="64"/>
      <c r="BU1" s="64"/>
      <c r="BV1" s="64"/>
      <c r="BW1" s="64"/>
      <c r="BX1" s="64"/>
      <c r="BY1" s="64"/>
      <c r="BZ1" s="64"/>
      <c r="CA1" s="64"/>
      <c r="CB1" s="64"/>
      <c r="CC1" s="64"/>
      <c r="CD1" s="64"/>
      <c r="CE1" s="64"/>
      <c r="CF1" s="64"/>
      <c r="FJ1" s="94">
        <f ca="1">NOW()</f>
        <v>46145.553432407411</v>
      </c>
      <c r="FK1" s="94"/>
      <c r="FL1" s="94"/>
      <c r="FM1" s="94"/>
      <c r="FN1" s="94"/>
      <c r="FO1" s="94"/>
      <c r="FP1" s="94"/>
      <c r="FQ1" s="94"/>
      <c r="FR1" s="94"/>
      <c r="FS1" s="94"/>
      <c r="FT1" s="94"/>
      <c r="FU1" s="94"/>
      <c r="FV1" s="94"/>
      <c r="FW1" s="94"/>
      <c r="FX1" s="94"/>
      <c r="FY1" s="94"/>
      <c r="FZ1" s="94"/>
      <c r="GA1" s="94"/>
      <c r="GB1" s="94"/>
      <c r="GC1" s="94"/>
      <c r="GD1" s="94"/>
      <c r="GE1" s="94"/>
      <c r="GF1" s="94"/>
      <c r="GG1" s="94"/>
      <c r="GH1" s="94"/>
      <c r="GI1" s="94"/>
      <c r="GJ1" s="94"/>
      <c r="GK1" s="94"/>
      <c r="GL1" s="94"/>
      <c r="GM1" s="94"/>
      <c r="GN1" s="94"/>
      <c r="GO1" s="94"/>
      <c r="GP1" s="94"/>
      <c r="GQ1" s="94"/>
      <c r="GR1" s="94"/>
      <c r="GS1" s="94"/>
    </row>
    <row r="2" spans="1:201" ht="14.55" customHeight="1" x14ac:dyDescent="0.3">
      <c r="A2" s="92"/>
      <c r="B2" s="92"/>
      <c r="C2" s="92"/>
      <c r="D2" s="92"/>
      <c r="E2" s="92"/>
      <c r="F2" s="92"/>
      <c r="G2" s="92"/>
      <c r="H2" s="92"/>
      <c r="I2" s="92"/>
      <c r="BL2" s="93"/>
      <c r="BM2" s="93"/>
      <c r="BN2" s="93"/>
      <c r="BO2" s="93"/>
      <c r="BP2" s="93"/>
      <c r="BQ2" s="60"/>
      <c r="BR2" s="60"/>
      <c r="BS2" s="64"/>
      <c r="BT2" s="64"/>
      <c r="BU2" s="64"/>
      <c r="BV2" s="64"/>
      <c r="BW2" s="64"/>
      <c r="BX2" s="64"/>
      <c r="BY2" s="64"/>
      <c r="BZ2" s="64"/>
      <c r="CA2" s="64"/>
      <c r="CB2" s="64"/>
      <c r="CC2" s="64"/>
      <c r="CD2" s="64"/>
      <c r="CE2" s="64"/>
      <c r="CF2" s="64"/>
      <c r="FJ2" s="94"/>
      <c r="FK2" s="94"/>
      <c r="FL2" s="94"/>
      <c r="FM2" s="94"/>
      <c r="FN2" s="94"/>
      <c r="FO2" s="94"/>
      <c r="FP2" s="94"/>
      <c r="FQ2" s="94"/>
      <c r="FR2" s="94"/>
      <c r="FS2" s="94"/>
      <c r="FT2" s="94"/>
      <c r="FU2" s="94"/>
      <c r="FV2" s="94"/>
      <c r="FW2" s="94"/>
      <c r="FX2" s="94"/>
      <c r="FY2" s="94"/>
      <c r="FZ2" s="94"/>
      <c r="GA2" s="94"/>
      <c r="GB2" s="94"/>
      <c r="GC2" s="94"/>
      <c r="GD2" s="94"/>
      <c r="GE2" s="94"/>
      <c r="GF2" s="94"/>
      <c r="GG2" s="94"/>
      <c r="GH2" s="94"/>
      <c r="GI2" s="94"/>
      <c r="GJ2" s="94"/>
      <c r="GK2" s="94"/>
      <c r="GL2" s="94"/>
      <c r="GM2" s="94"/>
      <c r="GN2" s="94"/>
      <c r="GO2" s="94"/>
      <c r="GP2" s="94"/>
      <c r="GQ2" s="94"/>
      <c r="GR2" s="94"/>
      <c r="GS2" s="94"/>
    </row>
    <row r="3" spans="1:201" ht="79.2" customHeight="1" x14ac:dyDescent="0.3">
      <c r="A3" s="92"/>
      <c r="B3" s="92"/>
      <c r="C3" s="92"/>
      <c r="D3" s="92"/>
      <c r="E3" s="92"/>
      <c r="F3" s="92"/>
      <c r="G3" s="92"/>
      <c r="H3" s="92"/>
      <c r="I3" s="92"/>
      <c r="BL3" s="93"/>
      <c r="BM3" s="93"/>
      <c r="BN3" s="93"/>
      <c r="BO3" s="93"/>
      <c r="BP3" s="93"/>
      <c r="BQ3" s="60"/>
      <c r="BR3" s="60"/>
      <c r="BS3" s="64"/>
      <c r="BT3" s="64"/>
      <c r="BU3" s="64"/>
      <c r="BV3" s="64"/>
      <c r="BW3" s="64"/>
      <c r="BX3" s="64"/>
      <c r="BY3" s="64"/>
      <c r="BZ3" s="64"/>
      <c r="CA3" s="64"/>
      <c r="CB3" s="64"/>
      <c r="CC3" s="64"/>
      <c r="CD3" s="64"/>
      <c r="CE3" s="64"/>
      <c r="CF3" s="64"/>
      <c r="FJ3" s="94"/>
      <c r="FK3" s="94"/>
      <c r="FL3" s="94"/>
      <c r="FM3" s="94"/>
      <c r="FN3" s="94"/>
      <c r="FO3" s="94"/>
      <c r="FP3" s="94"/>
      <c r="FQ3" s="94"/>
      <c r="FR3" s="94"/>
      <c r="FS3" s="94"/>
      <c r="FT3" s="94"/>
      <c r="FU3" s="94"/>
      <c r="FV3" s="94"/>
      <c r="FW3" s="94"/>
      <c r="FX3" s="94"/>
      <c r="FY3" s="94"/>
      <c r="FZ3" s="94"/>
      <c r="GA3" s="94"/>
      <c r="GB3" s="94"/>
      <c r="GC3" s="94"/>
      <c r="GD3" s="94"/>
      <c r="GE3" s="94"/>
      <c r="GF3" s="94"/>
      <c r="GG3" s="94"/>
      <c r="GH3" s="94"/>
      <c r="GI3" s="94"/>
      <c r="GJ3" s="94"/>
      <c r="GK3" s="94"/>
      <c r="GL3" s="94"/>
      <c r="GM3" s="94"/>
      <c r="GN3" s="94"/>
      <c r="GO3" s="94"/>
      <c r="GP3" s="94"/>
      <c r="GQ3" s="94"/>
      <c r="GR3" s="94"/>
      <c r="GS3" s="94"/>
    </row>
    <row r="4" spans="1:201" ht="14.55" customHeight="1" x14ac:dyDescent="0.3">
      <c r="A4" s="92"/>
      <c r="B4" s="92"/>
      <c r="C4" s="92"/>
      <c r="D4" s="92"/>
      <c r="E4" s="92"/>
      <c r="F4" s="92"/>
      <c r="G4" s="92"/>
      <c r="H4" s="92"/>
      <c r="I4" s="92"/>
      <c r="BL4" s="93"/>
      <c r="BM4" s="93"/>
      <c r="BN4" s="93"/>
      <c r="BO4" s="93"/>
      <c r="BP4" s="93"/>
      <c r="BQ4" s="60"/>
      <c r="BR4" s="60"/>
      <c r="BS4" s="64"/>
      <c r="BT4" s="64"/>
      <c r="BU4" s="64"/>
      <c r="BV4" s="64"/>
      <c r="BW4" s="64"/>
      <c r="BX4" s="64"/>
      <c r="BY4" s="64"/>
      <c r="BZ4" s="64"/>
      <c r="CA4" s="64"/>
      <c r="CB4" s="64"/>
      <c r="CC4" s="64"/>
      <c r="CD4" s="64"/>
      <c r="CE4" s="64"/>
      <c r="CF4" s="64"/>
      <c r="FJ4" s="94"/>
      <c r="FK4" s="94"/>
      <c r="FL4" s="94"/>
      <c r="FM4" s="94"/>
      <c r="FN4" s="94"/>
      <c r="FO4" s="94"/>
      <c r="FP4" s="94"/>
      <c r="FQ4" s="94"/>
      <c r="FR4" s="94"/>
      <c r="FS4" s="94"/>
      <c r="FT4" s="94"/>
      <c r="FU4" s="94"/>
      <c r="FV4" s="94"/>
      <c r="FW4" s="94"/>
      <c r="FX4" s="94"/>
      <c r="FY4" s="94"/>
      <c r="FZ4" s="94"/>
      <c r="GA4" s="94"/>
      <c r="GB4" s="94"/>
      <c r="GC4" s="94"/>
      <c r="GD4" s="94"/>
      <c r="GE4" s="94"/>
      <c r="GF4" s="94"/>
      <c r="GG4" s="94"/>
      <c r="GH4" s="94"/>
      <c r="GI4" s="94"/>
      <c r="GJ4" s="94"/>
      <c r="GK4" s="94"/>
      <c r="GL4" s="94"/>
      <c r="GM4" s="94"/>
      <c r="GN4" s="94"/>
      <c r="GO4" s="94"/>
      <c r="GP4" s="94"/>
      <c r="GQ4" s="94"/>
      <c r="GR4" s="94"/>
      <c r="GS4" s="94"/>
    </row>
    <row r="5" spans="1:201" ht="14.55" customHeight="1" x14ac:dyDescent="0.3">
      <c r="A5" s="92"/>
      <c r="B5" s="92"/>
      <c r="C5" s="92"/>
      <c r="D5" s="92"/>
      <c r="E5" s="92"/>
      <c r="F5" s="92"/>
      <c r="G5" s="92"/>
      <c r="H5" s="92"/>
      <c r="I5" s="92"/>
      <c r="BL5" s="93"/>
      <c r="BM5" s="93"/>
      <c r="BN5" s="93"/>
      <c r="BO5" s="93"/>
      <c r="BP5" s="93"/>
      <c r="BQ5" s="60"/>
      <c r="BR5" s="60"/>
      <c r="BS5" s="64"/>
      <c r="BT5" s="64"/>
      <c r="BU5" s="64"/>
      <c r="BV5" s="64"/>
      <c r="BW5" s="64"/>
      <c r="BX5" s="64"/>
      <c r="BY5" s="64"/>
      <c r="BZ5" s="64"/>
      <c r="CA5" s="64"/>
      <c r="CB5" s="64"/>
      <c r="CC5" s="64"/>
      <c r="CD5" s="64"/>
      <c r="CE5" s="64"/>
      <c r="CF5" s="64"/>
      <c r="FJ5" s="94"/>
      <c r="FK5" s="94"/>
      <c r="FL5" s="94"/>
      <c r="FM5" s="94"/>
      <c r="FN5" s="94"/>
      <c r="FO5" s="94"/>
      <c r="FP5" s="94"/>
      <c r="FQ5" s="94"/>
      <c r="FR5" s="94"/>
      <c r="FS5" s="94"/>
      <c r="FT5" s="94"/>
      <c r="FU5" s="94"/>
      <c r="FV5" s="94"/>
      <c r="FW5" s="94"/>
      <c r="FX5" s="94"/>
      <c r="FY5" s="94"/>
      <c r="FZ5" s="94"/>
      <c r="GA5" s="94"/>
      <c r="GB5" s="94"/>
      <c r="GC5" s="94"/>
      <c r="GD5" s="94"/>
      <c r="GE5" s="94"/>
      <c r="GF5" s="94"/>
      <c r="GG5" s="94"/>
      <c r="GH5" s="94"/>
      <c r="GI5" s="94"/>
      <c r="GJ5" s="94"/>
      <c r="GK5" s="94"/>
      <c r="GL5" s="94"/>
      <c r="GM5" s="94"/>
      <c r="GN5" s="94"/>
      <c r="GO5" s="94"/>
      <c r="GP5" s="94"/>
      <c r="GQ5" s="94"/>
      <c r="GR5" s="94"/>
      <c r="GS5" s="94"/>
    </row>
    <row r="6" spans="1:201" ht="14.55" customHeight="1" x14ac:dyDescent="0.3">
      <c r="A6" s="92"/>
      <c r="B6" s="92"/>
      <c r="C6" s="92"/>
      <c r="D6" s="92"/>
      <c r="E6" s="92"/>
      <c r="F6" s="92"/>
      <c r="G6" s="92"/>
      <c r="H6" s="92"/>
      <c r="I6" s="92"/>
      <c r="BL6" s="93"/>
      <c r="BM6" s="93"/>
      <c r="BN6" s="93"/>
      <c r="BO6" s="93"/>
      <c r="BP6" s="93"/>
      <c r="BQ6" s="60"/>
      <c r="BR6" s="60"/>
      <c r="BS6" s="64"/>
      <c r="BT6" s="64"/>
      <c r="BU6" s="64"/>
      <c r="BV6" s="64"/>
      <c r="BW6" s="64"/>
      <c r="BX6" s="64"/>
      <c r="BY6" s="64"/>
      <c r="BZ6" s="64"/>
      <c r="CA6" s="64"/>
      <c r="CB6" s="64"/>
      <c r="CC6" s="64"/>
      <c r="CD6" s="64"/>
      <c r="CE6" s="64"/>
      <c r="CF6" s="64"/>
      <c r="FJ6" s="94"/>
      <c r="FK6" s="94"/>
      <c r="FL6" s="94"/>
      <c r="FM6" s="94"/>
      <c r="FN6" s="94"/>
      <c r="FO6" s="94"/>
      <c r="FP6" s="94"/>
      <c r="FQ6" s="94"/>
      <c r="FR6" s="94"/>
      <c r="FS6" s="94"/>
      <c r="FT6" s="94"/>
      <c r="FU6" s="94"/>
      <c r="FV6" s="94"/>
      <c r="FW6" s="94"/>
      <c r="FX6" s="94"/>
      <c r="FY6" s="94"/>
      <c r="FZ6" s="94"/>
      <c r="GA6" s="94"/>
      <c r="GB6" s="94"/>
      <c r="GC6" s="94"/>
      <c r="GD6" s="94"/>
      <c r="GE6" s="94"/>
      <c r="GF6" s="94"/>
      <c r="GG6" s="94"/>
      <c r="GH6" s="94"/>
      <c r="GI6" s="94"/>
      <c r="GJ6" s="94"/>
      <c r="GK6" s="94"/>
      <c r="GL6" s="94"/>
      <c r="GM6" s="94"/>
      <c r="GN6" s="94"/>
      <c r="GO6" s="94"/>
      <c r="GP6" s="94"/>
      <c r="GQ6" s="94"/>
      <c r="GR6" s="94"/>
      <c r="GS6" s="94"/>
    </row>
    <row r="7" spans="1:201" ht="14.55" customHeight="1" x14ac:dyDescent="0.3">
      <c r="A7" s="92"/>
      <c r="B7" s="92"/>
      <c r="C7" s="92"/>
      <c r="D7" s="92"/>
      <c r="E7" s="92"/>
      <c r="F7" s="92"/>
      <c r="G7" s="92"/>
      <c r="H7" s="92"/>
      <c r="I7" s="92"/>
      <c r="BL7" s="93"/>
      <c r="BM7" s="93"/>
      <c r="BN7" s="93"/>
      <c r="BO7" s="93"/>
      <c r="BP7" s="93"/>
      <c r="BQ7" s="60"/>
      <c r="BR7" s="60"/>
      <c r="BS7" s="64"/>
      <c r="BT7" s="64"/>
      <c r="BU7" s="64"/>
      <c r="BV7" s="64"/>
      <c r="BW7" s="64"/>
      <c r="BX7" s="64"/>
      <c r="BY7" s="64"/>
      <c r="BZ7" s="64"/>
      <c r="CA7" s="64"/>
      <c r="CB7" s="64"/>
      <c r="CC7" s="64"/>
      <c r="CD7" s="64"/>
      <c r="CE7" s="64"/>
      <c r="CF7" s="64"/>
      <c r="FJ7" s="94"/>
      <c r="FK7" s="94"/>
      <c r="FL7" s="94"/>
      <c r="FM7" s="94"/>
      <c r="FN7" s="94"/>
      <c r="FO7" s="94"/>
      <c r="FP7" s="94"/>
      <c r="FQ7" s="94"/>
      <c r="FR7" s="94"/>
      <c r="FS7" s="94"/>
      <c r="FT7" s="94"/>
      <c r="FU7" s="94"/>
      <c r="FV7" s="94"/>
      <c r="FW7" s="94"/>
      <c r="FX7" s="94"/>
      <c r="FY7" s="94"/>
      <c r="FZ7" s="94"/>
      <c r="GA7" s="94"/>
      <c r="GB7" s="94"/>
      <c r="GC7" s="94"/>
      <c r="GD7" s="94"/>
      <c r="GE7" s="94"/>
      <c r="GF7" s="94"/>
      <c r="GG7" s="94"/>
      <c r="GH7" s="94"/>
      <c r="GI7" s="94"/>
      <c r="GJ7" s="94"/>
      <c r="GK7" s="94"/>
      <c r="GL7" s="94"/>
      <c r="GM7" s="94"/>
      <c r="GN7" s="94"/>
      <c r="GO7" s="94"/>
      <c r="GP7" s="94"/>
      <c r="GQ7" s="94"/>
      <c r="GR7" s="94"/>
      <c r="GS7" s="94"/>
    </row>
    <row r="8" spans="1:201" ht="14.55" customHeight="1" x14ac:dyDescent="0.3">
      <c r="A8" s="92"/>
      <c r="B8" s="92"/>
      <c r="C8" s="92"/>
      <c r="D8" s="92"/>
      <c r="E8" s="92"/>
      <c r="F8" s="92"/>
      <c r="G8" s="92"/>
      <c r="H8" s="92"/>
      <c r="I8" s="92"/>
      <c r="BL8" s="93"/>
      <c r="BM8" s="93"/>
      <c r="BN8" s="93"/>
      <c r="BO8" s="93"/>
      <c r="BP8" s="93"/>
      <c r="BQ8" s="60"/>
      <c r="BR8" s="60"/>
      <c r="BS8" s="64"/>
      <c r="BT8" s="64"/>
      <c r="BU8" s="64"/>
      <c r="BV8" s="64"/>
      <c r="BW8" s="64"/>
      <c r="BX8" s="64"/>
      <c r="BY8" s="64"/>
      <c r="BZ8" s="64"/>
      <c r="CA8" s="64"/>
      <c r="CB8" s="64"/>
      <c r="CC8" s="64"/>
      <c r="CD8" s="64"/>
      <c r="CE8" s="64"/>
      <c r="CF8" s="64"/>
      <c r="FJ8" s="94"/>
      <c r="FK8" s="94"/>
      <c r="FL8" s="94"/>
      <c r="FM8" s="94"/>
      <c r="FN8" s="94"/>
      <c r="FO8" s="94"/>
      <c r="FP8" s="94"/>
      <c r="FQ8" s="94"/>
      <c r="FR8" s="94"/>
      <c r="FS8" s="94"/>
      <c r="FT8" s="94"/>
      <c r="FU8" s="94"/>
      <c r="FV8" s="94"/>
      <c r="FW8" s="94"/>
      <c r="FX8" s="94"/>
      <c r="FY8" s="94"/>
      <c r="FZ8" s="94"/>
      <c r="GA8" s="94"/>
      <c r="GB8" s="94"/>
      <c r="GC8" s="94"/>
      <c r="GD8" s="94"/>
      <c r="GE8" s="94"/>
      <c r="GF8" s="94"/>
      <c r="GG8" s="94"/>
      <c r="GH8" s="94"/>
      <c r="GI8" s="94"/>
      <c r="GJ8" s="94"/>
      <c r="GK8" s="94"/>
      <c r="GL8" s="94"/>
      <c r="GM8" s="94"/>
      <c r="GN8" s="94"/>
      <c r="GO8" s="94"/>
      <c r="GP8" s="94"/>
      <c r="GQ8" s="94"/>
      <c r="GR8" s="94"/>
      <c r="GS8" s="94"/>
    </row>
    <row r="9" spans="1:201" ht="248.55" customHeight="1" x14ac:dyDescent="0.3">
      <c r="A9" s="92"/>
      <c r="B9" s="92"/>
      <c r="C9" s="92"/>
      <c r="D9" s="92"/>
      <c r="E9" s="92"/>
      <c r="F9" s="92"/>
      <c r="G9" s="92"/>
      <c r="H9" s="92"/>
      <c r="I9" s="92"/>
      <c r="BL9" s="93"/>
      <c r="BM9" s="93"/>
      <c r="BN9" s="93"/>
      <c r="BO9" s="93"/>
      <c r="BP9" s="93"/>
      <c r="BQ9" s="60"/>
      <c r="BR9" s="60"/>
      <c r="BS9" s="64"/>
      <c r="BT9" s="64"/>
      <c r="BU9" s="64"/>
      <c r="BV9" s="64"/>
      <c r="BW9" s="64"/>
      <c r="BX9" s="64"/>
      <c r="BY9" s="64"/>
      <c r="BZ9" s="64"/>
      <c r="CA9" s="64"/>
      <c r="CB9" s="64"/>
      <c r="CC9" s="64"/>
      <c r="CD9" s="64"/>
      <c r="CE9" s="64"/>
      <c r="CF9" s="64"/>
      <c r="FJ9" s="94"/>
      <c r="FK9" s="94"/>
      <c r="FL9" s="94"/>
      <c r="FM9" s="94"/>
      <c r="FN9" s="94"/>
      <c r="FO9" s="94"/>
      <c r="FP9" s="94"/>
      <c r="FQ9" s="94"/>
      <c r="FR9" s="94"/>
      <c r="FS9" s="94"/>
      <c r="FT9" s="94"/>
      <c r="FU9" s="94"/>
      <c r="FV9" s="94"/>
      <c r="FW9" s="94"/>
      <c r="FX9" s="94"/>
      <c r="FY9" s="94"/>
      <c r="FZ9" s="94"/>
      <c r="GA9" s="94"/>
      <c r="GB9" s="94"/>
      <c r="GC9" s="94"/>
      <c r="GD9" s="94"/>
      <c r="GE9" s="94"/>
      <c r="GF9" s="94"/>
      <c r="GG9" s="94"/>
      <c r="GH9" s="94"/>
      <c r="GI9" s="94"/>
      <c r="GJ9" s="94"/>
      <c r="GK9" s="94"/>
      <c r="GL9" s="94"/>
      <c r="GM9" s="94"/>
      <c r="GN9" s="94"/>
      <c r="GO9" s="94"/>
      <c r="GP9" s="94"/>
      <c r="GQ9" s="94"/>
      <c r="GR9" s="94"/>
      <c r="GS9" s="94"/>
    </row>
    <row r="10" spans="1:201" ht="14.55" customHeight="1" x14ac:dyDescent="0.3">
      <c r="A10" s="92"/>
      <c r="B10" s="92"/>
      <c r="C10" s="92"/>
      <c r="D10" s="92"/>
      <c r="E10" s="92"/>
      <c r="F10" s="92"/>
      <c r="G10" s="92"/>
      <c r="H10" s="92"/>
      <c r="I10" s="92"/>
      <c r="BL10" s="93"/>
      <c r="BM10" s="93"/>
      <c r="BN10" s="93"/>
      <c r="BO10" s="93"/>
      <c r="BP10" s="93"/>
      <c r="BQ10" s="60"/>
      <c r="BR10" s="60"/>
      <c r="BS10" s="64"/>
      <c r="BT10" s="64"/>
      <c r="BU10" s="64"/>
      <c r="BV10" s="64"/>
      <c r="BW10" s="64"/>
      <c r="BX10" s="64"/>
      <c r="BY10" s="64"/>
      <c r="BZ10" s="64"/>
      <c r="CA10" s="64"/>
      <c r="CB10" s="64"/>
      <c r="CC10" s="64"/>
      <c r="CD10" s="64"/>
      <c r="CE10" s="64"/>
      <c r="CF10" s="64"/>
      <c r="FJ10" s="94"/>
      <c r="FK10" s="94"/>
      <c r="FL10" s="94"/>
      <c r="FM10" s="94"/>
      <c r="FN10" s="94"/>
      <c r="FO10" s="94"/>
      <c r="FP10" s="94"/>
      <c r="FQ10" s="94"/>
      <c r="FR10" s="94"/>
      <c r="FS10" s="94"/>
      <c r="FT10" s="94"/>
      <c r="FU10" s="94"/>
      <c r="FV10" s="94"/>
      <c r="FW10" s="94"/>
      <c r="FX10" s="94"/>
      <c r="FY10" s="94"/>
      <c r="FZ10" s="94"/>
      <c r="GA10" s="94"/>
      <c r="GB10" s="94"/>
      <c r="GC10" s="94"/>
      <c r="GD10" s="94"/>
      <c r="GE10" s="94"/>
      <c r="GF10" s="94"/>
      <c r="GG10" s="94"/>
      <c r="GH10" s="94"/>
      <c r="GI10" s="94"/>
      <c r="GJ10" s="94"/>
      <c r="GK10" s="94"/>
      <c r="GL10" s="94"/>
      <c r="GM10" s="94"/>
      <c r="GN10" s="94"/>
      <c r="GO10" s="94"/>
      <c r="GP10" s="94"/>
      <c r="GQ10" s="94"/>
      <c r="GR10" s="94"/>
      <c r="GS10" s="94"/>
    </row>
    <row r="11" spans="1:201" ht="14.55" customHeight="1" x14ac:dyDescent="0.3">
      <c r="A11" s="92"/>
      <c r="B11" s="92"/>
      <c r="C11" s="92"/>
      <c r="D11" s="92"/>
      <c r="E11" s="92"/>
      <c r="F11" s="92"/>
      <c r="G11" s="92"/>
      <c r="H11" s="92"/>
      <c r="I11" s="92"/>
      <c r="BL11" s="93"/>
      <c r="BM11" s="93"/>
      <c r="BN11" s="93"/>
      <c r="BO11" s="93"/>
      <c r="BP11" s="93"/>
      <c r="BQ11" s="60"/>
      <c r="BR11" s="60"/>
      <c r="BS11" s="64"/>
      <c r="BT11" s="64"/>
      <c r="BU11" s="64"/>
      <c r="BV11" s="64"/>
      <c r="BW11" s="64"/>
      <c r="BX11" s="64"/>
      <c r="BY11" s="64"/>
      <c r="BZ11" s="64"/>
      <c r="CA11" s="64"/>
      <c r="CB11" s="64"/>
      <c r="CC11" s="64"/>
      <c r="CD11" s="64"/>
      <c r="CE11" s="64"/>
      <c r="CF11" s="64"/>
      <c r="FJ11" s="94"/>
      <c r="FK11" s="94"/>
      <c r="FL11" s="94"/>
      <c r="FM11" s="94"/>
      <c r="FN11" s="94"/>
      <c r="FO11" s="94"/>
      <c r="FP11" s="94"/>
      <c r="FQ11" s="94"/>
      <c r="FR11" s="94"/>
      <c r="FS11" s="94"/>
      <c r="FT11" s="94"/>
      <c r="FU11" s="94"/>
      <c r="FV11" s="94"/>
      <c r="FW11" s="94"/>
      <c r="FX11" s="94"/>
      <c r="FY11" s="94"/>
      <c r="FZ11" s="94"/>
      <c r="GA11" s="94"/>
      <c r="GB11" s="94"/>
      <c r="GC11" s="94"/>
      <c r="GD11" s="94"/>
      <c r="GE11" s="94"/>
      <c r="GF11" s="94"/>
      <c r="GG11" s="94"/>
      <c r="GH11" s="94"/>
      <c r="GI11" s="94"/>
      <c r="GJ11" s="94"/>
      <c r="GK11" s="94"/>
      <c r="GL11" s="94"/>
      <c r="GM11" s="94"/>
      <c r="GN11" s="94"/>
      <c r="GO11" s="94"/>
      <c r="GP11" s="94"/>
      <c r="GQ11" s="94"/>
      <c r="GR11" s="94"/>
      <c r="GS11" s="94"/>
    </row>
    <row r="12" spans="1:201" ht="14.55" customHeight="1" x14ac:dyDescent="0.3">
      <c r="A12" s="92"/>
      <c r="B12" s="92"/>
      <c r="C12" s="92"/>
      <c r="D12" s="92"/>
      <c r="E12" s="92"/>
      <c r="F12" s="92"/>
      <c r="G12" s="92"/>
      <c r="H12" s="92"/>
      <c r="I12" s="92"/>
      <c r="BL12" s="93"/>
      <c r="BM12" s="93"/>
      <c r="BN12" s="93"/>
      <c r="BO12" s="93"/>
      <c r="BP12" s="93"/>
      <c r="BQ12" s="60"/>
      <c r="BR12" s="60"/>
      <c r="BS12" s="64"/>
      <c r="BT12" s="64"/>
      <c r="BU12" s="64"/>
      <c r="BV12" s="64"/>
      <c r="BW12" s="64"/>
      <c r="BX12" s="64"/>
      <c r="BY12" s="64"/>
      <c r="BZ12" s="64"/>
      <c r="CA12" s="64"/>
      <c r="CB12" s="64"/>
      <c r="CC12" s="64"/>
      <c r="CD12" s="64"/>
      <c r="CE12" s="64"/>
      <c r="CF12" s="64"/>
      <c r="FJ12" s="94"/>
      <c r="FK12" s="94"/>
      <c r="FL12" s="94"/>
      <c r="FM12" s="94"/>
      <c r="FN12" s="94"/>
      <c r="FO12" s="94"/>
      <c r="FP12" s="94"/>
      <c r="FQ12" s="94"/>
      <c r="FR12" s="94"/>
      <c r="FS12" s="94"/>
      <c r="FT12" s="94"/>
      <c r="FU12" s="94"/>
      <c r="FV12" s="94"/>
      <c r="FW12" s="94"/>
      <c r="FX12" s="94"/>
      <c r="FY12" s="94"/>
      <c r="FZ12" s="94"/>
      <c r="GA12" s="94"/>
      <c r="GB12" s="94"/>
      <c r="GC12" s="94"/>
      <c r="GD12" s="94"/>
      <c r="GE12" s="94"/>
      <c r="GF12" s="94"/>
      <c r="GG12" s="94"/>
      <c r="GH12" s="94"/>
      <c r="GI12" s="94"/>
      <c r="GJ12" s="94"/>
      <c r="GK12" s="94"/>
      <c r="GL12" s="94"/>
      <c r="GM12" s="94"/>
      <c r="GN12" s="94"/>
      <c r="GO12" s="94"/>
      <c r="GP12" s="94"/>
      <c r="GQ12" s="94"/>
      <c r="GR12" s="94"/>
      <c r="GS12" s="94"/>
    </row>
    <row r="13" spans="1:201" ht="14.55" customHeight="1" x14ac:dyDescent="0.3">
      <c r="A13" s="92"/>
      <c r="B13" s="92"/>
      <c r="C13" s="92"/>
      <c r="D13" s="92"/>
      <c r="E13" s="92"/>
      <c r="F13" s="92"/>
      <c r="G13" s="92"/>
      <c r="H13" s="92"/>
      <c r="I13" s="92"/>
      <c r="BL13" s="93"/>
      <c r="BM13" s="93"/>
      <c r="BN13" s="93"/>
      <c r="BO13" s="93"/>
      <c r="BP13" s="93"/>
      <c r="BQ13" s="60"/>
      <c r="BR13" s="60"/>
      <c r="BS13" s="64"/>
      <c r="BT13" s="64"/>
      <c r="BU13" s="64"/>
      <c r="BV13" s="64"/>
      <c r="BW13" s="64"/>
      <c r="BX13" s="64"/>
      <c r="BY13" s="64"/>
      <c r="BZ13" s="64"/>
      <c r="CA13" s="64"/>
      <c r="CB13" s="64"/>
      <c r="CC13" s="64"/>
      <c r="CD13" s="64"/>
      <c r="CE13" s="64"/>
      <c r="CF13" s="64"/>
      <c r="FJ13" s="94"/>
      <c r="FK13" s="94"/>
      <c r="FL13" s="94"/>
      <c r="FM13" s="94"/>
      <c r="FN13" s="94"/>
      <c r="FO13" s="94"/>
      <c r="FP13" s="94"/>
      <c r="FQ13" s="94"/>
      <c r="FR13" s="94"/>
      <c r="FS13" s="94"/>
      <c r="FT13" s="94"/>
      <c r="FU13" s="94"/>
      <c r="FV13" s="94"/>
      <c r="FW13" s="94"/>
      <c r="FX13" s="94"/>
      <c r="FY13" s="94"/>
      <c r="FZ13" s="94"/>
      <c r="GA13" s="94"/>
      <c r="GB13" s="94"/>
      <c r="GC13" s="94"/>
      <c r="GD13" s="94"/>
      <c r="GE13" s="94"/>
      <c r="GF13" s="94"/>
      <c r="GG13" s="94"/>
      <c r="GH13" s="94"/>
      <c r="GI13" s="94"/>
      <c r="GJ13" s="94"/>
      <c r="GK13" s="94"/>
      <c r="GL13" s="94"/>
      <c r="GM13" s="94"/>
      <c r="GN13" s="94"/>
      <c r="GO13" s="94"/>
      <c r="GP13" s="94"/>
      <c r="GQ13" s="94"/>
      <c r="GR13" s="94"/>
      <c r="GS13" s="94"/>
    </row>
    <row r="14" spans="1:201" x14ac:dyDescent="0.3">
      <c r="FJ14" s="94"/>
      <c r="FK14" s="94"/>
      <c r="FL14" s="94"/>
      <c r="FM14" s="94"/>
      <c r="FN14" s="94"/>
      <c r="FO14" s="94"/>
      <c r="FP14" s="94"/>
      <c r="FQ14" s="94"/>
      <c r="FR14" s="94"/>
      <c r="FS14" s="94"/>
      <c r="FT14" s="94"/>
      <c r="FU14" s="94"/>
      <c r="FV14" s="94"/>
      <c r="FW14" s="94"/>
      <c r="FX14" s="94"/>
      <c r="FY14" s="94"/>
      <c r="FZ14" s="94"/>
      <c r="GA14" s="94"/>
      <c r="GB14" s="94"/>
      <c r="GC14" s="94"/>
      <c r="GD14" s="94"/>
      <c r="GE14" s="94"/>
      <c r="GF14" s="94"/>
      <c r="GG14" s="94"/>
      <c r="GH14" s="94"/>
      <c r="GI14" s="94"/>
      <c r="GJ14" s="94"/>
      <c r="GK14" s="94"/>
      <c r="GL14" s="94"/>
      <c r="GM14" s="94"/>
      <c r="GN14" s="94"/>
      <c r="GO14" s="94"/>
      <c r="GP14" s="94"/>
      <c r="GQ14" s="94"/>
      <c r="GR14" s="94"/>
      <c r="GS14" s="94"/>
    </row>
  </sheetData>
  <mergeCells count="3">
    <mergeCell ref="A1:I13"/>
    <mergeCell ref="BL1:BP13"/>
    <mergeCell ref="FJ1:GS14"/>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GX13"/>
  <sheetViews>
    <sheetView zoomScale="10" zoomScaleNormal="10" workbookViewId="0">
      <selection sqref="A1:I13"/>
    </sheetView>
  </sheetViews>
  <sheetFormatPr defaultRowHeight="14.4" x14ac:dyDescent="0.3"/>
  <cols>
    <col min="1" max="1" width="255.77734375" customWidth="1"/>
    <col min="64" max="64" width="50.77734375" customWidth="1"/>
  </cols>
  <sheetData>
    <row r="1" spans="1:206" ht="14.55" customHeight="1" x14ac:dyDescent="0.3">
      <c r="A1" s="95">
        <f ca="1">NOW()</f>
        <v>46145.553432407411</v>
      </c>
      <c r="B1" s="95"/>
      <c r="C1" s="95"/>
      <c r="D1" s="95"/>
      <c r="E1" s="95"/>
      <c r="F1" s="95"/>
      <c r="G1" s="95"/>
      <c r="H1" s="95"/>
      <c r="I1" s="95"/>
      <c r="BL1" s="93"/>
      <c r="BM1" s="93"/>
      <c r="BN1" s="93"/>
      <c r="BO1" s="93"/>
      <c r="BP1" s="93"/>
      <c r="BQ1" s="60"/>
      <c r="BR1" s="60"/>
      <c r="BS1" s="96"/>
      <c r="BT1" s="96"/>
      <c r="BU1" s="96"/>
      <c r="BV1" s="96"/>
      <c r="BW1" s="96"/>
      <c r="BX1" s="96"/>
      <c r="BY1" s="96"/>
      <c r="BZ1" s="96"/>
      <c r="CA1" s="96"/>
      <c r="CB1" s="96"/>
      <c r="CC1" s="96"/>
      <c r="CD1" s="96"/>
      <c r="CE1" s="96"/>
      <c r="CF1" s="96"/>
      <c r="FI1" s="97">
        <f ca="1">NOW()</f>
        <v>46145.553432407411</v>
      </c>
      <c r="FJ1" s="97"/>
      <c r="FK1" s="97"/>
      <c r="FL1" s="97"/>
      <c r="FM1" s="97"/>
      <c r="FN1" s="97"/>
      <c r="FO1" s="97"/>
      <c r="FP1" s="97"/>
      <c r="FQ1" s="97"/>
      <c r="FR1" s="97"/>
      <c r="FS1" s="97"/>
      <c r="FT1" s="97"/>
      <c r="FU1" s="97"/>
      <c r="FV1" s="97"/>
      <c r="FW1" s="97"/>
      <c r="FX1" s="97"/>
      <c r="FY1" s="97"/>
      <c r="FZ1" s="97"/>
      <c r="GA1" s="97"/>
      <c r="GB1" s="97"/>
      <c r="GC1" s="97"/>
      <c r="GD1" s="97"/>
      <c r="GE1" s="97"/>
      <c r="GF1" s="97"/>
      <c r="GG1" s="97"/>
      <c r="GH1" s="97"/>
      <c r="GI1" s="97"/>
      <c r="GJ1" s="97"/>
      <c r="GK1" s="97"/>
      <c r="GL1" s="97"/>
      <c r="GM1" s="97"/>
      <c r="GN1" s="97"/>
      <c r="GO1" s="97"/>
      <c r="GP1" s="97"/>
      <c r="GQ1" s="97"/>
      <c r="GR1" s="97"/>
      <c r="GS1" s="97"/>
      <c r="GT1" s="97"/>
      <c r="GU1" s="97"/>
      <c r="GV1" s="97"/>
      <c r="GW1" s="97"/>
      <c r="GX1" s="97"/>
    </row>
    <row r="2" spans="1:206" ht="14.55" customHeight="1" x14ac:dyDescent="0.3">
      <c r="A2" s="95"/>
      <c r="B2" s="95"/>
      <c r="C2" s="95"/>
      <c r="D2" s="95"/>
      <c r="E2" s="95"/>
      <c r="F2" s="95"/>
      <c r="G2" s="95"/>
      <c r="H2" s="95"/>
      <c r="I2" s="95"/>
      <c r="BL2" s="93"/>
      <c r="BM2" s="93"/>
      <c r="BN2" s="93"/>
      <c r="BO2" s="93"/>
      <c r="BP2" s="93"/>
      <c r="BQ2" s="60"/>
      <c r="BR2" s="60"/>
      <c r="BS2" s="96"/>
      <c r="BT2" s="96"/>
      <c r="BU2" s="96"/>
      <c r="BV2" s="96"/>
      <c r="BW2" s="96"/>
      <c r="BX2" s="96"/>
      <c r="BY2" s="96"/>
      <c r="BZ2" s="96"/>
      <c r="CA2" s="96"/>
      <c r="CB2" s="96"/>
      <c r="CC2" s="96"/>
      <c r="CD2" s="96"/>
      <c r="CE2" s="96"/>
      <c r="CF2" s="96"/>
      <c r="FI2" s="97"/>
      <c r="FJ2" s="97"/>
      <c r="FK2" s="97"/>
      <c r="FL2" s="97"/>
      <c r="FM2" s="97"/>
      <c r="FN2" s="97"/>
      <c r="FO2" s="97"/>
      <c r="FP2" s="97"/>
      <c r="FQ2" s="97"/>
      <c r="FR2" s="97"/>
      <c r="FS2" s="97"/>
      <c r="FT2" s="97"/>
      <c r="FU2" s="97"/>
      <c r="FV2" s="97"/>
      <c r="FW2" s="97"/>
      <c r="FX2" s="97"/>
      <c r="FY2" s="97"/>
      <c r="FZ2" s="97"/>
      <c r="GA2" s="97"/>
      <c r="GB2" s="97"/>
      <c r="GC2" s="97"/>
      <c r="GD2" s="97"/>
      <c r="GE2" s="97"/>
      <c r="GF2" s="97"/>
      <c r="GG2" s="97"/>
      <c r="GH2" s="97"/>
      <c r="GI2" s="97"/>
      <c r="GJ2" s="97"/>
      <c r="GK2" s="97"/>
      <c r="GL2" s="97"/>
      <c r="GM2" s="97"/>
      <c r="GN2" s="97"/>
      <c r="GO2" s="97"/>
      <c r="GP2" s="97"/>
      <c r="GQ2" s="97"/>
      <c r="GR2" s="97"/>
      <c r="GS2" s="97"/>
      <c r="GT2" s="97"/>
      <c r="GU2" s="97"/>
      <c r="GV2" s="97"/>
      <c r="GW2" s="97"/>
      <c r="GX2" s="97"/>
    </row>
    <row r="3" spans="1:206" ht="14.55" customHeight="1" x14ac:dyDescent="0.3">
      <c r="A3" s="95"/>
      <c r="B3" s="95"/>
      <c r="C3" s="95"/>
      <c r="D3" s="95"/>
      <c r="E3" s="95"/>
      <c r="F3" s="95"/>
      <c r="G3" s="95"/>
      <c r="H3" s="95"/>
      <c r="I3" s="95"/>
      <c r="BL3" s="93"/>
      <c r="BM3" s="93"/>
      <c r="BN3" s="93"/>
      <c r="BO3" s="93"/>
      <c r="BP3" s="93"/>
      <c r="BQ3" s="60"/>
      <c r="BR3" s="60"/>
      <c r="BS3" s="96"/>
      <c r="BT3" s="96"/>
      <c r="BU3" s="96"/>
      <c r="BV3" s="96"/>
      <c r="BW3" s="96"/>
      <c r="BX3" s="96"/>
      <c r="BY3" s="96"/>
      <c r="BZ3" s="96"/>
      <c r="CA3" s="96"/>
      <c r="CB3" s="96"/>
      <c r="CC3" s="96"/>
      <c r="CD3" s="96"/>
      <c r="CE3" s="96"/>
      <c r="CF3" s="96"/>
      <c r="FI3" s="97"/>
      <c r="FJ3" s="97"/>
      <c r="FK3" s="97"/>
      <c r="FL3" s="97"/>
      <c r="FM3" s="97"/>
      <c r="FN3" s="97"/>
      <c r="FO3" s="97"/>
      <c r="FP3" s="97"/>
      <c r="FQ3" s="97"/>
      <c r="FR3" s="97"/>
      <c r="FS3" s="97"/>
      <c r="FT3" s="97"/>
      <c r="FU3" s="97"/>
      <c r="FV3" s="97"/>
      <c r="FW3" s="97"/>
      <c r="FX3" s="97"/>
      <c r="FY3" s="97"/>
      <c r="FZ3" s="97"/>
      <c r="GA3" s="97"/>
      <c r="GB3" s="97"/>
      <c r="GC3" s="97"/>
      <c r="GD3" s="97"/>
      <c r="GE3" s="97"/>
      <c r="GF3" s="97"/>
      <c r="GG3" s="97"/>
      <c r="GH3" s="97"/>
      <c r="GI3" s="97"/>
      <c r="GJ3" s="97"/>
      <c r="GK3" s="97"/>
      <c r="GL3" s="97"/>
      <c r="GM3" s="97"/>
      <c r="GN3" s="97"/>
      <c r="GO3" s="97"/>
      <c r="GP3" s="97"/>
      <c r="GQ3" s="97"/>
      <c r="GR3" s="97"/>
      <c r="GS3" s="97"/>
      <c r="GT3" s="97"/>
      <c r="GU3" s="97"/>
      <c r="GV3" s="97"/>
      <c r="GW3" s="97"/>
      <c r="GX3" s="97"/>
    </row>
    <row r="4" spans="1:206" ht="14.55" customHeight="1" x14ac:dyDescent="0.3">
      <c r="A4" s="95"/>
      <c r="B4" s="95"/>
      <c r="C4" s="95"/>
      <c r="D4" s="95"/>
      <c r="E4" s="95"/>
      <c r="F4" s="95"/>
      <c r="G4" s="95"/>
      <c r="H4" s="95"/>
      <c r="I4" s="95"/>
      <c r="BL4" s="93"/>
      <c r="BM4" s="93"/>
      <c r="BN4" s="93"/>
      <c r="BO4" s="93"/>
      <c r="BP4" s="93"/>
      <c r="BQ4" s="60"/>
      <c r="BR4" s="60"/>
      <c r="BS4" s="96"/>
      <c r="BT4" s="96"/>
      <c r="BU4" s="96"/>
      <c r="BV4" s="96"/>
      <c r="BW4" s="96"/>
      <c r="BX4" s="96"/>
      <c r="BY4" s="96"/>
      <c r="BZ4" s="96"/>
      <c r="CA4" s="96"/>
      <c r="CB4" s="96"/>
      <c r="CC4" s="96"/>
      <c r="CD4" s="96"/>
      <c r="CE4" s="96"/>
      <c r="CF4" s="96"/>
      <c r="FI4" s="97"/>
      <c r="FJ4" s="97"/>
      <c r="FK4" s="97"/>
      <c r="FL4" s="97"/>
      <c r="FM4" s="97"/>
      <c r="FN4" s="97"/>
      <c r="FO4" s="97"/>
      <c r="FP4" s="97"/>
      <c r="FQ4" s="97"/>
      <c r="FR4" s="97"/>
      <c r="FS4" s="97"/>
      <c r="FT4" s="97"/>
      <c r="FU4" s="97"/>
      <c r="FV4" s="97"/>
      <c r="FW4" s="97"/>
      <c r="FX4" s="97"/>
      <c r="FY4" s="97"/>
      <c r="FZ4" s="97"/>
      <c r="GA4" s="97"/>
      <c r="GB4" s="97"/>
      <c r="GC4" s="97"/>
      <c r="GD4" s="97"/>
      <c r="GE4" s="97"/>
      <c r="GF4" s="97"/>
      <c r="GG4" s="97"/>
      <c r="GH4" s="97"/>
      <c r="GI4" s="97"/>
      <c r="GJ4" s="97"/>
      <c r="GK4" s="97"/>
      <c r="GL4" s="97"/>
      <c r="GM4" s="97"/>
      <c r="GN4" s="97"/>
      <c r="GO4" s="97"/>
      <c r="GP4" s="97"/>
      <c r="GQ4" s="97"/>
      <c r="GR4" s="97"/>
      <c r="GS4" s="97"/>
      <c r="GT4" s="97"/>
      <c r="GU4" s="97"/>
      <c r="GV4" s="97"/>
      <c r="GW4" s="97"/>
      <c r="GX4" s="97"/>
    </row>
    <row r="5" spans="1:206" ht="14.55" customHeight="1" x14ac:dyDescent="0.3">
      <c r="A5" s="95"/>
      <c r="B5" s="95"/>
      <c r="C5" s="95"/>
      <c r="D5" s="95"/>
      <c r="E5" s="95"/>
      <c r="F5" s="95"/>
      <c r="G5" s="95"/>
      <c r="H5" s="95"/>
      <c r="I5" s="95"/>
      <c r="BL5" s="93"/>
      <c r="BM5" s="93"/>
      <c r="BN5" s="93"/>
      <c r="BO5" s="93"/>
      <c r="BP5" s="93"/>
      <c r="BQ5" s="60"/>
      <c r="BR5" s="60"/>
      <c r="BS5" s="96"/>
      <c r="BT5" s="96"/>
      <c r="BU5" s="96"/>
      <c r="BV5" s="96"/>
      <c r="BW5" s="96"/>
      <c r="BX5" s="96"/>
      <c r="BY5" s="96"/>
      <c r="BZ5" s="96"/>
      <c r="CA5" s="96"/>
      <c r="CB5" s="96"/>
      <c r="CC5" s="96"/>
      <c r="CD5" s="96"/>
      <c r="CE5" s="96"/>
      <c r="CF5" s="96"/>
      <c r="FI5" s="97"/>
      <c r="FJ5" s="97"/>
      <c r="FK5" s="97"/>
      <c r="FL5" s="97"/>
      <c r="FM5" s="97"/>
      <c r="FN5" s="97"/>
      <c r="FO5" s="97"/>
      <c r="FP5" s="97"/>
      <c r="FQ5" s="97"/>
      <c r="FR5" s="97"/>
      <c r="FS5" s="97"/>
      <c r="FT5" s="97"/>
      <c r="FU5" s="97"/>
      <c r="FV5" s="97"/>
      <c r="FW5" s="97"/>
      <c r="FX5" s="97"/>
      <c r="FY5" s="97"/>
      <c r="FZ5" s="97"/>
      <c r="GA5" s="97"/>
      <c r="GB5" s="97"/>
      <c r="GC5" s="97"/>
      <c r="GD5" s="97"/>
      <c r="GE5" s="97"/>
      <c r="GF5" s="97"/>
      <c r="GG5" s="97"/>
      <c r="GH5" s="97"/>
      <c r="GI5" s="97"/>
      <c r="GJ5" s="97"/>
      <c r="GK5" s="97"/>
      <c r="GL5" s="97"/>
      <c r="GM5" s="97"/>
      <c r="GN5" s="97"/>
      <c r="GO5" s="97"/>
      <c r="GP5" s="97"/>
      <c r="GQ5" s="97"/>
      <c r="GR5" s="97"/>
      <c r="GS5" s="97"/>
      <c r="GT5" s="97"/>
      <c r="GU5" s="97"/>
      <c r="GV5" s="97"/>
      <c r="GW5" s="97"/>
      <c r="GX5" s="97"/>
    </row>
    <row r="6" spans="1:206" ht="14.55" customHeight="1" x14ac:dyDescent="0.3">
      <c r="A6" s="95"/>
      <c r="B6" s="95"/>
      <c r="C6" s="95"/>
      <c r="D6" s="95"/>
      <c r="E6" s="95"/>
      <c r="F6" s="95"/>
      <c r="G6" s="95"/>
      <c r="H6" s="95"/>
      <c r="I6" s="95"/>
      <c r="BL6" s="93"/>
      <c r="BM6" s="93"/>
      <c r="BN6" s="93"/>
      <c r="BO6" s="93"/>
      <c r="BP6" s="93"/>
      <c r="BQ6" s="60"/>
      <c r="BR6" s="60"/>
      <c r="BS6" s="96"/>
      <c r="BT6" s="96"/>
      <c r="BU6" s="96"/>
      <c r="BV6" s="96"/>
      <c r="BW6" s="96"/>
      <c r="BX6" s="96"/>
      <c r="BY6" s="96"/>
      <c r="BZ6" s="96"/>
      <c r="CA6" s="96"/>
      <c r="CB6" s="96"/>
      <c r="CC6" s="96"/>
      <c r="CD6" s="96"/>
      <c r="CE6" s="96"/>
      <c r="CF6" s="96"/>
      <c r="FI6" s="97"/>
      <c r="FJ6" s="97"/>
      <c r="FK6" s="97"/>
      <c r="FL6" s="97"/>
      <c r="FM6" s="97"/>
      <c r="FN6" s="97"/>
      <c r="FO6" s="97"/>
      <c r="FP6" s="97"/>
      <c r="FQ6" s="97"/>
      <c r="FR6" s="97"/>
      <c r="FS6" s="97"/>
      <c r="FT6" s="97"/>
      <c r="FU6" s="97"/>
      <c r="FV6" s="97"/>
      <c r="FW6" s="97"/>
      <c r="FX6" s="97"/>
      <c r="FY6" s="97"/>
      <c r="FZ6" s="97"/>
      <c r="GA6" s="97"/>
      <c r="GB6" s="97"/>
      <c r="GC6" s="97"/>
      <c r="GD6" s="97"/>
      <c r="GE6" s="97"/>
      <c r="GF6" s="97"/>
      <c r="GG6" s="97"/>
      <c r="GH6" s="97"/>
      <c r="GI6" s="97"/>
      <c r="GJ6" s="97"/>
      <c r="GK6" s="97"/>
      <c r="GL6" s="97"/>
      <c r="GM6" s="97"/>
      <c r="GN6" s="97"/>
      <c r="GO6" s="97"/>
      <c r="GP6" s="97"/>
      <c r="GQ6" s="97"/>
      <c r="GR6" s="97"/>
      <c r="GS6" s="97"/>
      <c r="GT6" s="97"/>
      <c r="GU6" s="97"/>
      <c r="GV6" s="97"/>
      <c r="GW6" s="97"/>
      <c r="GX6" s="97"/>
    </row>
    <row r="7" spans="1:206" ht="14.55" customHeight="1" x14ac:dyDescent="0.3">
      <c r="A7" s="95"/>
      <c r="B7" s="95"/>
      <c r="C7" s="95"/>
      <c r="D7" s="95"/>
      <c r="E7" s="95"/>
      <c r="F7" s="95"/>
      <c r="G7" s="95"/>
      <c r="H7" s="95"/>
      <c r="I7" s="95"/>
      <c r="BL7" s="93"/>
      <c r="BM7" s="93"/>
      <c r="BN7" s="93"/>
      <c r="BO7" s="93"/>
      <c r="BP7" s="93"/>
      <c r="BQ7" s="60"/>
      <c r="BR7" s="60"/>
      <c r="BS7" s="96"/>
      <c r="BT7" s="96"/>
      <c r="BU7" s="96"/>
      <c r="BV7" s="96"/>
      <c r="BW7" s="96"/>
      <c r="BX7" s="96"/>
      <c r="BY7" s="96"/>
      <c r="BZ7" s="96"/>
      <c r="CA7" s="96"/>
      <c r="CB7" s="96"/>
      <c r="CC7" s="96"/>
      <c r="CD7" s="96"/>
      <c r="CE7" s="96"/>
      <c r="CF7" s="96"/>
      <c r="FI7" s="97"/>
      <c r="FJ7" s="97"/>
      <c r="FK7" s="97"/>
      <c r="FL7" s="97"/>
      <c r="FM7" s="97"/>
      <c r="FN7" s="97"/>
      <c r="FO7" s="97"/>
      <c r="FP7" s="97"/>
      <c r="FQ7" s="97"/>
      <c r="FR7" s="97"/>
      <c r="FS7" s="97"/>
      <c r="FT7" s="97"/>
      <c r="FU7" s="97"/>
      <c r="FV7" s="97"/>
      <c r="FW7" s="97"/>
      <c r="FX7" s="97"/>
      <c r="FY7" s="97"/>
      <c r="FZ7" s="97"/>
      <c r="GA7" s="97"/>
      <c r="GB7" s="97"/>
      <c r="GC7" s="97"/>
      <c r="GD7" s="97"/>
      <c r="GE7" s="97"/>
      <c r="GF7" s="97"/>
      <c r="GG7" s="97"/>
      <c r="GH7" s="97"/>
      <c r="GI7" s="97"/>
      <c r="GJ7" s="97"/>
      <c r="GK7" s="97"/>
      <c r="GL7" s="97"/>
      <c r="GM7" s="97"/>
      <c r="GN7" s="97"/>
      <c r="GO7" s="97"/>
      <c r="GP7" s="97"/>
      <c r="GQ7" s="97"/>
      <c r="GR7" s="97"/>
      <c r="GS7" s="97"/>
      <c r="GT7" s="97"/>
      <c r="GU7" s="97"/>
      <c r="GV7" s="97"/>
      <c r="GW7" s="97"/>
      <c r="GX7" s="97"/>
    </row>
    <row r="8" spans="1:206" ht="278.55" customHeight="1" x14ac:dyDescent="0.3">
      <c r="A8" s="95"/>
      <c r="B8" s="95"/>
      <c r="C8" s="95"/>
      <c r="D8" s="95"/>
      <c r="E8" s="95"/>
      <c r="F8" s="95"/>
      <c r="G8" s="95"/>
      <c r="H8" s="95"/>
      <c r="I8" s="95"/>
      <c r="BL8" s="93"/>
      <c r="BM8" s="93"/>
      <c r="BN8" s="93"/>
      <c r="BO8" s="93"/>
      <c r="BP8" s="93"/>
      <c r="BQ8" s="60"/>
      <c r="BR8" s="60"/>
      <c r="BS8" s="96"/>
      <c r="BT8" s="96"/>
      <c r="BU8" s="96"/>
      <c r="BV8" s="96"/>
      <c r="BW8" s="96"/>
      <c r="BX8" s="96"/>
      <c r="BY8" s="96"/>
      <c r="BZ8" s="96"/>
      <c r="CA8" s="96"/>
      <c r="CB8" s="96"/>
      <c r="CC8" s="96"/>
      <c r="CD8" s="96"/>
      <c r="CE8" s="96"/>
      <c r="CF8" s="96"/>
      <c r="FI8" s="97"/>
      <c r="FJ8" s="97"/>
      <c r="FK8" s="97"/>
      <c r="FL8" s="97"/>
      <c r="FM8" s="97"/>
      <c r="FN8" s="97"/>
      <c r="FO8" s="97"/>
      <c r="FP8" s="97"/>
      <c r="FQ8" s="97"/>
      <c r="FR8" s="97"/>
      <c r="FS8" s="97"/>
      <c r="FT8" s="97"/>
      <c r="FU8" s="97"/>
      <c r="FV8" s="97"/>
      <c r="FW8" s="97"/>
      <c r="FX8" s="97"/>
      <c r="FY8" s="97"/>
      <c r="FZ8" s="97"/>
      <c r="GA8" s="97"/>
      <c r="GB8" s="97"/>
      <c r="GC8" s="97"/>
      <c r="GD8" s="97"/>
      <c r="GE8" s="97"/>
      <c r="GF8" s="97"/>
      <c r="GG8" s="97"/>
      <c r="GH8" s="97"/>
      <c r="GI8" s="97"/>
      <c r="GJ8" s="97"/>
      <c r="GK8" s="97"/>
      <c r="GL8" s="97"/>
      <c r="GM8" s="97"/>
      <c r="GN8" s="97"/>
      <c r="GO8" s="97"/>
      <c r="GP8" s="97"/>
      <c r="GQ8" s="97"/>
      <c r="GR8" s="97"/>
      <c r="GS8" s="97"/>
      <c r="GT8" s="97"/>
      <c r="GU8" s="97"/>
      <c r="GV8" s="97"/>
      <c r="GW8" s="97"/>
      <c r="GX8" s="97"/>
    </row>
    <row r="9" spans="1:206" ht="14.55" customHeight="1" x14ac:dyDescent="0.3">
      <c r="A9" s="95"/>
      <c r="B9" s="95"/>
      <c r="C9" s="95"/>
      <c r="D9" s="95"/>
      <c r="E9" s="95"/>
      <c r="F9" s="95"/>
      <c r="G9" s="95"/>
      <c r="H9" s="95"/>
      <c r="I9" s="95"/>
      <c r="BL9" s="93"/>
      <c r="BM9" s="93"/>
      <c r="BN9" s="93"/>
      <c r="BO9" s="93"/>
      <c r="BP9" s="93"/>
      <c r="BQ9" s="60"/>
      <c r="BR9" s="60"/>
      <c r="BS9" s="96"/>
      <c r="BT9" s="96"/>
      <c r="BU9" s="96"/>
      <c r="BV9" s="96"/>
      <c r="BW9" s="96"/>
      <c r="BX9" s="96"/>
      <c r="BY9" s="96"/>
      <c r="BZ9" s="96"/>
      <c r="CA9" s="96"/>
      <c r="CB9" s="96"/>
      <c r="CC9" s="96"/>
      <c r="CD9" s="96"/>
      <c r="CE9" s="96"/>
      <c r="CF9" s="96"/>
      <c r="FI9" s="97"/>
      <c r="FJ9" s="97"/>
      <c r="FK9" s="97"/>
      <c r="FL9" s="97"/>
      <c r="FM9" s="97"/>
      <c r="FN9" s="97"/>
      <c r="FO9" s="97"/>
      <c r="FP9" s="97"/>
      <c r="FQ9" s="97"/>
      <c r="FR9" s="97"/>
      <c r="FS9" s="97"/>
      <c r="FT9" s="97"/>
      <c r="FU9" s="97"/>
      <c r="FV9" s="97"/>
      <c r="FW9" s="97"/>
      <c r="FX9" s="97"/>
      <c r="FY9" s="97"/>
      <c r="FZ9" s="97"/>
      <c r="GA9" s="97"/>
      <c r="GB9" s="97"/>
      <c r="GC9" s="97"/>
      <c r="GD9" s="97"/>
      <c r="GE9" s="97"/>
      <c r="GF9" s="97"/>
      <c r="GG9" s="97"/>
      <c r="GH9" s="97"/>
      <c r="GI9" s="97"/>
      <c r="GJ9" s="97"/>
      <c r="GK9" s="97"/>
      <c r="GL9" s="97"/>
      <c r="GM9" s="97"/>
      <c r="GN9" s="97"/>
      <c r="GO9" s="97"/>
      <c r="GP9" s="97"/>
      <c r="GQ9" s="97"/>
      <c r="GR9" s="97"/>
      <c r="GS9" s="97"/>
      <c r="GT9" s="97"/>
      <c r="GU9" s="97"/>
      <c r="GV9" s="97"/>
      <c r="GW9" s="97"/>
      <c r="GX9" s="97"/>
    </row>
    <row r="10" spans="1:206" ht="14.55" customHeight="1" x14ac:dyDescent="0.3">
      <c r="A10" s="95"/>
      <c r="B10" s="95"/>
      <c r="C10" s="95"/>
      <c r="D10" s="95"/>
      <c r="E10" s="95"/>
      <c r="F10" s="95"/>
      <c r="G10" s="95"/>
      <c r="H10" s="95"/>
      <c r="I10" s="95"/>
      <c r="BL10" s="93"/>
      <c r="BM10" s="93"/>
      <c r="BN10" s="93"/>
      <c r="BO10" s="93"/>
      <c r="BP10" s="93"/>
      <c r="BQ10" s="60"/>
      <c r="BR10" s="60"/>
      <c r="BS10" s="96"/>
      <c r="BT10" s="96"/>
      <c r="BU10" s="96"/>
      <c r="BV10" s="96"/>
      <c r="BW10" s="96"/>
      <c r="BX10" s="96"/>
      <c r="BY10" s="96"/>
      <c r="BZ10" s="96"/>
      <c r="CA10" s="96"/>
      <c r="CB10" s="96"/>
      <c r="CC10" s="96"/>
      <c r="CD10" s="96"/>
      <c r="CE10" s="96"/>
      <c r="CF10" s="96"/>
      <c r="FI10" s="97"/>
      <c r="FJ10" s="97"/>
      <c r="FK10" s="97"/>
      <c r="FL10" s="97"/>
      <c r="FM10" s="97"/>
      <c r="FN10" s="97"/>
      <c r="FO10" s="97"/>
      <c r="FP10" s="97"/>
      <c r="FQ10" s="97"/>
      <c r="FR10" s="97"/>
      <c r="FS10" s="97"/>
      <c r="FT10" s="97"/>
      <c r="FU10" s="97"/>
      <c r="FV10" s="97"/>
      <c r="FW10" s="97"/>
      <c r="FX10" s="97"/>
      <c r="FY10" s="97"/>
      <c r="FZ10" s="97"/>
      <c r="GA10" s="97"/>
      <c r="GB10" s="97"/>
      <c r="GC10" s="97"/>
      <c r="GD10" s="97"/>
      <c r="GE10" s="97"/>
      <c r="GF10" s="97"/>
      <c r="GG10" s="97"/>
      <c r="GH10" s="97"/>
      <c r="GI10" s="97"/>
      <c r="GJ10" s="97"/>
      <c r="GK10" s="97"/>
      <c r="GL10" s="97"/>
      <c r="GM10" s="97"/>
      <c r="GN10" s="97"/>
      <c r="GO10" s="97"/>
      <c r="GP10" s="97"/>
      <c r="GQ10" s="97"/>
      <c r="GR10" s="97"/>
      <c r="GS10" s="97"/>
      <c r="GT10" s="97"/>
      <c r="GU10" s="97"/>
      <c r="GV10" s="97"/>
      <c r="GW10" s="97"/>
      <c r="GX10" s="97"/>
    </row>
    <row r="11" spans="1:206" ht="14.55" customHeight="1" x14ac:dyDescent="0.3">
      <c r="A11" s="95"/>
      <c r="B11" s="95"/>
      <c r="C11" s="95"/>
      <c r="D11" s="95"/>
      <c r="E11" s="95"/>
      <c r="F11" s="95"/>
      <c r="G11" s="95"/>
      <c r="H11" s="95"/>
      <c r="I11" s="95"/>
      <c r="BL11" s="93"/>
      <c r="BM11" s="93"/>
      <c r="BN11" s="93"/>
      <c r="BO11" s="93"/>
      <c r="BP11" s="93"/>
      <c r="BQ11" s="60"/>
      <c r="BR11" s="60"/>
      <c r="BS11" s="96"/>
      <c r="BT11" s="96"/>
      <c r="BU11" s="96"/>
      <c r="BV11" s="96"/>
      <c r="BW11" s="96"/>
      <c r="BX11" s="96"/>
      <c r="BY11" s="96"/>
      <c r="BZ11" s="96"/>
      <c r="CA11" s="96"/>
      <c r="CB11" s="96"/>
      <c r="CC11" s="96"/>
      <c r="CD11" s="96"/>
      <c r="CE11" s="96"/>
      <c r="CF11" s="96"/>
      <c r="FI11" s="97"/>
      <c r="FJ11" s="97"/>
      <c r="FK11" s="97"/>
      <c r="FL11" s="97"/>
      <c r="FM11" s="97"/>
      <c r="FN11" s="97"/>
      <c r="FO11" s="97"/>
      <c r="FP11" s="97"/>
      <c r="FQ11" s="97"/>
      <c r="FR11" s="97"/>
      <c r="FS11" s="97"/>
      <c r="FT11" s="97"/>
      <c r="FU11" s="97"/>
      <c r="FV11" s="97"/>
      <c r="FW11" s="97"/>
      <c r="FX11" s="97"/>
      <c r="FY11" s="97"/>
      <c r="FZ11" s="97"/>
      <c r="GA11" s="97"/>
      <c r="GB11" s="97"/>
      <c r="GC11" s="97"/>
      <c r="GD11" s="97"/>
      <c r="GE11" s="97"/>
      <c r="GF11" s="97"/>
      <c r="GG11" s="97"/>
      <c r="GH11" s="97"/>
      <c r="GI11" s="97"/>
      <c r="GJ11" s="97"/>
      <c r="GK11" s="97"/>
      <c r="GL11" s="97"/>
      <c r="GM11" s="97"/>
      <c r="GN11" s="97"/>
      <c r="GO11" s="97"/>
      <c r="GP11" s="97"/>
      <c r="GQ11" s="97"/>
      <c r="GR11" s="97"/>
      <c r="GS11" s="97"/>
      <c r="GT11" s="97"/>
      <c r="GU11" s="97"/>
      <c r="GV11" s="97"/>
      <c r="GW11" s="97"/>
      <c r="GX11" s="97"/>
    </row>
    <row r="12" spans="1:206" ht="14.55" customHeight="1" x14ac:dyDescent="0.3">
      <c r="A12" s="95"/>
      <c r="B12" s="95"/>
      <c r="C12" s="95"/>
      <c r="D12" s="95"/>
      <c r="E12" s="95"/>
      <c r="F12" s="95"/>
      <c r="G12" s="95"/>
      <c r="H12" s="95"/>
      <c r="I12" s="95"/>
      <c r="BL12" s="93"/>
      <c r="BM12" s="93"/>
      <c r="BN12" s="93"/>
      <c r="BO12" s="93"/>
      <c r="BP12" s="93"/>
      <c r="BQ12" s="60"/>
      <c r="BR12" s="60"/>
      <c r="BS12" s="96"/>
      <c r="BT12" s="96"/>
      <c r="BU12" s="96"/>
      <c r="BV12" s="96"/>
      <c r="BW12" s="96"/>
      <c r="BX12" s="96"/>
      <c r="BY12" s="96"/>
      <c r="BZ12" s="96"/>
      <c r="CA12" s="96"/>
      <c r="CB12" s="96"/>
      <c r="CC12" s="96"/>
      <c r="CD12" s="96"/>
      <c r="CE12" s="96"/>
      <c r="CF12" s="96"/>
      <c r="FI12" s="97"/>
      <c r="FJ12" s="97"/>
      <c r="FK12" s="97"/>
      <c r="FL12" s="97"/>
      <c r="FM12" s="97"/>
      <c r="FN12" s="97"/>
      <c r="FO12" s="97"/>
      <c r="FP12" s="97"/>
      <c r="FQ12" s="97"/>
      <c r="FR12" s="97"/>
      <c r="FS12" s="97"/>
      <c r="FT12" s="97"/>
      <c r="FU12" s="97"/>
      <c r="FV12" s="97"/>
      <c r="FW12" s="97"/>
      <c r="FX12" s="97"/>
      <c r="FY12" s="97"/>
      <c r="FZ12" s="97"/>
      <c r="GA12" s="97"/>
      <c r="GB12" s="97"/>
      <c r="GC12" s="97"/>
      <c r="GD12" s="97"/>
      <c r="GE12" s="97"/>
      <c r="GF12" s="97"/>
      <c r="GG12" s="97"/>
      <c r="GH12" s="97"/>
      <c r="GI12" s="97"/>
      <c r="GJ12" s="97"/>
      <c r="GK12" s="97"/>
      <c r="GL12" s="97"/>
      <c r="GM12" s="97"/>
      <c r="GN12" s="97"/>
      <c r="GO12" s="97"/>
      <c r="GP12" s="97"/>
      <c r="GQ12" s="97"/>
      <c r="GR12" s="97"/>
      <c r="GS12" s="97"/>
      <c r="GT12" s="97"/>
      <c r="GU12" s="97"/>
      <c r="GV12" s="97"/>
      <c r="GW12" s="97"/>
      <c r="GX12" s="97"/>
    </row>
    <row r="13" spans="1:206" ht="14.55" customHeight="1" x14ac:dyDescent="0.3">
      <c r="A13" s="95"/>
      <c r="B13" s="95"/>
      <c r="C13" s="95"/>
      <c r="D13" s="95"/>
      <c r="E13" s="95"/>
      <c r="F13" s="95"/>
      <c r="G13" s="95"/>
      <c r="H13" s="95"/>
      <c r="I13" s="95"/>
      <c r="BL13" s="93"/>
      <c r="BM13" s="93"/>
      <c r="BN13" s="93"/>
      <c r="BO13" s="93"/>
      <c r="BP13" s="93"/>
      <c r="BQ13" s="60"/>
      <c r="BR13" s="60"/>
      <c r="BS13" s="96"/>
      <c r="BT13" s="96"/>
      <c r="BU13" s="96"/>
      <c r="BV13" s="96"/>
      <c r="BW13" s="96"/>
      <c r="BX13" s="96"/>
      <c r="BY13" s="96"/>
      <c r="BZ13" s="96"/>
      <c r="CA13" s="96"/>
      <c r="CB13" s="96"/>
      <c r="CC13" s="96"/>
      <c r="CD13" s="96"/>
      <c r="CE13" s="96"/>
      <c r="CF13" s="96"/>
    </row>
  </sheetData>
  <mergeCells count="4">
    <mergeCell ref="A1:I13"/>
    <mergeCell ref="BL1:BP13"/>
    <mergeCell ref="BS1:CF13"/>
    <mergeCell ref="FI1:GX12"/>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HS30"/>
  <sheetViews>
    <sheetView zoomScale="10" zoomScaleNormal="10" workbookViewId="0">
      <selection sqref="A1:Q13"/>
    </sheetView>
  </sheetViews>
  <sheetFormatPr defaultRowHeight="14.4" x14ac:dyDescent="0.3"/>
  <cols>
    <col min="1" max="1" width="149" customWidth="1"/>
    <col min="64" max="64" width="50.77734375" customWidth="1"/>
  </cols>
  <sheetData>
    <row r="1" spans="1:227" ht="14.55" customHeight="1" x14ac:dyDescent="0.3">
      <c r="A1" s="98">
        <f ca="1">NOW()</f>
        <v>46145.553432407411</v>
      </c>
      <c r="B1" s="98"/>
      <c r="C1" s="98"/>
      <c r="D1" s="98"/>
      <c r="E1" s="98"/>
      <c r="F1" s="98"/>
      <c r="G1" s="98"/>
      <c r="H1" s="98"/>
      <c r="I1" s="98"/>
      <c r="J1" s="98"/>
      <c r="K1" s="98"/>
      <c r="L1" s="98"/>
      <c r="M1" s="98"/>
      <c r="N1" s="98"/>
      <c r="O1" s="98"/>
      <c r="P1" s="98"/>
      <c r="Q1" s="98"/>
      <c r="BL1" s="60"/>
      <c r="BM1" s="60"/>
      <c r="BN1" s="60"/>
      <c r="BO1" s="60"/>
      <c r="BP1" s="60"/>
      <c r="BQ1" s="60"/>
      <c r="BR1" s="60"/>
      <c r="BS1" s="61"/>
      <c r="BT1" s="61"/>
      <c r="BU1" s="61"/>
      <c r="BV1" s="61"/>
      <c r="BW1" s="61"/>
      <c r="BX1" s="61"/>
      <c r="BY1" s="61"/>
      <c r="BZ1" s="61"/>
      <c r="CA1" s="61"/>
      <c r="CB1" s="61"/>
      <c r="CC1" s="61"/>
      <c r="CD1" s="61"/>
      <c r="CE1" s="61"/>
      <c r="CF1" s="61"/>
      <c r="CG1" s="61"/>
      <c r="CH1" s="61"/>
      <c r="CI1" s="61"/>
      <c r="CJ1" s="61"/>
      <c r="CK1" s="61"/>
      <c r="CL1" s="61"/>
      <c r="CM1" s="61"/>
      <c r="CN1" s="61"/>
      <c r="CO1" s="61"/>
      <c r="CP1" s="61"/>
      <c r="CQ1" s="61"/>
      <c r="CR1" s="61"/>
      <c r="CS1" s="61"/>
      <c r="CT1" s="61"/>
      <c r="CU1" s="61"/>
      <c r="CV1" s="61"/>
      <c r="CW1" s="61"/>
      <c r="CX1" s="61"/>
      <c r="CY1" s="61"/>
      <c r="CZ1" s="61"/>
      <c r="DA1" s="61"/>
      <c r="DB1" s="61"/>
      <c r="DC1" s="61"/>
      <c r="DD1" s="61"/>
      <c r="DE1" s="61"/>
      <c r="DF1" s="61"/>
      <c r="DG1" s="61"/>
      <c r="DH1" s="61"/>
      <c r="DI1" s="61"/>
      <c r="DJ1" s="61"/>
      <c r="DK1" s="61"/>
      <c r="DL1" s="61"/>
      <c r="DM1" s="61"/>
      <c r="DN1" s="61"/>
      <c r="DO1" s="61"/>
      <c r="DP1" s="61"/>
      <c r="DQ1" s="61"/>
      <c r="DR1" s="61"/>
      <c r="DS1" s="61"/>
      <c r="DT1" s="61"/>
      <c r="DU1" s="61"/>
      <c r="DV1" s="61"/>
      <c r="DW1" s="61"/>
      <c r="DX1" s="61"/>
      <c r="DY1" s="61"/>
      <c r="DZ1" s="61"/>
      <c r="EA1" s="61"/>
      <c r="EB1" s="61"/>
      <c r="EC1" s="61"/>
      <c r="ED1" s="61"/>
      <c r="EE1" s="61"/>
      <c r="EF1" s="61"/>
      <c r="EG1" s="61"/>
      <c r="EH1" s="61"/>
      <c r="EI1" s="61"/>
      <c r="EJ1" s="61"/>
      <c r="EK1" s="61"/>
      <c r="EL1" s="61"/>
      <c r="EM1" s="61"/>
      <c r="EN1" s="61"/>
      <c r="EO1" s="61"/>
      <c r="EP1" s="61"/>
      <c r="EQ1" s="61"/>
      <c r="ER1" s="61"/>
      <c r="ES1" s="61"/>
      <c r="ET1" s="61"/>
      <c r="EU1" s="61"/>
      <c r="EV1" s="61"/>
      <c r="EW1" s="61"/>
      <c r="EX1" s="61"/>
      <c r="EY1" s="61"/>
      <c r="EZ1" s="61"/>
      <c r="FA1" s="61"/>
      <c r="FB1" s="61"/>
      <c r="FC1" s="61"/>
      <c r="FD1" s="61"/>
      <c r="FE1" s="61"/>
      <c r="FF1" s="61"/>
      <c r="FG1" s="61"/>
      <c r="FH1" s="61"/>
      <c r="FI1" s="61"/>
      <c r="FJ1" s="61"/>
      <c r="FK1" s="61"/>
      <c r="FL1" s="61"/>
      <c r="FM1" s="61"/>
      <c r="FN1" s="61"/>
      <c r="FO1" s="61"/>
      <c r="FP1" s="61"/>
      <c r="FQ1" s="61"/>
      <c r="FR1" s="61"/>
      <c r="FS1" s="61"/>
      <c r="FT1" s="61"/>
      <c r="FU1" s="61"/>
      <c r="FV1" s="61"/>
      <c r="FW1" s="61"/>
      <c r="FX1" s="61"/>
      <c r="FY1" s="61"/>
      <c r="FZ1" s="61"/>
      <c r="GA1" s="61"/>
      <c r="GB1" s="61"/>
      <c r="GC1" s="61"/>
      <c r="GD1" s="61"/>
      <c r="GE1" s="61"/>
      <c r="GF1" s="61"/>
      <c r="GG1" s="61"/>
      <c r="GH1" s="61"/>
      <c r="GI1" s="61"/>
      <c r="GJ1" s="61"/>
      <c r="GK1" s="61"/>
      <c r="GL1" s="61"/>
      <c r="GM1" s="61"/>
      <c r="GN1" s="61"/>
      <c r="GO1" s="61"/>
      <c r="GP1" s="61"/>
      <c r="GQ1" s="61"/>
      <c r="GR1" s="61"/>
      <c r="GS1" s="61"/>
      <c r="GT1" s="61"/>
      <c r="GU1" s="61"/>
      <c r="GV1" s="61"/>
      <c r="GW1" s="61"/>
      <c r="GX1" s="61"/>
      <c r="GY1" s="61"/>
      <c r="GZ1" s="61"/>
      <c r="HA1" s="61"/>
      <c r="HB1" s="61"/>
      <c r="HC1" s="61"/>
      <c r="HD1" s="61"/>
      <c r="HE1" s="61"/>
      <c r="HF1" s="61"/>
      <c r="HG1" s="61"/>
      <c r="HH1" s="61"/>
      <c r="HI1" s="61"/>
      <c r="HJ1" s="61"/>
      <c r="HK1" s="61"/>
      <c r="HL1" s="61"/>
      <c r="HM1" s="61"/>
      <c r="HN1" s="61"/>
      <c r="HO1" s="61"/>
      <c r="HP1" s="61"/>
    </row>
    <row r="2" spans="1:227" ht="14.55" customHeight="1" x14ac:dyDescent="0.3">
      <c r="A2" s="98"/>
      <c r="B2" s="98"/>
      <c r="C2" s="98"/>
      <c r="D2" s="98"/>
      <c r="E2" s="98"/>
      <c r="F2" s="98"/>
      <c r="G2" s="98"/>
      <c r="H2" s="98"/>
      <c r="I2" s="98"/>
      <c r="J2" s="98"/>
      <c r="K2" s="98"/>
      <c r="L2" s="98"/>
      <c r="M2" s="98"/>
      <c r="N2" s="98"/>
      <c r="O2" s="98"/>
      <c r="P2" s="98"/>
      <c r="Q2" s="98"/>
      <c r="BL2" s="60"/>
      <c r="BM2" s="60"/>
      <c r="BN2" s="60"/>
      <c r="BO2" s="60"/>
      <c r="BP2" s="60"/>
      <c r="BQ2" s="60"/>
      <c r="BR2" s="60"/>
      <c r="BS2" s="61"/>
      <c r="BT2" s="61"/>
      <c r="BU2" s="61"/>
      <c r="BV2" s="61"/>
      <c r="BW2" s="61"/>
      <c r="BX2" s="61"/>
      <c r="BY2" s="61"/>
      <c r="BZ2" s="61"/>
      <c r="CA2" s="61"/>
      <c r="CB2" s="61"/>
      <c r="CC2" s="61"/>
      <c r="CD2" s="61"/>
      <c r="CE2" s="61"/>
      <c r="CF2" s="61"/>
      <c r="CG2" s="61"/>
      <c r="CH2" s="61"/>
      <c r="CI2" s="61"/>
      <c r="CJ2" s="61"/>
      <c r="CK2" s="61"/>
      <c r="CL2" s="61"/>
      <c r="CM2" s="61"/>
      <c r="CN2" s="61"/>
      <c r="CO2" s="61"/>
      <c r="CP2" s="61"/>
      <c r="CQ2" s="61"/>
      <c r="CR2" s="61"/>
      <c r="CS2" s="61"/>
      <c r="CT2" s="61"/>
      <c r="CU2" s="61"/>
      <c r="CV2" s="61"/>
      <c r="CW2" s="61"/>
      <c r="CX2" s="61"/>
      <c r="CY2" s="61"/>
      <c r="CZ2" s="61"/>
      <c r="DA2" s="61"/>
      <c r="DB2" s="61"/>
      <c r="DC2" s="61"/>
      <c r="DD2" s="61"/>
      <c r="DE2" s="61"/>
      <c r="DF2" s="61"/>
      <c r="DG2" s="61"/>
      <c r="DH2" s="61"/>
      <c r="DI2" s="61"/>
      <c r="DJ2" s="61"/>
      <c r="DK2" s="61"/>
      <c r="DL2" s="61"/>
      <c r="DM2" s="61"/>
      <c r="DN2" s="61"/>
      <c r="DO2" s="61"/>
      <c r="DP2" s="61"/>
      <c r="DQ2" s="61"/>
      <c r="DR2" s="61"/>
      <c r="DS2" s="61"/>
      <c r="DT2" s="61"/>
      <c r="DU2" s="61"/>
      <c r="DV2" s="61"/>
      <c r="DW2" s="61"/>
      <c r="DX2" s="61"/>
      <c r="DY2" s="61"/>
      <c r="DZ2" s="61"/>
      <c r="EA2" s="61"/>
      <c r="EB2" s="61"/>
      <c r="EC2" s="61"/>
      <c r="ED2" s="61"/>
      <c r="EE2" s="61"/>
      <c r="EF2" s="61"/>
      <c r="EG2" s="61"/>
      <c r="EH2" s="61"/>
      <c r="EI2" s="61"/>
      <c r="EJ2" s="61"/>
      <c r="EK2" s="61"/>
      <c r="EL2" s="61"/>
      <c r="EM2" s="61"/>
      <c r="EN2" s="61"/>
      <c r="EO2" s="61"/>
      <c r="EP2" s="61"/>
      <c r="EQ2" s="61"/>
      <c r="ER2" s="61"/>
      <c r="ES2" s="61"/>
      <c r="ET2" s="61"/>
      <c r="EU2" s="61"/>
      <c r="EV2" s="61"/>
      <c r="EW2" s="61"/>
      <c r="EX2" s="61"/>
      <c r="EY2" s="61"/>
      <c r="EZ2" s="61"/>
      <c r="FA2" s="61"/>
      <c r="FB2" s="61"/>
      <c r="FC2" s="61"/>
      <c r="FD2" s="61"/>
      <c r="FE2" s="61"/>
      <c r="FF2" s="61"/>
      <c r="FG2" s="61"/>
      <c r="FH2" s="61"/>
      <c r="FI2" s="61"/>
      <c r="FJ2" s="61"/>
      <c r="FK2" s="61"/>
      <c r="FL2" s="61"/>
      <c r="FM2" s="61"/>
      <c r="FN2" s="61"/>
      <c r="FO2" s="61"/>
      <c r="FP2" s="61"/>
      <c r="FQ2" s="61"/>
      <c r="FR2" s="61"/>
      <c r="FS2" s="61"/>
      <c r="FT2" s="61"/>
      <c r="FU2" s="61"/>
      <c r="FV2" s="99">
        <f ca="1">NOW()</f>
        <v>46145.553432407411</v>
      </c>
      <c r="FW2" s="99"/>
      <c r="FX2" s="99"/>
      <c r="FY2" s="99"/>
      <c r="FZ2" s="99"/>
      <c r="GA2" s="99"/>
      <c r="GB2" s="99"/>
      <c r="GC2" s="99"/>
      <c r="GD2" s="99"/>
      <c r="GE2" s="99"/>
      <c r="GF2" s="99"/>
      <c r="GG2" s="99"/>
      <c r="GH2" s="99"/>
      <c r="GI2" s="99"/>
      <c r="GJ2" s="99"/>
      <c r="GK2" s="99"/>
      <c r="GL2" s="99"/>
      <c r="GM2" s="99"/>
      <c r="GN2" s="99"/>
      <c r="GO2" s="99"/>
      <c r="GP2" s="99"/>
      <c r="GQ2" s="99"/>
      <c r="GR2" s="99"/>
      <c r="GS2" s="99"/>
      <c r="GT2" s="99"/>
      <c r="GU2" s="99"/>
      <c r="GV2" s="99"/>
      <c r="GW2" s="99"/>
      <c r="GX2" s="99"/>
      <c r="GY2" s="99"/>
      <c r="GZ2" s="99"/>
      <c r="HA2" s="99"/>
      <c r="HB2" s="99"/>
      <c r="HC2" s="99"/>
      <c r="HD2" s="99"/>
      <c r="HE2" s="99"/>
      <c r="HF2" s="99"/>
      <c r="HG2" s="99"/>
      <c r="HH2" s="99"/>
      <c r="HI2" s="61"/>
      <c r="HJ2" s="61"/>
      <c r="HK2" s="61"/>
      <c r="HL2" s="61"/>
      <c r="HM2" s="61"/>
      <c r="HN2" s="61"/>
      <c r="HO2" s="61"/>
      <c r="HP2" s="61"/>
    </row>
    <row r="3" spans="1:227" ht="14.55" customHeight="1" x14ac:dyDescent="0.3">
      <c r="A3" s="98"/>
      <c r="B3" s="98"/>
      <c r="C3" s="98"/>
      <c r="D3" s="98"/>
      <c r="E3" s="98"/>
      <c r="F3" s="98"/>
      <c r="G3" s="98"/>
      <c r="H3" s="98"/>
      <c r="I3" s="98"/>
      <c r="J3" s="98"/>
      <c r="K3" s="98"/>
      <c r="L3" s="98"/>
      <c r="M3" s="98"/>
      <c r="N3" s="98"/>
      <c r="O3" s="98"/>
      <c r="P3" s="98"/>
      <c r="Q3" s="98"/>
      <c r="BL3" s="60"/>
      <c r="BM3" s="60"/>
      <c r="BN3" s="60"/>
      <c r="BO3" s="60"/>
      <c r="BP3" s="60"/>
      <c r="BQ3" s="60"/>
      <c r="BR3" s="60"/>
      <c r="BS3" s="61"/>
      <c r="BT3" s="61"/>
      <c r="BU3" s="61"/>
      <c r="BV3" s="61"/>
      <c r="BW3" s="61"/>
      <c r="BX3" s="61"/>
      <c r="BY3" s="61"/>
      <c r="BZ3" s="61"/>
      <c r="CA3" s="61"/>
      <c r="CB3" s="61"/>
      <c r="CC3" s="61"/>
      <c r="CD3" s="61"/>
      <c r="CE3" s="61"/>
      <c r="CF3" s="61"/>
      <c r="CG3" s="61"/>
      <c r="CH3" s="61"/>
      <c r="CI3" s="61"/>
      <c r="CJ3" s="61"/>
      <c r="CK3" s="61"/>
      <c r="CL3" s="61"/>
      <c r="CM3" s="61"/>
      <c r="CN3" s="61"/>
      <c r="CO3" s="61"/>
      <c r="CP3" s="61"/>
      <c r="CQ3" s="61"/>
      <c r="CR3" s="61"/>
      <c r="CS3" s="61"/>
      <c r="CT3" s="61"/>
      <c r="CU3" s="61"/>
      <c r="CV3" s="61"/>
      <c r="CW3" s="61"/>
      <c r="CX3" s="61"/>
      <c r="CY3" s="61"/>
      <c r="CZ3" s="61"/>
      <c r="DA3" s="61"/>
      <c r="DB3" s="61"/>
      <c r="DC3" s="61"/>
      <c r="DD3" s="61"/>
      <c r="DE3" s="61"/>
      <c r="DF3" s="61"/>
      <c r="DG3" s="61"/>
      <c r="DH3" s="61"/>
      <c r="DI3" s="61"/>
      <c r="DJ3" s="61"/>
      <c r="DK3" s="61"/>
      <c r="DL3" s="61"/>
      <c r="DM3" s="61"/>
      <c r="DN3" s="61"/>
      <c r="DO3" s="61"/>
      <c r="DP3" s="61"/>
      <c r="DQ3" s="61"/>
      <c r="DR3" s="61"/>
      <c r="DS3" s="61"/>
      <c r="DT3" s="61"/>
      <c r="DU3" s="61"/>
      <c r="DV3" s="61"/>
      <c r="DW3" s="61"/>
      <c r="DX3" s="61"/>
      <c r="DY3" s="61"/>
      <c r="DZ3" s="61"/>
      <c r="EA3" s="61"/>
      <c r="EB3" s="61"/>
      <c r="EC3" s="61"/>
      <c r="ED3" s="61"/>
      <c r="EE3" s="61"/>
      <c r="EF3" s="61"/>
      <c r="EG3" s="61"/>
      <c r="EH3" s="61"/>
      <c r="EI3" s="61"/>
      <c r="EJ3" s="61"/>
      <c r="EK3" s="61"/>
      <c r="EL3" s="61"/>
      <c r="EM3" s="61"/>
      <c r="EN3" s="61"/>
      <c r="EO3" s="61"/>
      <c r="EP3" s="61"/>
      <c r="EQ3" s="61"/>
      <c r="ER3" s="61"/>
      <c r="ES3" s="61"/>
      <c r="ET3" s="61"/>
      <c r="EU3" s="61"/>
      <c r="EV3" s="61"/>
      <c r="EW3" s="61"/>
      <c r="EX3" s="61"/>
      <c r="EY3" s="61"/>
      <c r="EZ3" s="61"/>
      <c r="FA3" s="61"/>
      <c r="FB3" s="61"/>
      <c r="FC3" s="61"/>
      <c r="FD3" s="61"/>
      <c r="FE3" s="61"/>
      <c r="FF3" s="61"/>
      <c r="FG3" s="61"/>
      <c r="FH3" s="61"/>
      <c r="FI3" s="61"/>
      <c r="FJ3" s="61"/>
      <c r="FK3" s="61"/>
      <c r="FL3" s="61"/>
      <c r="FM3" s="61"/>
      <c r="FN3" s="61"/>
      <c r="FO3" s="61"/>
      <c r="FP3" s="61"/>
      <c r="FQ3" s="61"/>
      <c r="FR3" s="61"/>
      <c r="FS3" s="61"/>
      <c r="FT3" s="61"/>
      <c r="FU3" s="61"/>
      <c r="FV3" s="99"/>
      <c r="FW3" s="99"/>
      <c r="FX3" s="99"/>
      <c r="FY3" s="99"/>
      <c r="FZ3" s="99"/>
      <c r="GA3" s="99"/>
      <c r="GB3" s="99"/>
      <c r="GC3" s="99"/>
      <c r="GD3" s="99"/>
      <c r="GE3" s="99"/>
      <c r="GF3" s="99"/>
      <c r="GG3" s="99"/>
      <c r="GH3" s="99"/>
      <c r="GI3" s="99"/>
      <c r="GJ3" s="99"/>
      <c r="GK3" s="99"/>
      <c r="GL3" s="99"/>
      <c r="GM3" s="99"/>
      <c r="GN3" s="99"/>
      <c r="GO3" s="99"/>
      <c r="GP3" s="99"/>
      <c r="GQ3" s="99"/>
      <c r="GR3" s="99"/>
      <c r="GS3" s="99"/>
      <c r="GT3" s="99"/>
      <c r="GU3" s="99"/>
      <c r="GV3" s="99"/>
      <c r="GW3" s="99"/>
      <c r="GX3" s="99"/>
      <c r="GY3" s="99"/>
      <c r="GZ3" s="99"/>
      <c r="HA3" s="99"/>
      <c r="HB3" s="99"/>
      <c r="HC3" s="99"/>
      <c r="HD3" s="99"/>
      <c r="HE3" s="99"/>
      <c r="HF3" s="99"/>
      <c r="HG3" s="99"/>
      <c r="HH3" s="99"/>
      <c r="HI3" s="61"/>
      <c r="HJ3" s="61"/>
      <c r="HK3" s="61"/>
      <c r="HL3" s="61"/>
      <c r="HM3" s="61"/>
      <c r="HN3" s="61"/>
      <c r="HO3" s="61"/>
      <c r="HP3" s="61"/>
    </row>
    <row r="4" spans="1:227" ht="14.55" customHeight="1" x14ac:dyDescent="0.3">
      <c r="A4" s="98"/>
      <c r="B4" s="98"/>
      <c r="C4" s="98"/>
      <c r="D4" s="98"/>
      <c r="E4" s="98"/>
      <c r="F4" s="98"/>
      <c r="G4" s="98"/>
      <c r="H4" s="98"/>
      <c r="I4" s="98"/>
      <c r="J4" s="98"/>
      <c r="K4" s="98"/>
      <c r="L4" s="98"/>
      <c r="M4" s="98"/>
      <c r="N4" s="98"/>
      <c r="O4" s="98"/>
      <c r="P4" s="98"/>
      <c r="Q4" s="98"/>
      <c r="BL4" s="60"/>
      <c r="BM4" s="60"/>
      <c r="BN4" s="60"/>
      <c r="BO4" s="60"/>
      <c r="BP4" s="60"/>
      <c r="BQ4" s="60"/>
      <c r="BR4" s="60"/>
      <c r="BS4" s="61"/>
      <c r="BT4" s="61"/>
      <c r="BU4" s="61"/>
      <c r="BV4" s="61"/>
      <c r="BW4" s="61"/>
      <c r="BX4" s="61"/>
      <c r="BY4" s="61"/>
      <c r="BZ4" s="61"/>
      <c r="CA4" s="61"/>
      <c r="CB4" s="61"/>
      <c r="CC4" s="61"/>
      <c r="CD4" s="61"/>
      <c r="CE4" s="61"/>
      <c r="CF4" s="61"/>
      <c r="CG4" s="61"/>
      <c r="CH4" s="61"/>
      <c r="CI4" s="61"/>
      <c r="CJ4" s="61"/>
      <c r="CK4" s="61"/>
      <c r="CL4" s="61"/>
      <c r="CM4" s="61"/>
      <c r="CN4" s="61"/>
      <c r="CO4" s="61"/>
      <c r="CP4" s="61"/>
      <c r="CQ4" s="61"/>
      <c r="CR4" s="61"/>
      <c r="CS4" s="61"/>
      <c r="CT4" s="61"/>
      <c r="CU4" s="61"/>
      <c r="CV4" s="61"/>
      <c r="CW4" s="61"/>
      <c r="CX4" s="61"/>
      <c r="CY4" s="61"/>
      <c r="CZ4" s="61"/>
      <c r="DA4" s="61"/>
      <c r="DB4" s="61"/>
      <c r="DC4" s="61"/>
      <c r="DD4" s="61"/>
      <c r="DE4" s="61"/>
      <c r="DF4" s="61"/>
      <c r="DG4" s="61"/>
      <c r="DH4" s="61"/>
      <c r="DI4" s="61"/>
      <c r="DJ4" s="61"/>
      <c r="DK4" s="61"/>
      <c r="DL4" s="61"/>
      <c r="DM4" s="61"/>
      <c r="DN4" s="61"/>
      <c r="DO4" s="61"/>
      <c r="DP4" s="61"/>
      <c r="DQ4" s="61"/>
      <c r="DR4" s="61"/>
      <c r="DS4" s="61"/>
      <c r="DT4" s="61"/>
      <c r="DU4" s="61"/>
      <c r="DV4" s="61"/>
      <c r="DW4" s="61"/>
      <c r="DX4" s="61"/>
      <c r="DY4" s="61"/>
      <c r="DZ4" s="61"/>
      <c r="EA4" s="61"/>
      <c r="EB4" s="61"/>
      <c r="EC4" s="61"/>
      <c r="ED4" s="61"/>
      <c r="EE4" s="61"/>
      <c r="EF4" s="61"/>
      <c r="EG4" s="61"/>
      <c r="EH4" s="61"/>
      <c r="EI4" s="61"/>
      <c r="EJ4" s="61"/>
      <c r="EK4" s="61"/>
      <c r="EL4" s="61"/>
      <c r="EM4" s="61"/>
      <c r="EN4" s="61"/>
      <c r="EO4" s="61"/>
      <c r="EP4" s="61"/>
      <c r="EQ4" s="61"/>
      <c r="ER4" s="61"/>
      <c r="ES4" s="61"/>
      <c r="ET4" s="61"/>
      <c r="EU4" s="61"/>
      <c r="EV4" s="61"/>
      <c r="EW4" s="61"/>
      <c r="EX4" s="61"/>
      <c r="EY4" s="61"/>
      <c r="EZ4" s="61"/>
      <c r="FA4" s="61"/>
      <c r="FB4" s="61"/>
      <c r="FC4" s="61"/>
      <c r="FD4" s="61"/>
      <c r="FE4" s="61"/>
      <c r="FF4" s="61"/>
      <c r="FG4" s="61"/>
      <c r="FH4" s="61"/>
      <c r="FI4" s="61"/>
      <c r="FJ4" s="61"/>
      <c r="FK4" s="61"/>
      <c r="FL4" s="61"/>
      <c r="FM4" s="61"/>
      <c r="FN4" s="61"/>
      <c r="FO4" s="61"/>
      <c r="FP4" s="61"/>
      <c r="FQ4" s="61"/>
      <c r="FR4" s="61"/>
      <c r="FS4" s="61"/>
      <c r="FT4" s="61"/>
      <c r="FU4" s="61"/>
      <c r="FV4" s="99"/>
      <c r="FW4" s="99"/>
      <c r="FX4" s="99"/>
      <c r="FY4" s="99"/>
      <c r="FZ4" s="99"/>
      <c r="GA4" s="99"/>
      <c r="GB4" s="99"/>
      <c r="GC4" s="99"/>
      <c r="GD4" s="99"/>
      <c r="GE4" s="99"/>
      <c r="GF4" s="99"/>
      <c r="GG4" s="99"/>
      <c r="GH4" s="99"/>
      <c r="GI4" s="99"/>
      <c r="GJ4" s="99"/>
      <c r="GK4" s="99"/>
      <c r="GL4" s="99"/>
      <c r="GM4" s="99"/>
      <c r="GN4" s="99"/>
      <c r="GO4" s="99"/>
      <c r="GP4" s="99"/>
      <c r="GQ4" s="99"/>
      <c r="GR4" s="99"/>
      <c r="GS4" s="99"/>
      <c r="GT4" s="99"/>
      <c r="GU4" s="99"/>
      <c r="GV4" s="99"/>
      <c r="GW4" s="99"/>
      <c r="GX4" s="99"/>
      <c r="GY4" s="99"/>
      <c r="GZ4" s="99"/>
      <c r="HA4" s="99"/>
      <c r="HB4" s="99"/>
      <c r="HC4" s="99"/>
      <c r="HD4" s="99"/>
      <c r="HE4" s="99"/>
      <c r="HF4" s="99"/>
      <c r="HG4" s="99"/>
      <c r="HH4" s="99"/>
      <c r="HI4" s="61"/>
      <c r="HJ4" s="61"/>
      <c r="HK4" s="61"/>
      <c r="HL4" s="61"/>
      <c r="HM4" s="61"/>
      <c r="HN4" s="61"/>
      <c r="HO4" s="61"/>
      <c r="HP4" s="61"/>
    </row>
    <row r="5" spans="1:227" ht="338.55" customHeight="1" x14ac:dyDescent="0.3">
      <c r="A5" s="98"/>
      <c r="B5" s="98"/>
      <c r="C5" s="98"/>
      <c r="D5" s="98"/>
      <c r="E5" s="98"/>
      <c r="F5" s="98"/>
      <c r="G5" s="98"/>
      <c r="H5" s="98"/>
      <c r="I5" s="98"/>
      <c r="J5" s="98"/>
      <c r="K5" s="98"/>
      <c r="L5" s="98"/>
      <c r="M5" s="98"/>
      <c r="N5" s="98"/>
      <c r="O5" s="98"/>
      <c r="P5" s="98"/>
      <c r="Q5" s="98"/>
      <c r="BL5" s="60"/>
      <c r="BM5" s="60"/>
      <c r="BN5" s="60"/>
      <c r="BO5" s="60"/>
      <c r="BP5" s="60"/>
      <c r="BQ5" s="60"/>
      <c r="BR5" s="60"/>
      <c r="BS5" s="61"/>
      <c r="BT5" s="61"/>
      <c r="BU5" s="61"/>
      <c r="BV5" s="61"/>
      <c r="BW5" s="61"/>
      <c r="BX5" s="61"/>
      <c r="BY5" s="61"/>
      <c r="BZ5" s="61"/>
      <c r="CA5" s="61"/>
      <c r="CB5" s="61"/>
      <c r="CC5" s="61"/>
      <c r="CD5" s="61"/>
      <c r="CE5" s="61"/>
      <c r="CF5" s="61"/>
      <c r="CG5" s="61"/>
      <c r="CH5" s="61"/>
      <c r="CI5" s="61"/>
      <c r="CJ5" s="61"/>
      <c r="CK5" s="61"/>
      <c r="CL5" s="61"/>
      <c r="CM5" s="61"/>
      <c r="CN5" s="61"/>
      <c r="CO5" s="61"/>
      <c r="CP5" s="61"/>
      <c r="CQ5" s="61"/>
      <c r="CR5" s="61"/>
      <c r="CS5" s="61"/>
      <c r="CT5" s="61"/>
      <c r="CU5" s="61"/>
      <c r="CV5" s="61"/>
      <c r="CW5" s="61"/>
      <c r="CX5" s="61"/>
      <c r="CY5" s="61"/>
      <c r="CZ5" s="61"/>
      <c r="DA5" s="61"/>
      <c r="DB5" s="61"/>
      <c r="DC5" s="61"/>
      <c r="DD5" s="61"/>
      <c r="DE5" s="61"/>
      <c r="DF5" s="61"/>
      <c r="DG5" s="61"/>
      <c r="DH5" s="61"/>
      <c r="DI5" s="61"/>
      <c r="DJ5" s="61"/>
      <c r="DK5" s="61"/>
      <c r="DL5" s="61"/>
      <c r="DM5" s="61"/>
      <c r="DN5" s="61"/>
      <c r="DO5" s="61"/>
      <c r="DP5" s="61"/>
      <c r="DQ5" s="61"/>
      <c r="DR5" s="61"/>
      <c r="DS5" s="61"/>
      <c r="DT5" s="61"/>
      <c r="DU5" s="61"/>
      <c r="DV5" s="61"/>
      <c r="DW5" s="61"/>
      <c r="DX5" s="61"/>
      <c r="DY5" s="61"/>
      <c r="DZ5" s="61"/>
      <c r="EA5" s="61"/>
      <c r="EB5" s="61"/>
      <c r="EC5" s="61"/>
      <c r="ED5" s="61"/>
      <c r="EE5" s="61"/>
      <c r="EF5" s="61"/>
      <c r="EG5" s="61"/>
      <c r="EH5" s="61"/>
      <c r="EI5" s="61"/>
      <c r="EJ5" s="61"/>
      <c r="EK5" s="61"/>
      <c r="EL5" s="61"/>
      <c r="EM5" s="61"/>
      <c r="EN5" s="61"/>
      <c r="EO5" s="61"/>
      <c r="EP5" s="61"/>
      <c r="EQ5" s="61"/>
      <c r="ER5" s="61"/>
      <c r="ES5" s="61"/>
      <c r="ET5" s="61"/>
      <c r="EU5" s="61"/>
      <c r="EV5" s="61"/>
      <c r="EW5" s="61"/>
      <c r="EX5" s="61"/>
      <c r="EY5" s="61"/>
      <c r="EZ5" s="61"/>
      <c r="FA5" s="61"/>
      <c r="FB5" s="61"/>
      <c r="FC5" s="61"/>
      <c r="FD5" s="61"/>
      <c r="FE5" s="61"/>
      <c r="FF5" s="61"/>
      <c r="FG5" s="61"/>
      <c r="FH5" s="61"/>
      <c r="FI5" s="61"/>
      <c r="FJ5" s="61"/>
      <c r="FK5" s="61"/>
      <c r="FL5" s="61"/>
      <c r="FM5" s="61"/>
      <c r="FN5" s="61"/>
      <c r="FO5" s="61"/>
      <c r="FP5" s="61"/>
      <c r="FQ5" s="61"/>
      <c r="FR5" s="61"/>
      <c r="FS5" s="61"/>
      <c r="FT5" s="61"/>
      <c r="FU5" s="61"/>
      <c r="FV5" s="99"/>
      <c r="FW5" s="99"/>
      <c r="FX5" s="99"/>
      <c r="FY5" s="99"/>
      <c r="FZ5" s="99"/>
      <c r="GA5" s="99"/>
      <c r="GB5" s="99"/>
      <c r="GC5" s="99"/>
      <c r="GD5" s="99"/>
      <c r="GE5" s="99"/>
      <c r="GF5" s="99"/>
      <c r="GG5" s="99"/>
      <c r="GH5" s="99"/>
      <c r="GI5" s="99"/>
      <c r="GJ5" s="99"/>
      <c r="GK5" s="99"/>
      <c r="GL5" s="99"/>
      <c r="GM5" s="99"/>
      <c r="GN5" s="99"/>
      <c r="GO5" s="99"/>
      <c r="GP5" s="99"/>
      <c r="GQ5" s="99"/>
      <c r="GR5" s="99"/>
      <c r="GS5" s="99"/>
      <c r="GT5" s="99"/>
      <c r="GU5" s="99"/>
      <c r="GV5" s="99"/>
      <c r="GW5" s="99"/>
      <c r="GX5" s="99"/>
      <c r="GY5" s="99"/>
      <c r="GZ5" s="99"/>
      <c r="HA5" s="99"/>
      <c r="HB5" s="99"/>
      <c r="HC5" s="99"/>
      <c r="HD5" s="99"/>
      <c r="HE5" s="99"/>
      <c r="HF5" s="99"/>
      <c r="HG5" s="99"/>
      <c r="HH5" s="99"/>
      <c r="HI5" s="61"/>
      <c r="HJ5" s="61"/>
      <c r="HK5" s="61"/>
      <c r="HL5" s="61"/>
      <c r="HM5" s="61"/>
      <c r="HN5" s="61"/>
      <c r="HO5" s="61"/>
      <c r="HP5" s="61"/>
    </row>
    <row r="6" spans="1:227" ht="14.55" customHeight="1" x14ac:dyDescent="0.3">
      <c r="A6" s="98"/>
      <c r="B6" s="98"/>
      <c r="C6" s="98"/>
      <c r="D6" s="98"/>
      <c r="E6" s="98"/>
      <c r="F6" s="98"/>
      <c r="G6" s="98"/>
      <c r="H6" s="98"/>
      <c r="I6" s="98"/>
      <c r="J6" s="98"/>
      <c r="K6" s="98"/>
      <c r="L6" s="98"/>
      <c r="M6" s="98"/>
      <c r="N6" s="98"/>
      <c r="O6" s="98"/>
      <c r="P6" s="98"/>
      <c r="Q6" s="98"/>
      <c r="BL6" s="60"/>
      <c r="BM6" s="60"/>
      <c r="BN6" s="60"/>
      <c r="BO6" s="60"/>
      <c r="BP6" s="60"/>
      <c r="BQ6" s="60"/>
      <c r="BR6" s="60"/>
      <c r="BS6" s="61"/>
      <c r="BT6" s="61"/>
      <c r="BU6" s="61"/>
      <c r="BV6" s="61"/>
      <c r="BW6" s="61"/>
      <c r="BX6" s="61"/>
      <c r="BY6" s="61"/>
      <c r="BZ6" s="61"/>
      <c r="CA6" s="61"/>
      <c r="CB6" s="61"/>
      <c r="CC6" s="61"/>
      <c r="CD6" s="61"/>
      <c r="CE6" s="61"/>
      <c r="CF6" s="61"/>
      <c r="CG6" s="61"/>
      <c r="CH6" s="61"/>
      <c r="CI6" s="61"/>
      <c r="CJ6" s="61"/>
      <c r="CK6" s="61"/>
      <c r="CL6" s="61"/>
      <c r="CM6" s="61"/>
      <c r="CN6" s="61"/>
      <c r="CO6" s="61"/>
      <c r="CP6" s="61"/>
      <c r="CQ6" s="61"/>
      <c r="CR6" s="61"/>
      <c r="CS6" s="61"/>
      <c r="CT6" s="61"/>
      <c r="CU6" s="61"/>
      <c r="CV6" s="61"/>
      <c r="CW6" s="61"/>
      <c r="CX6" s="61"/>
      <c r="CY6" s="61"/>
      <c r="CZ6" s="61"/>
      <c r="DA6" s="61"/>
      <c r="DB6" s="61"/>
      <c r="DC6" s="61"/>
      <c r="DD6" s="61"/>
      <c r="DE6" s="61"/>
      <c r="DF6" s="61"/>
      <c r="DG6" s="61"/>
      <c r="DH6" s="61"/>
      <c r="DI6" s="61"/>
      <c r="DJ6" s="61"/>
      <c r="DK6" s="61"/>
      <c r="DL6" s="61"/>
      <c r="DM6" s="61"/>
      <c r="DN6" s="61"/>
      <c r="DO6" s="61"/>
      <c r="DP6" s="61"/>
      <c r="DQ6" s="61"/>
      <c r="DR6" s="61"/>
      <c r="DS6" s="61"/>
      <c r="DT6" s="61"/>
      <c r="DU6" s="61"/>
      <c r="DV6" s="61"/>
      <c r="DW6" s="61"/>
      <c r="DX6" s="61"/>
      <c r="DY6" s="61"/>
      <c r="DZ6" s="61"/>
      <c r="EA6" s="61"/>
      <c r="EB6" s="61"/>
      <c r="EC6" s="61"/>
      <c r="ED6" s="61"/>
      <c r="EE6" s="61"/>
      <c r="EF6" s="61"/>
      <c r="EG6" s="61"/>
      <c r="EH6" s="61"/>
      <c r="EI6" s="61"/>
      <c r="EJ6" s="61"/>
      <c r="EK6" s="61"/>
      <c r="EL6" s="61"/>
      <c r="EM6" s="61"/>
      <c r="EN6" s="61"/>
      <c r="EO6" s="61"/>
      <c r="EP6" s="61"/>
      <c r="EQ6" s="61"/>
      <c r="ER6" s="61"/>
      <c r="ES6" s="61"/>
      <c r="ET6" s="61"/>
      <c r="EU6" s="61"/>
      <c r="EV6" s="61"/>
      <c r="EW6" s="61"/>
      <c r="EX6" s="61"/>
      <c r="EY6" s="61"/>
      <c r="EZ6" s="61"/>
      <c r="FA6" s="61"/>
      <c r="FB6" s="61"/>
      <c r="FC6" s="61"/>
      <c r="FD6" s="61"/>
      <c r="FE6" s="61"/>
      <c r="FF6" s="61"/>
      <c r="FG6" s="61"/>
      <c r="FH6" s="61"/>
      <c r="FI6" s="61"/>
      <c r="FJ6" s="61"/>
      <c r="FK6" s="61"/>
      <c r="FL6" s="61"/>
      <c r="FM6" s="61"/>
      <c r="FN6" s="61"/>
      <c r="FO6" s="61"/>
      <c r="FP6" s="61"/>
      <c r="FQ6" s="61"/>
      <c r="FR6" s="61"/>
      <c r="FS6" s="61"/>
      <c r="FT6" s="61"/>
      <c r="FU6" s="61"/>
      <c r="FV6" s="99"/>
      <c r="FW6" s="99"/>
      <c r="FX6" s="99"/>
      <c r="FY6" s="99"/>
      <c r="FZ6" s="99"/>
      <c r="GA6" s="99"/>
      <c r="GB6" s="99"/>
      <c r="GC6" s="99"/>
      <c r="GD6" s="99"/>
      <c r="GE6" s="99"/>
      <c r="GF6" s="99"/>
      <c r="GG6" s="99"/>
      <c r="GH6" s="99"/>
      <c r="GI6" s="99"/>
      <c r="GJ6" s="99"/>
      <c r="GK6" s="99"/>
      <c r="GL6" s="99"/>
      <c r="GM6" s="99"/>
      <c r="GN6" s="99"/>
      <c r="GO6" s="99"/>
      <c r="GP6" s="99"/>
      <c r="GQ6" s="99"/>
      <c r="GR6" s="99"/>
      <c r="GS6" s="99"/>
      <c r="GT6" s="99"/>
      <c r="GU6" s="99"/>
      <c r="GV6" s="99"/>
      <c r="GW6" s="99"/>
      <c r="GX6" s="99"/>
      <c r="GY6" s="99"/>
      <c r="GZ6" s="99"/>
      <c r="HA6" s="99"/>
      <c r="HB6" s="99"/>
      <c r="HC6" s="99"/>
      <c r="HD6" s="99"/>
      <c r="HE6" s="99"/>
      <c r="HF6" s="99"/>
      <c r="HG6" s="99"/>
      <c r="HH6" s="99"/>
      <c r="HI6" s="61"/>
      <c r="HJ6" s="61"/>
      <c r="HK6" s="61"/>
      <c r="HL6" s="61"/>
      <c r="HM6" s="61"/>
      <c r="HN6" s="61"/>
      <c r="HO6" s="61"/>
      <c r="HP6" s="61"/>
    </row>
    <row r="7" spans="1:227" ht="14.55" customHeight="1" x14ac:dyDescent="0.3">
      <c r="A7" s="98"/>
      <c r="B7" s="98"/>
      <c r="C7" s="98"/>
      <c r="D7" s="98"/>
      <c r="E7" s="98"/>
      <c r="F7" s="98"/>
      <c r="G7" s="98"/>
      <c r="H7" s="98"/>
      <c r="I7" s="98"/>
      <c r="J7" s="98"/>
      <c r="K7" s="98"/>
      <c r="L7" s="98"/>
      <c r="M7" s="98"/>
      <c r="N7" s="98"/>
      <c r="O7" s="98"/>
      <c r="P7" s="98"/>
      <c r="Q7" s="98"/>
      <c r="BL7" s="60"/>
      <c r="BM7" s="60"/>
      <c r="BN7" s="60"/>
      <c r="BO7" s="60"/>
      <c r="BP7" s="60"/>
      <c r="BQ7" s="60"/>
      <c r="BR7" s="60"/>
      <c r="BS7" s="61"/>
      <c r="BT7" s="61"/>
      <c r="BU7" s="61"/>
      <c r="BV7" s="61"/>
      <c r="BW7" s="61"/>
      <c r="BX7" s="61"/>
      <c r="BY7" s="61"/>
      <c r="BZ7" s="61"/>
      <c r="CA7" s="61"/>
      <c r="CB7" s="61"/>
      <c r="CC7" s="61"/>
      <c r="CD7" s="61"/>
      <c r="CE7" s="61"/>
      <c r="CF7" s="61"/>
      <c r="CG7" s="61"/>
      <c r="CH7" s="61"/>
      <c r="CI7" s="61"/>
      <c r="CJ7" s="61"/>
      <c r="CK7" s="61"/>
      <c r="CL7" s="61"/>
      <c r="CM7" s="61"/>
      <c r="CN7" s="61"/>
      <c r="CO7" s="61"/>
      <c r="CP7" s="61"/>
      <c r="CQ7" s="61"/>
      <c r="CR7" s="61"/>
      <c r="CS7" s="61"/>
      <c r="CT7" s="61"/>
      <c r="CU7" s="61"/>
      <c r="CV7" s="61"/>
      <c r="CW7" s="61"/>
      <c r="CX7" s="61"/>
      <c r="CY7" s="61"/>
      <c r="CZ7" s="61"/>
      <c r="DA7" s="61"/>
      <c r="DB7" s="61"/>
      <c r="DC7" s="61"/>
      <c r="DD7" s="61"/>
      <c r="DE7" s="61"/>
      <c r="DF7" s="61"/>
      <c r="DG7" s="61"/>
      <c r="DH7" s="61"/>
      <c r="DI7" s="61"/>
      <c r="DJ7" s="61"/>
      <c r="DK7" s="61"/>
      <c r="DL7" s="61"/>
      <c r="DM7" s="61"/>
      <c r="DN7" s="61"/>
      <c r="DO7" s="61"/>
      <c r="DP7" s="61"/>
      <c r="DQ7" s="61"/>
      <c r="DR7" s="61"/>
      <c r="DS7" s="61"/>
      <c r="DT7" s="61"/>
      <c r="DU7" s="61"/>
      <c r="DV7" s="61"/>
      <c r="DW7" s="61"/>
      <c r="DX7" s="61"/>
      <c r="DY7" s="61"/>
      <c r="DZ7" s="61"/>
      <c r="EA7" s="61"/>
      <c r="EB7" s="61"/>
      <c r="EC7" s="61"/>
      <c r="ED7" s="61"/>
      <c r="EE7" s="61"/>
      <c r="EF7" s="61"/>
      <c r="EG7" s="61"/>
      <c r="EH7" s="61"/>
      <c r="EI7" s="61"/>
      <c r="EJ7" s="61"/>
      <c r="EK7" s="61"/>
      <c r="EL7" s="61"/>
      <c r="EM7" s="61"/>
      <c r="EN7" s="61"/>
      <c r="EO7" s="61"/>
      <c r="EP7" s="61"/>
      <c r="EQ7" s="61"/>
      <c r="ER7" s="61"/>
      <c r="ES7" s="61"/>
      <c r="ET7" s="61"/>
      <c r="EU7" s="61"/>
      <c r="EV7" s="61"/>
      <c r="EW7" s="61"/>
      <c r="EX7" s="61"/>
      <c r="EY7" s="61"/>
      <c r="EZ7" s="61"/>
      <c r="FA7" s="61"/>
      <c r="FB7" s="61"/>
      <c r="FC7" s="61"/>
      <c r="FD7" s="61"/>
      <c r="FE7" s="61"/>
      <c r="FF7" s="61"/>
      <c r="FG7" s="61"/>
      <c r="FH7" s="61"/>
      <c r="FI7" s="61"/>
      <c r="FJ7" s="61"/>
      <c r="FK7" s="61"/>
      <c r="FL7" s="61"/>
      <c r="FM7" s="61"/>
      <c r="FN7" s="61"/>
      <c r="FO7" s="61"/>
      <c r="FP7" s="61"/>
      <c r="FQ7" s="61"/>
      <c r="FR7" s="61"/>
      <c r="FS7" s="61"/>
      <c r="FT7" s="61"/>
      <c r="FU7" s="61"/>
      <c r="FV7" s="99"/>
      <c r="FW7" s="99"/>
      <c r="FX7" s="99"/>
      <c r="FY7" s="99"/>
      <c r="FZ7" s="99"/>
      <c r="GA7" s="99"/>
      <c r="GB7" s="99"/>
      <c r="GC7" s="99"/>
      <c r="GD7" s="99"/>
      <c r="GE7" s="99"/>
      <c r="GF7" s="99"/>
      <c r="GG7" s="99"/>
      <c r="GH7" s="99"/>
      <c r="GI7" s="99"/>
      <c r="GJ7" s="99"/>
      <c r="GK7" s="99"/>
      <c r="GL7" s="99"/>
      <c r="GM7" s="99"/>
      <c r="GN7" s="99"/>
      <c r="GO7" s="99"/>
      <c r="GP7" s="99"/>
      <c r="GQ7" s="99"/>
      <c r="GR7" s="99"/>
      <c r="GS7" s="99"/>
      <c r="GT7" s="99"/>
      <c r="GU7" s="99"/>
      <c r="GV7" s="99"/>
      <c r="GW7" s="99"/>
      <c r="GX7" s="99"/>
      <c r="GY7" s="99"/>
      <c r="GZ7" s="99"/>
      <c r="HA7" s="99"/>
      <c r="HB7" s="99"/>
      <c r="HC7" s="99"/>
      <c r="HD7" s="99"/>
      <c r="HE7" s="99"/>
      <c r="HF7" s="99"/>
      <c r="HG7" s="99"/>
      <c r="HH7" s="99"/>
      <c r="HI7" s="61"/>
      <c r="HJ7" s="61"/>
      <c r="HK7" s="61"/>
      <c r="HL7" s="61"/>
      <c r="HM7" s="61"/>
      <c r="HN7" s="61"/>
      <c r="HO7" s="61"/>
      <c r="HP7" s="61"/>
    </row>
    <row r="8" spans="1:227" ht="14.55" customHeight="1" x14ac:dyDescent="0.3">
      <c r="A8" s="98"/>
      <c r="B8" s="98"/>
      <c r="C8" s="98"/>
      <c r="D8" s="98"/>
      <c r="E8" s="98"/>
      <c r="F8" s="98"/>
      <c r="G8" s="98"/>
      <c r="H8" s="98"/>
      <c r="I8" s="98"/>
      <c r="J8" s="98"/>
      <c r="K8" s="98"/>
      <c r="L8" s="98"/>
      <c r="M8" s="98"/>
      <c r="N8" s="98"/>
      <c r="O8" s="98"/>
      <c r="P8" s="98"/>
      <c r="Q8" s="98"/>
      <c r="BL8" s="60"/>
      <c r="BM8" s="60"/>
      <c r="BN8" s="60"/>
      <c r="BO8" s="60"/>
      <c r="BP8" s="60"/>
      <c r="BQ8" s="60"/>
      <c r="BR8" s="60"/>
      <c r="BS8" s="61"/>
      <c r="BT8" s="61"/>
      <c r="BU8" s="61"/>
      <c r="BV8" s="61"/>
      <c r="BW8" s="61"/>
      <c r="BX8" s="61"/>
      <c r="BY8" s="61"/>
      <c r="BZ8" s="61"/>
      <c r="CA8" s="61"/>
      <c r="CB8" s="61"/>
      <c r="CC8" s="61"/>
      <c r="CD8" s="61"/>
      <c r="CE8" s="61"/>
      <c r="CF8" s="61"/>
      <c r="CG8" s="61"/>
      <c r="CH8" s="61"/>
      <c r="CI8" s="61"/>
      <c r="CJ8" s="61"/>
      <c r="CK8" s="61"/>
      <c r="CL8" s="61"/>
      <c r="CM8" s="61"/>
      <c r="CN8" s="61"/>
      <c r="CO8" s="61"/>
      <c r="CP8" s="61"/>
      <c r="CQ8" s="61"/>
      <c r="CR8" s="61"/>
      <c r="CS8" s="61"/>
      <c r="CT8" s="61"/>
      <c r="CU8" s="61"/>
      <c r="CV8" s="61"/>
      <c r="CW8" s="61"/>
      <c r="CX8" s="61"/>
      <c r="CY8" s="61"/>
      <c r="CZ8" s="61"/>
      <c r="DA8" s="61"/>
      <c r="DB8" s="61"/>
      <c r="DC8" s="61"/>
      <c r="DD8" s="61"/>
      <c r="DE8" s="61"/>
      <c r="DF8" s="61"/>
      <c r="DG8" s="61"/>
      <c r="DH8" s="61"/>
      <c r="DI8" s="61"/>
      <c r="DJ8" s="61"/>
      <c r="DK8" s="61"/>
      <c r="DL8" s="61"/>
      <c r="DM8" s="61"/>
      <c r="DN8" s="61"/>
      <c r="DO8" s="61"/>
      <c r="DP8" s="61"/>
      <c r="DQ8" s="61"/>
      <c r="DR8" s="61"/>
      <c r="DS8" s="61"/>
      <c r="DT8" s="61"/>
      <c r="DU8" s="61"/>
      <c r="DV8" s="61"/>
      <c r="DW8" s="61"/>
      <c r="DX8" s="61"/>
      <c r="DY8" s="61"/>
      <c r="DZ8" s="61"/>
      <c r="EA8" s="61"/>
      <c r="EB8" s="61"/>
      <c r="EC8" s="61"/>
      <c r="ED8" s="61"/>
      <c r="EE8" s="61"/>
      <c r="EF8" s="61"/>
      <c r="EG8" s="61"/>
      <c r="EH8" s="61"/>
      <c r="EI8" s="61"/>
      <c r="EJ8" s="61"/>
      <c r="EK8" s="61"/>
      <c r="EL8" s="61"/>
      <c r="EM8" s="61"/>
      <c r="EN8" s="61"/>
      <c r="EO8" s="61"/>
      <c r="EP8" s="61"/>
      <c r="EQ8" s="61"/>
      <c r="ER8" s="61"/>
      <c r="ES8" s="61"/>
      <c r="ET8" s="61"/>
      <c r="EU8" s="61"/>
      <c r="EV8" s="61"/>
      <c r="EW8" s="61"/>
      <c r="EX8" s="61"/>
      <c r="EY8" s="61"/>
      <c r="EZ8" s="61"/>
      <c r="FA8" s="61"/>
      <c r="FB8" s="61"/>
      <c r="FC8" s="61"/>
      <c r="FD8" s="61"/>
      <c r="FE8" s="61"/>
      <c r="FF8" s="61"/>
      <c r="FG8" s="61"/>
      <c r="FH8" s="61"/>
      <c r="FI8" s="61"/>
      <c r="FJ8" s="61"/>
      <c r="FK8" s="61"/>
      <c r="FL8" s="61"/>
      <c r="FM8" s="61"/>
      <c r="FN8" s="61"/>
      <c r="FO8" s="61"/>
      <c r="FP8" s="61"/>
      <c r="FQ8" s="61"/>
      <c r="FR8" s="61"/>
      <c r="FS8" s="61"/>
      <c r="FT8" s="61"/>
      <c r="FU8" s="61"/>
      <c r="FV8" s="99"/>
      <c r="FW8" s="99"/>
      <c r="FX8" s="99"/>
      <c r="FY8" s="99"/>
      <c r="FZ8" s="99"/>
      <c r="GA8" s="99"/>
      <c r="GB8" s="99"/>
      <c r="GC8" s="99"/>
      <c r="GD8" s="99"/>
      <c r="GE8" s="99"/>
      <c r="GF8" s="99"/>
      <c r="GG8" s="99"/>
      <c r="GH8" s="99"/>
      <c r="GI8" s="99"/>
      <c r="GJ8" s="99"/>
      <c r="GK8" s="99"/>
      <c r="GL8" s="99"/>
      <c r="GM8" s="99"/>
      <c r="GN8" s="99"/>
      <c r="GO8" s="99"/>
      <c r="GP8" s="99"/>
      <c r="GQ8" s="99"/>
      <c r="GR8" s="99"/>
      <c r="GS8" s="99"/>
      <c r="GT8" s="99"/>
      <c r="GU8" s="99"/>
      <c r="GV8" s="99"/>
      <c r="GW8" s="99"/>
      <c r="GX8" s="99"/>
      <c r="GY8" s="99"/>
      <c r="GZ8" s="99"/>
      <c r="HA8" s="99"/>
      <c r="HB8" s="99"/>
      <c r="HC8" s="99"/>
      <c r="HD8" s="99"/>
      <c r="HE8" s="99"/>
      <c r="HF8" s="99"/>
      <c r="HG8" s="99"/>
      <c r="HH8" s="99"/>
      <c r="HI8" s="61"/>
      <c r="HJ8" s="61"/>
      <c r="HK8" s="61"/>
      <c r="HL8" s="61"/>
      <c r="HM8" s="61"/>
      <c r="HN8" s="61"/>
      <c r="HO8" s="61"/>
      <c r="HP8" s="61"/>
    </row>
    <row r="9" spans="1:227" ht="14.55" customHeight="1" x14ac:dyDescent="0.3">
      <c r="A9" s="98"/>
      <c r="B9" s="98"/>
      <c r="C9" s="98"/>
      <c r="D9" s="98"/>
      <c r="E9" s="98"/>
      <c r="F9" s="98"/>
      <c r="G9" s="98"/>
      <c r="H9" s="98"/>
      <c r="I9" s="98"/>
      <c r="J9" s="98"/>
      <c r="K9" s="98"/>
      <c r="L9" s="98"/>
      <c r="M9" s="98"/>
      <c r="N9" s="98"/>
      <c r="O9" s="98"/>
      <c r="P9" s="98"/>
      <c r="Q9" s="98"/>
      <c r="BL9" s="60"/>
      <c r="BM9" s="60"/>
      <c r="BN9" s="60"/>
      <c r="BO9" s="60"/>
      <c r="BP9" s="60"/>
      <c r="BQ9" s="60"/>
      <c r="BR9" s="60"/>
      <c r="BS9" s="61"/>
      <c r="BT9" s="61"/>
      <c r="BU9" s="61"/>
      <c r="BV9" s="61"/>
      <c r="BW9" s="61"/>
      <c r="BX9" s="61"/>
      <c r="BY9" s="61"/>
      <c r="BZ9" s="61"/>
      <c r="CA9" s="61"/>
      <c r="CB9" s="61"/>
      <c r="CC9" s="61"/>
      <c r="CD9" s="61"/>
      <c r="CE9" s="61"/>
      <c r="CF9" s="61"/>
      <c r="CG9" s="61"/>
      <c r="CH9" s="61"/>
      <c r="CI9" s="61"/>
      <c r="CJ9" s="61"/>
      <c r="CK9" s="61"/>
      <c r="CL9" s="61"/>
      <c r="CM9" s="61"/>
      <c r="CN9" s="61"/>
      <c r="CO9" s="61"/>
      <c r="CP9" s="61"/>
      <c r="CQ9" s="61"/>
      <c r="CR9" s="61"/>
      <c r="CS9" s="61"/>
      <c r="CT9" s="61"/>
      <c r="CU9" s="61"/>
      <c r="CV9" s="61"/>
      <c r="CW9" s="61"/>
      <c r="CX9" s="61"/>
      <c r="CY9" s="61"/>
      <c r="CZ9" s="61"/>
      <c r="DA9" s="61"/>
      <c r="DB9" s="61"/>
      <c r="DC9" s="61"/>
      <c r="DD9" s="61"/>
      <c r="DE9" s="61"/>
      <c r="DF9" s="61"/>
      <c r="DG9" s="61"/>
      <c r="DH9" s="61"/>
      <c r="DI9" s="61"/>
      <c r="DJ9" s="61"/>
      <c r="DK9" s="61"/>
      <c r="DL9" s="61"/>
      <c r="DM9" s="61"/>
      <c r="DN9" s="61"/>
      <c r="DO9" s="61"/>
      <c r="DP9" s="61"/>
      <c r="DQ9" s="61"/>
      <c r="DR9" s="61"/>
      <c r="DS9" s="61"/>
      <c r="DT9" s="61"/>
      <c r="DU9" s="61"/>
      <c r="DV9" s="61"/>
      <c r="DW9" s="61"/>
      <c r="DX9" s="61"/>
      <c r="DY9" s="61"/>
      <c r="DZ9" s="61"/>
      <c r="EA9" s="61"/>
      <c r="EB9" s="61"/>
      <c r="EC9" s="61"/>
      <c r="ED9" s="61"/>
      <c r="EE9" s="61"/>
      <c r="EF9" s="61"/>
      <c r="EG9" s="61"/>
      <c r="EH9" s="61"/>
      <c r="EI9" s="61"/>
      <c r="EJ9" s="61"/>
      <c r="EK9" s="61"/>
      <c r="EL9" s="61"/>
      <c r="EM9" s="61"/>
      <c r="EN9" s="61"/>
      <c r="EO9" s="61"/>
      <c r="EP9" s="61"/>
      <c r="EQ9" s="61"/>
      <c r="ER9" s="61"/>
      <c r="ES9" s="61"/>
      <c r="ET9" s="61"/>
      <c r="EU9" s="61"/>
      <c r="EV9" s="61"/>
      <c r="EW9" s="61"/>
      <c r="EX9" s="61"/>
      <c r="EY9" s="61"/>
      <c r="EZ9" s="61"/>
      <c r="FA9" s="61"/>
      <c r="FB9" s="61"/>
      <c r="FC9" s="61"/>
      <c r="FD9" s="61"/>
      <c r="FE9" s="61"/>
      <c r="FF9" s="61"/>
      <c r="FG9" s="61"/>
      <c r="FH9" s="61"/>
      <c r="FI9" s="61"/>
      <c r="FJ9" s="61"/>
      <c r="FK9" s="61"/>
      <c r="FL9" s="61"/>
      <c r="FM9" s="61"/>
      <c r="FN9" s="61"/>
      <c r="FO9" s="61"/>
      <c r="FP9" s="61"/>
      <c r="FQ9" s="61"/>
      <c r="FR9" s="61"/>
      <c r="FS9" s="61"/>
      <c r="FT9" s="61"/>
      <c r="FU9" s="61"/>
      <c r="FV9" s="99"/>
      <c r="FW9" s="99"/>
      <c r="FX9" s="99"/>
      <c r="FY9" s="99"/>
      <c r="FZ9" s="99"/>
      <c r="GA9" s="99"/>
      <c r="GB9" s="99"/>
      <c r="GC9" s="99"/>
      <c r="GD9" s="99"/>
      <c r="GE9" s="99"/>
      <c r="GF9" s="99"/>
      <c r="GG9" s="99"/>
      <c r="GH9" s="99"/>
      <c r="GI9" s="99"/>
      <c r="GJ9" s="99"/>
      <c r="GK9" s="99"/>
      <c r="GL9" s="99"/>
      <c r="GM9" s="99"/>
      <c r="GN9" s="99"/>
      <c r="GO9" s="99"/>
      <c r="GP9" s="99"/>
      <c r="GQ9" s="99"/>
      <c r="GR9" s="99"/>
      <c r="GS9" s="99"/>
      <c r="GT9" s="99"/>
      <c r="GU9" s="99"/>
      <c r="GV9" s="99"/>
      <c r="GW9" s="99"/>
      <c r="GX9" s="99"/>
      <c r="GY9" s="99"/>
      <c r="GZ9" s="99"/>
      <c r="HA9" s="99"/>
      <c r="HB9" s="99"/>
      <c r="HC9" s="99"/>
      <c r="HD9" s="99"/>
      <c r="HE9" s="99"/>
      <c r="HF9" s="99"/>
      <c r="HG9" s="99"/>
      <c r="HH9" s="99"/>
      <c r="HI9" s="61"/>
      <c r="HJ9" s="61"/>
      <c r="HK9" s="61"/>
      <c r="HL9" s="61"/>
      <c r="HM9" s="61"/>
      <c r="HN9" s="61"/>
      <c r="HO9" s="61"/>
      <c r="HP9" s="61"/>
    </row>
    <row r="10" spans="1:227" ht="14.55" customHeight="1" x14ac:dyDescent="0.3">
      <c r="A10" s="98"/>
      <c r="B10" s="98"/>
      <c r="C10" s="98"/>
      <c r="D10" s="98"/>
      <c r="E10" s="98"/>
      <c r="F10" s="98"/>
      <c r="G10" s="98"/>
      <c r="H10" s="98"/>
      <c r="I10" s="98"/>
      <c r="J10" s="98"/>
      <c r="K10" s="98"/>
      <c r="L10" s="98"/>
      <c r="M10" s="98"/>
      <c r="N10" s="98"/>
      <c r="O10" s="98"/>
      <c r="P10" s="98"/>
      <c r="Q10" s="98"/>
      <c r="BL10" s="60"/>
      <c r="BM10" s="60"/>
      <c r="BN10" s="60"/>
      <c r="BO10" s="60"/>
      <c r="BP10" s="60"/>
      <c r="BQ10" s="60"/>
      <c r="BR10" s="60"/>
      <c r="BS10" s="61"/>
      <c r="BT10" s="61"/>
      <c r="BU10" s="61"/>
      <c r="BV10" s="61"/>
      <c r="BW10" s="61"/>
      <c r="BX10" s="61"/>
      <c r="BY10" s="61"/>
      <c r="BZ10" s="61"/>
      <c r="CA10" s="61"/>
      <c r="CB10" s="61"/>
      <c r="CC10" s="61"/>
      <c r="CD10" s="61"/>
      <c r="CE10" s="61"/>
      <c r="CF10" s="61"/>
      <c r="CG10" s="61"/>
      <c r="CH10" s="61"/>
      <c r="CI10" s="61"/>
      <c r="CJ10" s="61"/>
      <c r="CK10" s="61"/>
      <c r="CL10" s="61"/>
      <c r="CM10" s="61"/>
      <c r="CN10" s="61"/>
      <c r="CO10" s="61"/>
      <c r="CP10" s="61"/>
      <c r="CQ10" s="61"/>
      <c r="CR10" s="61"/>
      <c r="CS10" s="61"/>
      <c r="CT10" s="61"/>
      <c r="CU10" s="61"/>
      <c r="CV10" s="61"/>
      <c r="CW10" s="61"/>
      <c r="CX10" s="61"/>
      <c r="CY10" s="61"/>
      <c r="CZ10" s="61"/>
      <c r="DA10" s="61"/>
      <c r="DB10" s="61"/>
      <c r="DC10" s="61"/>
      <c r="DD10" s="61"/>
      <c r="DE10" s="61"/>
      <c r="DF10" s="61"/>
      <c r="DG10" s="61"/>
      <c r="DH10" s="61"/>
      <c r="DI10" s="61"/>
      <c r="DJ10" s="61"/>
      <c r="DK10" s="61"/>
      <c r="DL10" s="61"/>
      <c r="DM10" s="61"/>
      <c r="DN10" s="61"/>
      <c r="DO10" s="61"/>
      <c r="DP10" s="61"/>
      <c r="DQ10" s="61"/>
      <c r="DR10" s="61"/>
      <c r="DS10" s="61"/>
      <c r="DT10" s="61"/>
      <c r="DU10" s="61"/>
      <c r="DV10" s="61"/>
      <c r="DW10" s="61"/>
      <c r="DX10" s="61"/>
      <c r="DY10" s="61"/>
      <c r="DZ10" s="61"/>
      <c r="EA10" s="61"/>
      <c r="EB10" s="61"/>
      <c r="EC10" s="61"/>
      <c r="ED10" s="61"/>
      <c r="EE10" s="61"/>
      <c r="EF10" s="61"/>
      <c r="EG10" s="61"/>
      <c r="EH10" s="61"/>
      <c r="EI10" s="61"/>
      <c r="EJ10" s="61"/>
      <c r="EK10" s="61"/>
      <c r="EL10" s="61"/>
      <c r="EM10" s="61"/>
      <c r="EN10" s="61"/>
      <c r="EO10" s="61"/>
      <c r="EP10" s="61"/>
      <c r="EQ10" s="61"/>
      <c r="ER10" s="61"/>
      <c r="ES10" s="61"/>
      <c r="ET10" s="61"/>
      <c r="EU10" s="61"/>
      <c r="EV10" s="61"/>
      <c r="EW10" s="61"/>
      <c r="EX10" s="61"/>
      <c r="EY10" s="61"/>
      <c r="EZ10" s="61"/>
      <c r="FA10" s="61"/>
      <c r="FB10" s="61"/>
      <c r="FC10" s="61"/>
      <c r="FD10" s="61"/>
      <c r="FE10" s="61"/>
      <c r="FF10" s="61"/>
      <c r="FG10" s="61"/>
      <c r="FH10" s="61"/>
      <c r="FI10" s="61"/>
      <c r="FJ10" s="61"/>
      <c r="FK10" s="61"/>
      <c r="FL10" s="61"/>
      <c r="FM10" s="61"/>
      <c r="FN10" s="61"/>
      <c r="FO10" s="61"/>
      <c r="FP10" s="61"/>
      <c r="FQ10" s="61"/>
      <c r="FR10" s="61"/>
      <c r="FS10" s="61"/>
      <c r="FT10" s="61"/>
      <c r="FU10" s="61"/>
      <c r="FV10" s="99"/>
      <c r="FW10" s="99"/>
      <c r="FX10" s="99"/>
      <c r="FY10" s="99"/>
      <c r="FZ10" s="99"/>
      <c r="GA10" s="99"/>
      <c r="GB10" s="99"/>
      <c r="GC10" s="99"/>
      <c r="GD10" s="99"/>
      <c r="GE10" s="99"/>
      <c r="GF10" s="99"/>
      <c r="GG10" s="99"/>
      <c r="GH10" s="99"/>
      <c r="GI10" s="99"/>
      <c r="GJ10" s="99"/>
      <c r="GK10" s="99"/>
      <c r="GL10" s="99"/>
      <c r="GM10" s="99"/>
      <c r="GN10" s="99"/>
      <c r="GO10" s="99"/>
      <c r="GP10" s="99"/>
      <c r="GQ10" s="99"/>
      <c r="GR10" s="99"/>
      <c r="GS10" s="99"/>
      <c r="GT10" s="99"/>
      <c r="GU10" s="99"/>
      <c r="GV10" s="99"/>
      <c r="GW10" s="99"/>
      <c r="GX10" s="99"/>
      <c r="GY10" s="99"/>
      <c r="GZ10" s="99"/>
      <c r="HA10" s="99"/>
      <c r="HB10" s="99"/>
      <c r="HC10" s="99"/>
      <c r="HD10" s="99"/>
      <c r="HE10" s="99"/>
      <c r="HF10" s="99"/>
      <c r="HG10" s="99"/>
      <c r="HH10" s="99"/>
      <c r="HI10" s="61"/>
      <c r="HJ10" s="61"/>
      <c r="HK10" s="61"/>
      <c r="HL10" s="61"/>
      <c r="HM10" s="61"/>
      <c r="HN10" s="61"/>
      <c r="HO10" s="61"/>
      <c r="HP10" s="61"/>
    </row>
    <row r="11" spans="1:227" ht="14.55" customHeight="1" x14ac:dyDescent="0.3">
      <c r="A11" s="98"/>
      <c r="B11" s="98"/>
      <c r="C11" s="98"/>
      <c r="D11" s="98"/>
      <c r="E11" s="98"/>
      <c r="F11" s="98"/>
      <c r="G11" s="98"/>
      <c r="H11" s="98"/>
      <c r="I11" s="98"/>
      <c r="J11" s="98"/>
      <c r="K11" s="98"/>
      <c r="L11" s="98"/>
      <c r="M11" s="98"/>
      <c r="N11" s="98"/>
      <c r="O11" s="98"/>
      <c r="P11" s="98"/>
      <c r="Q11" s="98"/>
      <c r="BL11" s="60"/>
      <c r="BM11" s="60"/>
      <c r="BN11" s="60"/>
      <c r="BO11" s="60"/>
      <c r="BP11" s="60"/>
      <c r="BQ11" s="60"/>
      <c r="BR11" s="60"/>
      <c r="BS11" s="61"/>
      <c r="BT11" s="61"/>
      <c r="BU11" s="61"/>
      <c r="BV11" s="61"/>
      <c r="BW11" s="61"/>
      <c r="BX11" s="61"/>
      <c r="BY11" s="61"/>
      <c r="BZ11" s="61"/>
      <c r="CA11" s="61"/>
      <c r="CB11" s="61"/>
      <c r="CC11" s="61"/>
      <c r="CD11" s="61"/>
      <c r="CE11" s="61"/>
      <c r="CF11" s="61"/>
      <c r="CG11" s="61"/>
      <c r="CH11" s="61"/>
      <c r="CI11" s="61"/>
      <c r="CJ11" s="61"/>
      <c r="CK11" s="61"/>
      <c r="CL11" s="61"/>
      <c r="CM11" s="61"/>
      <c r="CN11" s="61"/>
      <c r="CO11" s="61"/>
      <c r="CP11" s="61"/>
      <c r="CQ11" s="61"/>
      <c r="CR11" s="61"/>
      <c r="CS11" s="61"/>
      <c r="CT11" s="61"/>
      <c r="CU11" s="61"/>
      <c r="CV11" s="61"/>
      <c r="CW11" s="61"/>
      <c r="CX11" s="61"/>
      <c r="CY11" s="61"/>
      <c r="CZ11" s="61"/>
      <c r="DA11" s="61"/>
      <c r="DB11" s="61"/>
      <c r="DC11" s="61"/>
      <c r="DD11" s="61"/>
      <c r="DE11" s="61"/>
      <c r="DF11" s="61"/>
      <c r="DG11" s="61"/>
      <c r="DH11" s="61"/>
      <c r="DI11" s="61"/>
      <c r="DJ11" s="61"/>
      <c r="DK11" s="61"/>
      <c r="DL11" s="61"/>
      <c r="DM11" s="61"/>
      <c r="DN11" s="61"/>
      <c r="DO11" s="61"/>
      <c r="DP11" s="61"/>
      <c r="DQ11" s="61"/>
      <c r="DR11" s="61"/>
      <c r="DS11" s="61"/>
      <c r="DT11" s="61"/>
      <c r="DU11" s="61"/>
      <c r="DV11" s="61"/>
      <c r="DW11" s="61"/>
      <c r="DX11" s="61"/>
      <c r="DY11" s="61"/>
      <c r="DZ11" s="61"/>
      <c r="EA11" s="61"/>
      <c r="EB11" s="61"/>
      <c r="EC11" s="61"/>
      <c r="ED11" s="61"/>
      <c r="EE11" s="61"/>
      <c r="EF11" s="61"/>
      <c r="EG11" s="61"/>
      <c r="EH11" s="61"/>
      <c r="EI11" s="61"/>
      <c r="EJ11" s="61"/>
      <c r="EK11" s="61"/>
      <c r="EL11" s="61"/>
      <c r="EM11" s="61"/>
      <c r="EN11" s="61"/>
      <c r="EO11" s="61"/>
      <c r="EP11" s="61"/>
      <c r="EQ11" s="61"/>
      <c r="ER11" s="61"/>
      <c r="ES11" s="61"/>
      <c r="ET11" s="61"/>
      <c r="EU11" s="61"/>
      <c r="EV11" s="61"/>
      <c r="EW11" s="61"/>
      <c r="EX11" s="61"/>
      <c r="EY11" s="61"/>
      <c r="EZ11" s="61"/>
      <c r="FA11" s="61"/>
      <c r="FB11" s="61"/>
      <c r="FC11" s="61"/>
      <c r="FD11" s="61"/>
      <c r="FE11" s="61"/>
      <c r="FF11" s="61"/>
      <c r="FG11" s="61"/>
      <c r="FH11" s="61"/>
      <c r="FI11" s="61"/>
      <c r="FJ11" s="61"/>
      <c r="FK11" s="61"/>
      <c r="FL11" s="61"/>
      <c r="FM11" s="61"/>
      <c r="FN11" s="61"/>
      <c r="FO11" s="61"/>
      <c r="FP11" s="61"/>
      <c r="FQ11" s="61"/>
      <c r="FR11" s="61"/>
      <c r="FS11" s="61"/>
      <c r="FT11" s="61"/>
      <c r="FU11" s="61"/>
      <c r="FV11" s="99"/>
      <c r="FW11" s="99"/>
      <c r="FX11" s="99"/>
      <c r="FY11" s="99"/>
      <c r="FZ11" s="99"/>
      <c r="GA11" s="99"/>
      <c r="GB11" s="99"/>
      <c r="GC11" s="99"/>
      <c r="GD11" s="99"/>
      <c r="GE11" s="99"/>
      <c r="GF11" s="99"/>
      <c r="GG11" s="99"/>
      <c r="GH11" s="99"/>
      <c r="GI11" s="99"/>
      <c r="GJ11" s="99"/>
      <c r="GK11" s="99"/>
      <c r="GL11" s="99"/>
      <c r="GM11" s="99"/>
      <c r="GN11" s="99"/>
      <c r="GO11" s="99"/>
      <c r="GP11" s="99"/>
      <c r="GQ11" s="99"/>
      <c r="GR11" s="99"/>
      <c r="GS11" s="99"/>
      <c r="GT11" s="99"/>
      <c r="GU11" s="99"/>
      <c r="GV11" s="99"/>
      <c r="GW11" s="99"/>
      <c r="GX11" s="99"/>
      <c r="GY11" s="99"/>
      <c r="GZ11" s="99"/>
      <c r="HA11" s="99"/>
      <c r="HB11" s="99"/>
      <c r="HC11" s="99"/>
      <c r="HD11" s="99"/>
      <c r="HE11" s="99"/>
      <c r="HF11" s="99"/>
      <c r="HG11" s="99"/>
      <c r="HH11" s="99"/>
      <c r="HI11" s="61"/>
      <c r="HJ11" s="61"/>
      <c r="HK11" s="61"/>
      <c r="HL11" s="61"/>
      <c r="HM11" s="61"/>
      <c r="HN11" s="61"/>
      <c r="HO11" s="61"/>
      <c r="HP11" s="61"/>
    </row>
    <row r="12" spans="1:227" ht="14.55" customHeight="1" x14ac:dyDescent="0.3">
      <c r="A12" s="98"/>
      <c r="B12" s="98"/>
      <c r="C12" s="98"/>
      <c r="D12" s="98"/>
      <c r="E12" s="98"/>
      <c r="F12" s="98"/>
      <c r="G12" s="98"/>
      <c r="H12" s="98"/>
      <c r="I12" s="98"/>
      <c r="J12" s="98"/>
      <c r="K12" s="98"/>
      <c r="L12" s="98"/>
      <c r="M12" s="98"/>
      <c r="N12" s="98"/>
      <c r="O12" s="98"/>
      <c r="P12" s="98"/>
      <c r="Q12" s="98"/>
      <c r="BL12" s="60"/>
      <c r="BM12" s="60"/>
      <c r="BN12" s="60"/>
      <c r="BO12" s="60"/>
      <c r="BP12" s="60"/>
      <c r="BQ12" s="60"/>
      <c r="BR12" s="60"/>
      <c r="BS12" s="61"/>
      <c r="BT12" s="61"/>
      <c r="BU12" s="61"/>
      <c r="BV12" s="61"/>
      <c r="BW12" s="61"/>
      <c r="BX12" s="61"/>
      <c r="BY12" s="61"/>
      <c r="BZ12" s="61"/>
      <c r="CA12" s="61"/>
      <c r="CB12" s="61"/>
      <c r="CC12" s="61"/>
      <c r="CD12" s="61"/>
      <c r="CE12" s="61"/>
      <c r="CF12" s="61"/>
      <c r="CG12" s="61"/>
      <c r="CH12" s="61"/>
      <c r="CI12" s="61"/>
      <c r="CJ12" s="61"/>
      <c r="CK12" s="61"/>
      <c r="CL12" s="61"/>
      <c r="CM12" s="61"/>
      <c r="CN12" s="61"/>
      <c r="CO12" s="61"/>
      <c r="CP12" s="61"/>
      <c r="CQ12" s="61"/>
      <c r="CR12" s="61"/>
      <c r="CS12" s="61"/>
      <c r="CT12" s="61"/>
      <c r="CU12" s="61"/>
      <c r="CV12" s="61"/>
      <c r="CW12" s="61"/>
      <c r="CX12" s="61"/>
      <c r="CY12" s="61"/>
      <c r="CZ12" s="61"/>
      <c r="DA12" s="61"/>
      <c r="DB12" s="61"/>
      <c r="DC12" s="61"/>
      <c r="DD12" s="61"/>
      <c r="DE12" s="61"/>
      <c r="DF12" s="61"/>
      <c r="DG12" s="61"/>
      <c r="DH12" s="61"/>
      <c r="DI12" s="61"/>
      <c r="DJ12" s="61"/>
      <c r="DK12" s="61"/>
      <c r="DL12" s="61"/>
      <c r="DM12" s="61"/>
      <c r="DN12" s="61"/>
      <c r="DO12" s="61"/>
      <c r="DP12" s="61"/>
      <c r="DQ12" s="61"/>
      <c r="DR12" s="61"/>
      <c r="DS12" s="61"/>
      <c r="DT12" s="61"/>
      <c r="DU12" s="61"/>
      <c r="DV12" s="61"/>
      <c r="DW12" s="61"/>
      <c r="DX12" s="61"/>
      <c r="DY12" s="61"/>
      <c r="DZ12" s="61"/>
      <c r="EA12" s="61"/>
      <c r="EB12" s="61"/>
      <c r="EC12" s="61"/>
      <c r="ED12" s="61"/>
      <c r="EE12" s="61"/>
      <c r="EF12" s="61"/>
      <c r="EG12" s="61"/>
      <c r="EH12" s="61"/>
      <c r="EI12" s="61"/>
      <c r="EJ12" s="61"/>
      <c r="EK12" s="61"/>
      <c r="EL12" s="61"/>
      <c r="EM12" s="61"/>
      <c r="EN12" s="61"/>
      <c r="EO12" s="61"/>
      <c r="EP12" s="61"/>
      <c r="EQ12" s="61"/>
      <c r="ER12" s="61"/>
      <c r="ES12" s="61"/>
      <c r="ET12" s="61"/>
      <c r="EU12" s="61"/>
      <c r="EV12" s="61"/>
      <c r="EW12" s="61"/>
      <c r="EX12" s="61"/>
      <c r="EY12" s="61"/>
      <c r="EZ12" s="61"/>
      <c r="FA12" s="61"/>
      <c r="FB12" s="61"/>
      <c r="FC12" s="61"/>
      <c r="FD12" s="61"/>
      <c r="FE12" s="61"/>
      <c r="FF12" s="61"/>
      <c r="FG12" s="61"/>
      <c r="FH12" s="61"/>
      <c r="FI12" s="61"/>
      <c r="FJ12" s="61"/>
      <c r="FK12" s="61"/>
      <c r="FL12" s="61"/>
      <c r="FM12" s="61"/>
      <c r="FN12" s="61"/>
      <c r="FO12" s="61"/>
      <c r="FP12" s="61"/>
      <c r="FQ12" s="61"/>
      <c r="FR12" s="61"/>
      <c r="FS12" s="61"/>
      <c r="FT12" s="61"/>
      <c r="FU12" s="61"/>
      <c r="FV12" s="99"/>
      <c r="FW12" s="99"/>
      <c r="FX12" s="99"/>
      <c r="FY12" s="99"/>
      <c r="FZ12" s="99"/>
      <c r="GA12" s="99"/>
      <c r="GB12" s="99"/>
      <c r="GC12" s="99"/>
      <c r="GD12" s="99"/>
      <c r="GE12" s="99"/>
      <c r="GF12" s="99"/>
      <c r="GG12" s="99"/>
      <c r="GH12" s="99"/>
      <c r="GI12" s="99"/>
      <c r="GJ12" s="99"/>
      <c r="GK12" s="99"/>
      <c r="GL12" s="99"/>
      <c r="GM12" s="99"/>
      <c r="GN12" s="99"/>
      <c r="GO12" s="99"/>
      <c r="GP12" s="99"/>
      <c r="GQ12" s="99"/>
      <c r="GR12" s="99"/>
      <c r="GS12" s="99"/>
      <c r="GT12" s="99"/>
      <c r="GU12" s="99"/>
      <c r="GV12" s="99"/>
      <c r="GW12" s="99"/>
      <c r="GX12" s="99"/>
      <c r="GY12" s="99"/>
      <c r="GZ12" s="99"/>
      <c r="HA12" s="99"/>
      <c r="HB12" s="99"/>
      <c r="HC12" s="99"/>
      <c r="HD12" s="99"/>
      <c r="HE12" s="99"/>
      <c r="HF12" s="99"/>
      <c r="HG12" s="99"/>
      <c r="HH12" s="99"/>
      <c r="HI12" s="61"/>
      <c r="HJ12" s="61"/>
      <c r="HK12" s="61"/>
      <c r="HL12" s="61"/>
      <c r="HM12" s="61"/>
      <c r="HN12" s="61"/>
      <c r="HO12" s="61"/>
      <c r="HP12" s="61"/>
    </row>
    <row r="13" spans="1:227" ht="14.55" customHeight="1" x14ac:dyDescent="0.3">
      <c r="A13" s="98"/>
      <c r="B13" s="98"/>
      <c r="C13" s="98"/>
      <c r="D13" s="98"/>
      <c r="E13" s="98"/>
      <c r="F13" s="98"/>
      <c r="G13" s="98"/>
      <c r="H13" s="98"/>
      <c r="I13" s="98"/>
      <c r="J13" s="98"/>
      <c r="K13" s="98"/>
      <c r="L13" s="98"/>
      <c r="M13" s="98"/>
      <c r="N13" s="98"/>
      <c r="O13" s="98"/>
      <c r="P13" s="98"/>
      <c r="Q13" s="98"/>
      <c r="BL13" s="60"/>
      <c r="BM13" s="60"/>
      <c r="BN13" s="60"/>
      <c r="BO13" s="60"/>
      <c r="BP13" s="60"/>
      <c r="BQ13" s="60"/>
      <c r="BR13" s="60"/>
      <c r="BS13" s="61"/>
      <c r="BT13" s="61"/>
      <c r="BU13" s="61"/>
      <c r="BV13" s="61"/>
      <c r="BW13" s="61"/>
      <c r="BX13" s="61"/>
      <c r="BY13" s="61"/>
      <c r="BZ13" s="61"/>
      <c r="CA13" s="61"/>
      <c r="CB13" s="61"/>
      <c r="CC13" s="61"/>
      <c r="CD13" s="61"/>
      <c r="CE13" s="61"/>
      <c r="CF13" s="61"/>
      <c r="CG13" s="61"/>
      <c r="CH13" s="61"/>
      <c r="CI13" s="61"/>
      <c r="CJ13" s="61"/>
      <c r="CK13" s="61"/>
      <c r="CL13" s="61"/>
      <c r="CM13" s="61"/>
      <c r="CN13" s="61"/>
      <c r="CO13" s="61"/>
      <c r="CP13" s="61"/>
      <c r="CQ13" s="61"/>
      <c r="CR13" s="61"/>
      <c r="CS13" s="61"/>
      <c r="CT13" s="61"/>
      <c r="CU13" s="61"/>
      <c r="CV13" s="61"/>
      <c r="CW13" s="61"/>
      <c r="CX13" s="61"/>
      <c r="CY13" s="61"/>
      <c r="CZ13" s="61"/>
      <c r="DA13" s="61"/>
      <c r="DB13" s="61"/>
      <c r="DC13" s="61"/>
      <c r="DD13" s="61"/>
      <c r="DE13" s="61"/>
      <c r="DF13" s="61"/>
      <c r="DG13" s="61"/>
      <c r="DH13" s="61"/>
      <c r="DI13" s="61"/>
      <c r="DJ13" s="61"/>
      <c r="DK13" s="61"/>
      <c r="DL13" s="61"/>
      <c r="DM13" s="61"/>
      <c r="DN13" s="61"/>
      <c r="DO13" s="61"/>
      <c r="DP13" s="61"/>
      <c r="DQ13" s="61"/>
      <c r="DR13" s="61"/>
      <c r="DS13" s="61"/>
      <c r="DT13" s="61"/>
      <c r="DU13" s="61"/>
      <c r="DV13" s="61"/>
      <c r="DW13" s="61"/>
      <c r="DX13" s="61"/>
      <c r="DY13" s="61"/>
      <c r="DZ13" s="61"/>
      <c r="EA13" s="61"/>
      <c r="EB13" s="61"/>
      <c r="EC13" s="61"/>
      <c r="ED13" s="61"/>
      <c r="EE13" s="61"/>
      <c r="EF13" s="61"/>
      <c r="EG13" s="61"/>
      <c r="EH13" s="61"/>
      <c r="EI13" s="61"/>
      <c r="EJ13" s="61"/>
      <c r="EK13" s="61"/>
      <c r="EL13" s="61"/>
      <c r="EM13" s="61"/>
      <c r="EN13" s="61"/>
      <c r="EO13" s="61"/>
      <c r="EP13" s="61"/>
      <c r="EQ13" s="61"/>
      <c r="ER13" s="61"/>
      <c r="ES13" s="61"/>
      <c r="ET13" s="61"/>
      <c r="EU13" s="61"/>
      <c r="EV13" s="61"/>
      <c r="EW13" s="61"/>
      <c r="EX13" s="61"/>
      <c r="EY13" s="61"/>
      <c r="EZ13" s="61"/>
      <c r="FA13" s="61"/>
      <c r="FB13" s="61"/>
      <c r="FC13" s="61"/>
      <c r="FD13" s="61"/>
      <c r="FE13" s="61"/>
      <c r="FF13" s="61"/>
      <c r="FG13" s="61"/>
      <c r="FH13" s="61"/>
      <c r="FI13" s="61"/>
      <c r="FJ13" s="61"/>
      <c r="FK13" s="61"/>
      <c r="FL13" s="61"/>
      <c r="FM13" s="61"/>
      <c r="FN13" s="61"/>
      <c r="FO13" s="61"/>
      <c r="FP13" s="61"/>
      <c r="FQ13" s="61"/>
      <c r="FR13" s="61"/>
      <c r="FS13" s="61"/>
      <c r="FT13" s="61"/>
      <c r="FU13" s="61"/>
      <c r="FV13" s="99"/>
      <c r="FW13" s="99"/>
      <c r="FX13" s="99"/>
      <c r="FY13" s="99"/>
      <c r="FZ13" s="99"/>
      <c r="GA13" s="99"/>
      <c r="GB13" s="99"/>
      <c r="GC13" s="99"/>
      <c r="GD13" s="99"/>
      <c r="GE13" s="99"/>
      <c r="GF13" s="99"/>
      <c r="GG13" s="99"/>
      <c r="GH13" s="99"/>
      <c r="GI13" s="99"/>
      <c r="GJ13" s="99"/>
      <c r="GK13" s="99"/>
      <c r="GL13" s="99"/>
      <c r="GM13" s="99"/>
      <c r="GN13" s="99"/>
      <c r="GO13" s="99"/>
      <c r="GP13" s="99"/>
      <c r="GQ13" s="99"/>
      <c r="GR13" s="99"/>
      <c r="GS13" s="99"/>
      <c r="GT13" s="99"/>
      <c r="GU13" s="99"/>
      <c r="GV13" s="99"/>
      <c r="GW13" s="99"/>
      <c r="GX13" s="99"/>
      <c r="GY13" s="99"/>
      <c r="GZ13" s="99"/>
      <c r="HA13" s="99"/>
      <c r="HB13" s="99"/>
      <c r="HC13" s="99"/>
      <c r="HD13" s="99"/>
      <c r="HE13" s="99"/>
      <c r="HF13" s="99"/>
      <c r="HG13" s="99"/>
      <c r="HH13" s="99"/>
      <c r="HI13" s="61"/>
      <c r="HJ13" s="61"/>
      <c r="HK13" s="61"/>
      <c r="HL13" s="61"/>
      <c r="HM13" s="61"/>
      <c r="HN13" s="61"/>
      <c r="HO13" s="61"/>
      <c r="HP13" s="61"/>
    </row>
    <row r="14" spans="1:227" ht="14.55" customHeight="1" x14ac:dyDescent="0.3">
      <c r="BS14" s="61"/>
      <c r="BT14" s="61"/>
      <c r="BU14" s="61"/>
      <c r="BV14" s="61"/>
      <c r="BW14" s="61"/>
      <c r="BX14" s="61"/>
      <c r="BY14" s="61"/>
      <c r="BZ14" s="61"/>
      <c r="CA14" s="61"/>
      <c r="CB14" s="61"/>
      <c r="CC14" s="61"/>
      <c r="CD14" s="61"/>
      <c r="CE14" s="61"/>
      <c r="CF14" s="61"/>
      <c r="CG14" s="61"/>
      <c r="CH14" s="61"/>
      <c r="CI14" s="61"/>
      <c r="CJ14" s="61"/>
      <c r="CK14" s="61"/>
      <c r="CL14" s="61"/>
      <c r="CM14" s="61"/>
      <c r="CN14" s="61"/>
      <c r="CO14" s="61"/>
      <c r="CP14" s="61"/>
      <c r="CQ14" s="61"/>
      <c r="CR14" s="61"/>
      <c r="CS14" s="61"/>
      <c r="CT14" s="61"/>
      <c r="CU14" s="61"/>
      <c r="CV14" s="61"/>
      <c r="CW14" s="61"/>
      <c r="CX14" s="61"/>
      <c r="CY14" s="61"/>
      <c r="CZ14" s="61"/>
      <c r="DA14" s="61"/>
      <c r="DB14" s="61"/>
      <c r="DC14" s="61"/>
      <c r="DD14" s="61"/>
      <c r="DE14" s="61"/>
      <c r="DF14" s="61"/>
      <c r="DG14" s="61"/>
      <c r="DH14" s="61"/>
      <c r="DI14" s="61"/>
      <c r="DJ14" s="61"/>
      <c r="DK14" s="61"/>
      <c r="DL14" s="61"/>
      <c r="DM14" s="61"/>
      <c r="DN14" s="61"/>
      <c r="DO14" s="61"/>
      <c r="DP14" s="61"/>
      <c r="DQ14" s="61"/>
      <c r="DR14" s="61"/>
      <c r="DS14" s="61"/>
      <c r="DT14" s="61"/>
      <c r="DU14" s="61"/>
      <c r="DV14" s="61"/>
      <c r="DW14" s="61"/>
      <c r="DX14" s="61"/>
      <c r="DY14" s="61"/>
      <c r="DZ14" s="61"/>
      <c r="EA14" s="61"/>
      <c r="EB14" s="61"/>
      <c r="EC14" s="61"/>
      <c r="ED14" s="61"/>
      <c r="EE14" s="61"/>
      <c r="EF14" s="61"/>
      <c r="EG14" s="61"/>
      <c r="EH14" s="61"/>
      <c r="EI14" s="61"/>
      <c r="EJ14" s="61"/>
      <c r="EK14" s="61"/>
      <c r="EL14" s="61"/>
      <c r="EM14" s="61"/>
      <c r="EN14" s="61"/>
      <c r="EO14" s="61"/>
      <c r="EP14" s="61"/>
      <c r="EQ14" s="61"/>
      <c r="ER14" s="61"/>
      <c r="ES14" s="61"/>
      <c r="ET14" s="61"/>
      <c r="EU14" s="61"/>
      <c r="EV14" s="61"/>
      <c r="EW14" s="61"/>
      <c r="EX14" s="61"/>
      <c r="EY14" s="61"/>
      <c r="EZ14" s="61"/>
      <c r="FA14" s="61"/>
      <c r="FB14" s="61"/>
      <c r="FC14" s="61"/>
      <c r="FD14" s="61"/>
      <c r="FE14" s="61"/>
      <c r="FF14" s="61"/>
      <c r="FG14" s="61"/>
      <c r="FH14" s="61"/>
      <c r="FI14" s="61"/>
      <c r="FJ14" s="61"/>
      <c r="FK14" s="61"/>
      <c r="FL14" s="61"/>
      <c r="FM14" s="61"/>
      <c r="FN14" s="61"/>
      <c r="FO14" s="61"/>
      <c r="FP14" s="61"/>
      <c r="FQ14" s="61"/>
      <c r="FR14" s="61"/>
      <c r="FS14" s="61"/>
      <c r="FT14" s="61"/>
      <c r="FU14" s="100"/>
      <c r="FV14" s="100"/>
      <c r="FW14" s="100"/>
      <c r="FX14" s="100"/>
      <c r="FY14" s="100"/>
      <c r="FZ14" s="100"/>
      <c r="GA14" s="100"/>
      <c r="GB14" s="100"/>
      <c r="GC14" s="100"/>
      <c r="GD14" s="100"/>
      <c r="GE14" s="100"/>
      <c r="GF14" s="100"/>
      <c r="GG14" s="100"/>
      <c r="GH14" s="100"/>
      <c r="GI14" s="100"/>
      <c r="GJ14" s="100"/>
      <c r="GK14" s="100"/>
      <c r="GL14" s="100"/>
      <c r="GM14" s="100"/>
      <c r="GN14" s="100"/>
      <c r="GO14" s="100"/>
      <c r="GP14" s="100"/>
      <c r="GQ14" s="100"/>
      <c r="GR14" s="100"/>
      <c r="GS14" s="100"/>
      <c r="GT14" s="100"/>
      <c r="GU14" s="100"/>
      <c r="GV14" s="100"/>
      <c r="GW14" s="100"/>
      <c r="GX14" s="100"/>
      <c r="GY14" s="100"/>
      <c r="GZ14" s="100"/>
      <c r="HA14" s="100"/>
      <c r="HB14" s="100"/>
      <c r="HC14" s="100"/>
      <c r="HD14" s="100"/>
      <c r="HE14" s="100"/>
      <c r="HF14" s="100"/>
      <c r="HG14" s="100"/>
      <c r="HH14" s="100"/>
      <c r="HI14" s="100"/>
      <c r="HJ14" s="100"/>
      <c r="HK14" s="100"/>
      <c r="HL14" s="100"/>
      <c r="HM14" s="100"/>
      <c r="HN14" s="100"/>
      <c r="HO14" s="100"/>
      <c r="HP14" s="100"/>
      <c r="HQ14" s="100"/>
      <c r="HR14" s="100"/>
      <c r="HS14" s="100"/>
    </row>
    <row r="15" spans="1:227" x14ac:dyDescent="0.3">
      <c r="FU15" s="100"/>
      <c r="FV15" s="100"/>
      <c r="FW15" s="100"/>
      <c r="FX15" s="100"/>
      <c r="FY15" s="100"/>
      <c r="FZ15" s="100"/>
      <c r="GA15" s="100"/>
      <c r="GB15" s="100"/>
      <c r="GC15" s="100"/>
      <c r="GD15" s="100"/>
      <c r="GE15" s="100"/>
      <c r="GF15" s="100"/>
      <c r="GG15" s="100"/>
      <c r="GH15" s="100"/>
      <c r="GI15" s="100"/>
      <c r="GJ15" s="100"/>
      <c r="GK15" s="100"/>
      <c r="GL15" s="100"/>
      <c r="GM15" s="100"/>
      <c r="GN15" s="100"/>
      <c r="GO15" s="100"/>
      <c r="GP15" s="100"/>
      <c r="GQ15" s="100"/>
      <c r="GR15" s="100"/>
      <c r="GS15" s="100"/>
      <c r="GT15" s="100"/>
      <c r="GU15" s="100"/>
      <c r="GV15" s="100"/>
      <c r="GW15" s="100"/>
      <c r="GX15" s="100"/>
      <c r="GY15" s="100"/>
      <c r="GZ15" s="100"/>
      <c r="HA15" s="100"/>
      <c r="HB15" s="100"/>
      <c r="HC15" s="100"/>
      <c r="HD15" s="100"/>
      <c r="HE15" s="100"/>
      <c r="HF15" s="100"/>
      <c r="HG15" s="100"/>
      <c r="HH15" s="100"/>
      <c r="HI15" s="100"/>
      <c r="HJ15" s="100"/>
      <c r="HK15" s="100"/>
      <c r="HL15" s="100"/>
      <c r="HM15" s="100"/>
      <c r="HN15" s="100"/>
      <c r="HO15" s="100"/>
      <c r="HP15" s="100"/>
      <c r="HQ15" s="100"/>
      <c r="HR15" s="100"/>
      <c r="HS15" s="100"/>
    </row>
    <row r="16" spans="1:227" x14ac:dyDescent="0.3">
      <c r="FU16" s="100"/>
      <c r="FV16" s="100"/>
      <c r="FW16" s="100"/>
      <c r="FX16" s="100"/>
      <c r="FY16" s="100"/>
      <c r="FZ16" s="100"/>
      <c r="GA16" s="100"/>
      <c r="GB16" s="100"/>
      <c r="GC16" s="100"/>
      <c r="GD16" s="100"/>
      <c r="GE16" s="100"/>
      <c r="GF16" s="100"/>
      <c r="GG16" s="100"/>
      <c r="GH16" s="100"/>
      <c r="GI16" s="100"/>
      <c r="GJ16" s="100"/>
      <c r="GK16" s="100"/>
      <c r="GL16" s="100"/>
      <c r="GM16" s="100"/>
      <c r="GN16" s="100"/>
      <c r="GO16" s="100"/>
      <c r="GP16" s="100"/>
      <c r="GQ16" s="100"/>
      <c r="GR16" s="100"/>
      <c r="GS16" s="100"/>
      <c r="GT16" s="100"/>
      <c r="GU16" s="100"/>
      <c r="GV16" s="100"/>
      <c r="GW16" s="100"/>
      <c r="GX16" s="100"/>
      <c r="GY16" s="100"/>
      <c r="GZ16" s="100"/>
      <c r="HA16" s="100"/>
      <c r="HB16" s="100"/>
      <c r="HC16" s="100"/>
      <c r="HD16" s="100"/>
      <c r="HE16" s="100"/>
      <c r="HF16" s="100"/>
      <c r="HG16" s="100"/>
      <c r="HH16" s="100"/>
      <c r="HI16" s="100"/>
      <c r="HJ16" s="100"/>
      <c r="HK16" s="100"/>
      <c r="HL16" s="100"/>
      <c r="HM16" s="100"/>
      <c r="HN16" s="100"/>
      <c r="HO16" s="100"/>
      <c r="HP16" s="100"/>
      <c r="HQ16" s="100"/>
      <c r="HR16" s="100"/>
      <c r="HS16" s="100"/>
    </row>
    <row r="17" spans="177:227" x14ac:dyDescent="0.3">
      <c r="FU17" s="100"/>
      <c r="FV17" s="100"/>
      <c r="FW17" s="100"/>
      <c r="FX17" s="100"/>
      <c r="FY17" s="100"/>
      <c r="FZ17" s="100"/>
      <c r="GA17" s="100"/>
      <c r="GB17" s="100"/>
      <c r="GC17" s="100"/>
      <c r="GD17" s="100"/>
      <c r="GE17" s="100"/>
      <c r="GF17" s="100"/>
      <c r="GG17" s="100"/>
      <c r="GH17" s="100"/>
      <c r="GI17" s="100"/>
      <c r="GJ17" s="100"/>
      <c r="GK17" s="100"/>
      <c r="GL17" s="100"/>
      <c r="GM17" s="100"/>
      <c r="GN17" s="100"/>
      <c r="GO17" s="100"/>
      <c r="GP17" s="100"/>
      <c r="GQ17" s="100"/>
      <c r="GR17" s="100"/>
      <c r="GS17" s="100"/>
      <c r="GT17" s="100"/>
      <c r="GU17" s="100"/>
      <c r="GV17" s="100"/>
      <c r="GW17" s="100"/>
      <c r="GX17" s="100"/>
      <c r="GY17" s="100"/>
      <c r="GZ17" s="100"/>
      <c r="HA17" s="100"/>
      <c r="HB17" s="100"/>
      <c r="HC17" s="100"/>
      <c r="HD17" s="100"/>
      <c r="HE17" s="100"/>
      <c r="HF17" s="100"/>
      <c r="HG17" s="100"/>
      <c r="HH17" s="100"/>
      <c r="HI17" s="100"/>
      <c r="HJ17" s="100"/>
      <c r="HK17" s="100"/>
      <c r="HL17" s="100"/>
      <c r="HM17" s="100"/>
      <c r="HN17" s="100"/>
      <c r="HO17" s="100"/>
      <c r="HP17" s="100"/>
      <c r="HQ17" s="100"/>
      <c r="HR17" s="100"/>
      <c r="HS17" s="100"/>
    </row>
    <row r="18" spans="177:227" x14ac:dyDescent="0.3">
      <c r="FU18" s="100"/>
      <c r="FV18" s="100"/>
      <c r="FW18" s="100"/>
      <c r="FX18" s="100"/>
      <c r="FY18" s="100"/>
      <c r="FZ18" s="100"/>
      <c r="GA18" s="100"/>
      <c r="GB18" s="100"/>
      <c r="GC18" s="100"/>
      <c r="GD18" s="100"/>
      <c r="GE18" s="100"/>
      <c r="GF18" s="100"/>
      <c r="GG18" s="100"/>
      <c r="GH18" s="100"/>
      <c r="GI18" s="100"/>
      <c r="GJ18" s="100"/>
      <c r="GK18" s="100"/>
      <c r="GL18" s="100"/>
      <c r="GM18" s="100"/>
      <c r="GN18" s="100"/>
      <c r="GO18" s="100"/>
      <c r="GP18" s="100"/>
      <c r="GQ18" s="100"/>
      <c r="GR18" s="100"/>
      <c r="GS18" s="100"/>
      <c r="GT18" s="100"/>
      <c r="GU18" s="100"/>
      <c r="GV18" s="100"/>
      <c r="GW18" s="100"/>
      <c r="GX18" s="100"/>
      <c r="GY18" s="100"/>
      <c r="GZ18" s="100"/>
      <c r="HA18" s="100"/>
      <c r="HB18" s="100"/>
      <c r="HC18" s="100"/>
      <c r="HD18" s="100"/>
      <c r="HE18" s="100"/>
      <c r="HF18" s="100"/>
      <c r="HG18" s="100"/>
      <c r="HH18" s="100"/>
      <c r="HI18" s="100"/>
      <c r="HJ18" s="100"/>
      <c r="HK18" s="100"/>
      <c r="HL18" s="100"/>
      <c r="HM18" s="100"/>
      <c r="HN18" s="100"/>
      <c r="HO18" s="100"/>
      <c r="HP18" s="100"/>
      <c r="HQ18" s="100"/>
      <c r="HR18" s="100"/>
      <c r="HS18" s="100"/>
    </row>
    <row r="19" spans="177:227" x14ac:dyDescent="0.3">
      <c r="FU19" s="100"/>
      <c r="FV19" s="100"/>
      <c r="FW19" s="100"/>
      <c r="FX19" s="100"/>
      <c r="FY19" s="100"/>
      <c r="FZ19" s="100"/>
      <c r="GA19" s="100"/>
      <c r="GB19" s="100"/>
      <c r="GC19" s="100"/>
      <c r="GD19" s="100"/>
      <c r="GE19" s="100"/>
      <c r="GF19" s="100"/>
      <c r="GG19" s="100"/>
      <c r="GH19" s="100"/>
      <c r="GI19" s="100"/>
      <c r="GJ19" s="100"/>
      <c r="GK19" s="100"/>
      <c r="GL19" s="100"/>
      <c r="GM19" s="100"/>
      <c r="GN19" s="100"/>
      <c r="GO19" s="100"/>
      <c r="GP19" s="100"/>
      <c r="GQ19" s="100"/>
      <c r="GR19" s="100"/>
      <c r="GS19" s="100"/>
      <c r="GT19" s="100"/>
      <c r="GU19" s="100"/>
      <c r="GV19" s="100"/>
      <c r="GW19" s="100"/>
      <c r="GX19" s="100"/>
      <c r="GY19" s="100"/>
      <c r="GZ19" s="100"/>
      <c r="HA19" s="100"/>
      <c r="HB19" s="100"/>
      <c r="HC19" s="100"/>
      <c r="HD19" s="100"/>
      <c r="HE19" s="100"/>
      <c r="HF19" s="100"/>
      <c r="HG19" s="100"/>
      <c r="HH19" s="100"/>
      <c r="HI19" s="100"/>
      <c r="HJ19" s="100"/>
      <c r="HK19" s="100"/>
      <c r="HL19" s="100"/>
      <c r="HM19" s="100"/>
      <c r="HN19" s="100"/>
      <c r="HO19" s="100"/>
      <c r="HP19" s="100"/>
      <c r="HQ19" s="100"/>
      <c r="HR19" s="100"/>
      <c r="HS19" s="100"/>
    </row>
    <row r="20" spans="177:227" x14ac:dyDescent="0.3">
      <c r="FU20" s="100"/>
      <c r="FV20" s="100"/>
      <c r="FW20" s="100"/>
      <c r="FX20" s="100"/>
      <c r="FY20" s="100"/>
      <c r="FZ20" s="100"/>
      <c r="GA20" s="100"/>
      <c r="GB20" s="100"/>
      <c r="GC20" s="100"/>
      <c r="GD20" s="100"/>
      <c r="GE20" s="100"/>
      <c r="GF20" s="100"/>
      <c r="GG20" s="100"/>
      <c r="GH20" s="100"/>
      <c r="GI20" s="100"/>
      <c r="GJ20" s="100"/>
      <c r="GK20" s="100"/>
      <c r="GL20" s="100"/>
      <c r="GM20" s="100"/>
      <c r="GN20" s="100"/>
      <c r="GO20" s="100"/>
      <c r="GP20" s="100"/>
      <c r="GQ20" s="100"/>
      <c r="GR20" s="100"/>
      <c r="GS20" s="100"/>
      <c r="GT20" s="100"/>
      <c r="GU20" s="100"/>
      <c r="GV20" s="100"/>
      <c r="GW20" s="100"/>
      <c r="GX20" s="100"/>
      <c r="GY20" s="100"/>
      <c r="GZ20" s="100"/>
      <c r="HA20" s="100"/>
      <c r="HB20" s="100"/>
      <c r="HC20" s="100"/>
      <c r="HD20" s="100"/>
      <c r="HE20" s="100"/>
      <c r="HF20" s="100"/>
      <c r="HG20" s="100"/>
      <c r="HH20" s="100"/>
      <c r="HI20" s="100"/>
      <c r="HJ20" s="100"/>
      <c r="HK20" s="100"/>
      <c r="HL20" s="100"/>
      <c r="HM20" s="100"/>
      <c r="HN20" s="100"/>
      <c r="HO20" s="100"/>
      <c r="HP20" s="100"/>
      <c r="HQ20" s="100"/>
      <c r="HR20" s="100"/>
      <c r="HS20" s="100"/>
    </row>
    <row r="21" spans="177:227" x14ac:dyDescent="0.3">
      <c r="FU21" s="100"/>
      <c r="FV21" s="100"/>
      <c r="FW21" s="100"/>
      <c r="FX21" s="100"/>
      <c r="FY21" s="100"/>
      <c r="FZ21" s="100"/>
      <c r="GA21" s="100"/>
      <c r="GB21" s="100"/>
      <c r="GC21" s="100"/>
      <c r="GD21" s="100"/>
      <c r="GE21" s="100"/>
      <c r="GF21" s="100"/>
      <c r="GG21" s="100"/>
      <c r="GH21" s="100"/>
      <c r="GI21" s="100"/>
      <c r="GJ21" s="100"/>
      <c r="GK21" s="100"/>
      <c r="GL21" s="100"/>
      <c r="GM21" s="100"/>
      <c r="GN21" s="100"/>
      <c r="GO21" s="100"/>
      <c r="GP21" s="100"/>
      <c r="GQ21" s="100"/>
      <c r="GR21" s="100"/>
      <c r="GS21" s="100"/>
      <c r="GT21" s="100"/>
      <c r="GU21" s="100"/>
      <c r="GV21" s="100"/>
      <c r="GW21" s="100"/>
      <c r="GX21" s="100"/>
      <c r="GY21" s="100"/>
      <c r="GZ21" s="100"/>
      <c r="HA21" s="100"/>
      <c r="HB21" s="100"/>
      <c r="HC21" s="100"/>
      <c r="HD21" s="100"/>
      <c r="HE21" s="100"/>
      <c r="HF21" s="100"/>
      <c r="HG21" s="100"/>
      <c r="HH21" s="100"/>
      <c r="HI21" s="100"/>
      <c r="HJ21" s="100"/>
      <c r="HK21" s="100"/>
      <c r="HL21" s="100"/>
      <c r="HM21" s="100"/>
      <c r="HN21" s="100"/>
      <c r="HO21" s="100"/>
      <c r="HP21" s="100"/>
      <c r="HQ21" s="100"/>
      <c r="HR21" s="100"/>
      <c r="HS21" s="100"/>
    </row>
    <row r="22" spans="177:227" x14ac:dyDescent="0.3">
      <c r="FU22" s="100"/>
      <c r="FV22" s="100"/>
      <c r="FW22" s="100"/>
      <c r="FX22" s="100"/>
      <c r="FY22" s="100"/>
      <c r="FZ22" s="100"/>
      <c r="GA22" s="100"/>
      <c r="GB22" s="100"/>
      <c r="GC22" s="100"/>
      <c r="GD22" s="100"/>
      <c r="GE22" s="100"/>
      <c r="GF22" s="100"/>
      <c r="GG22" s="100"/>
      <c r="GH22" s="100"/>
      <c r="GI22" s="100"/>
      <c r="GJ22" s="100"/>
      <c r="GK22" s="100"/>
      <c r="GL22" s="100"/>
      <c r="GM22" s="100"/>
      <c r="GN22" s="100"/>
      <c r="GO22" s="100"/>
      <c r="GP22" s="100"/>
      <c r="GQ22" s="100"/>
      <c r="GR22" s="100"/>
      <c r="GS22" s="100"/>
      <c r="GT22" s="100"/>
      <c r="GU22" s="100"/>
      <c r="GV22" s="100"/>
      <c r="GW22" s="100"/>
      <c r="GX22" s="100"/>
      <c r="GY22" s="100"/>
      <c r="GZ22" s="100"/>
      <c r="HA22" s="100"/>
      <c r="HB22" s="100"/>
      <c r="HC22" s="100"/>
      <c r="HD22" s="100"/>
      <c r="HE22" s="100"/>
      <c r="HF22" s="100"/>
      <c r="HG22" s="100"/>
      <c r="HH22" s="100"/>
      <c r="HI22" s="100"/>
      <c r="HJ22" s="100"/>
      <c r="HK22" s="100"/>
      <c r="HL22" s="100"/>
      <c r="HM22" s="100"/>
      <c r="HN22" s="100"/>
      <c r="HO22" s="100"/>
      <c r="HP22" s="100"/>
      <c r="HQ22" s="100"/>
      <c r="HR22" s="100"/>
      <c r="HS22" s="100"/>
    </row>
    <row r="23" spans="177:227" x14ac:dyDescent="0.3">
      <c r="FU23" s="100"/>
      <c r="FV23" s="100"/>
      <c r="FW23" s="100"/>
      <c r="FX23" s="100"/>
      <c r="FY23" s="100"/>
      <c r="FZ23" s="100"/>
      <c r="GA23" s="100"/>
      <c r="GB23" s="100"/>
      <c r="GC23" s="100"/>
      <c r="GD23" s="100"/>
      <c r="GE23" s="100"/>
      <c r="GF23" s="100"/>
      <c r="GG23" s="100"/>
      <c r="GH23" s="100"/>
      <c r="GI23" s="100"/>
      <c r="GJ23" s="100"/>
      <c r="GK23" s="100"/>
      <c r="GL23" s="100"/>
      <c r="GM23" s="100"/>
      <c r="GN23" s="100"/>
      <c r="GO23" s="100"/>
      <c r="GP23" s="100"/>
      <c r="GQ23" s="100"/>
      <c r="GR23" s="100"/>
      <c r="GS23" s="100"/>
      <c r="GT23" s="100"/>
      <c r="GU23" s="100"/>
      <c r="GV23" s="100"/>
      <c r="GW23" s="100"/>
      <c r="GX23" s="100"/>
      <c r="GY23" s="100"/>
      <c r="GZ23" s="100"/>
      <c r="HA23" s="100"/>
      <c r="HB23" s="100"/>
      <c r="HC23" s="100"/>
      <c r="HD23" s="100"/>
      <c r="HE23" s="100"/>
      <c r="HF23" s="100"/>
      <c r="HG23" s="100"/>
      <c r="HH23" s="100"/>
      <c r="HI23" s="100"/>
      <c r="HJ23" s="100"/>
      <c r="HK23" s="100"/>
      <c r="HL23" s="100"/>
      <c r="HM23" s="100"/>
      <c r="HN23" s="100"/>
      <c r="HO23" s="100"/>
      <c r="HP23" s="100"/>
      <c r="HQ23" s="100"/>
      <c r="HR23" s="100"/>
      <c r="HS23" s="100"/>
    </row>
    <row r="24" spans="177:227" x14ac:dyDescent="0.3">
      <c r="FU24" s="100"/>
      <c r="FV24" s="100"/>
      <c r="FW24" s="100"/>
      <c r="FX24" s="100"/>
      <c r="FY24" s="100"/>
      <c r="FZ24" s="100"/>
      <c r="GA24" s="100"/>
      <c r="GB24" s="100"/>
      <c r="GC24" s="100"/>
      <c r="GD24" s="100"/>
      <c r="GE24" s="100"/>
      <c r="GF24" s="100"/>
      <c r="GG24" s="100"/>
      <c r="GH24" s="100"/>
      <c r="GI24" s="100"/>
      <c r="GJ24" s="100"/>
      <c r="GK24" s="100"/>
      <c r="GL24" s="100"/>
      <c r="GM24" s="100"/>
      <c r="GN24" s="100"/>
      <c r="GO24" s="100"/>
      <c r="GP24" s="100"/>
      <c r="GQ24" s="100"/>
      <c r="GR24" s="100"/>
      <c r="GS24" s="100"/>
      <c r="GT24" s="100"/>
      <c r="GU24" s="100"/>
      <c r="GV24" s="100"/>
      <c r="GW24" s="100"/>
      <c r="GX24" s="100"/>
      <c r="GY24" s="100"/>
      <c r="GZ24" s="100"/>
      <c r="HA24" s="100"/>
      <c r="HB24" s="100"/>
      <c r="HC24" s="100"/>
      <c r="HD24" s="100"/>
      <c r="HE24" s="100"/>
      <c r="HF24" s="100"/>
      <c r="HG24" s="100"/>
      <c r="HH24" s="100"/>
      <c r="HI24" s="100"/>
      <c r="HJ24" s="100"/>
      <c r="HK24" s="100"/>
      <c r="HL24" s="100"/>
      <c r="HM24" s="100"/>
      <c r="HN24" s="100"/>
      <c r="HO24" s="100"/>
      <c r="HP24" s="100"/>
      <c r="HQ24" s="100"/>
      <c r="HR24" s="100"/>
      <c r="HS24" s="100"/>
    </row>
    <row r="25" spans="177:227" x14ac:dyDescent="0.3">
      <c r="FU25" s="100"/>
      <c r="FV25" s="100"/>
      <c r="FW25" s="100"/>
      <c r="FX25" s="100"/>
      <c r="FY25" s="100"/>
      <c r="FZ25" s="100"/>
      <c r="GA25" s="100"/>
      <c r="GB25" s="100"/>
      <c r="GC25" s="100"/>
      <c r="GD25" s="100"/>
      <c r="GE25" s="100"/>
      <c r="GF25" s="100"/>
      <c r="GG25" s="100"/>
      <c r="GH25" s="100"/>
      <c r="GI25" s="100"/>
      <c r="GJ25" s="100"/>
      <c r="GK25" s="100"/>
      <c r="GL25" s="100"/>
      <c r="GM25" s="100"/>
      <c r="GN25" s="100"/>
      <c r="GO25" s="100"/>
      <c r="GP25" s="100"/>
      <c r="GQ25" s="100"/>
      <c r="GR25" s="100"/>
      <c r="GS25" s="100"/>
      <c r="GT25" s="100"/>
      <c r="GU25" s="100"/>
      <c r="GV25" s="100"/>
      <c r="GW25" s="100"/>
      <c r="GX25" s="100"/>
      <c r="GY25" s="100"/>
      <c r="GZ25" s="100"/>
      <c r="HA25" s="100"/>
      <c r="HB25" s="100"/>
      <c r="HC25" s="100"/>
      <c r="HD25" s="100"/>
      <c r="HE25" s="100"/>
      <c r="HF25" s="100"/>
      <c r="HG25" s="100"/>
      <c r="HH25" s="100"/>
      <c r="HI25" s="100"/>
      <c r="HJ25" s="100"/>
      <c r="HK25" s="100"/>
      <c r="HL25" s="100"/>
      <c r="HM25" s="100"/>
      <c r="HN25" s="100"/>
      <c r="HO25" s="100"/>
      <c r="HP25" s="100"/>
      <c r="HQ25" s="100"/>
      <c r="HR25" s="100"/>
      <c r="HS25" s="100"/>
    </row>
    <row r="26" spans="177:227" x14ac:dyDescent="0.3">
      <c r="FU26" s="100"/>
      <c r="FV26" s="100"/>
      <c r="FW26" s="100"/>
      <c r="FX26" s="100"/>
      <c r="FY26" s="100"/>
      <c r="FZ26" s="100"/>
      <c r="GA26" s="100"/>
      <c r="GB26" s="100"/>
      <c r="GC26" s="100"/>
      <c r="GD26" s="100"/>
      <c r="GE26" s="100"/>
      <c r="GF26" s="100"/>
      <c r="GG26" s="100"/>
      <c r="GH26" s="100"/>
      <c r="GI26" s="100"/>
      <c r="GJ26" s="100"/>
      <c r="GK26" s="100"/>
      <c r="GL26" s="100"/>
      <c r="GM26" s="100"/>
      <c r="GN26" s="100"/>
      <c r="GO26" s="100"/>
      <c r="GP26" s="100"/>
      <c r="GQ26" s="100"/>
      <c r="GR26" s="100"/>
      <c r="GS26" s="100"/>
      <c r="GT26" s="100"/>
      <c r="GU26" s="100"/>
      <c r="GV26" s="100"/>
      <c r="GW26" s="100"/>
      <c r="GX26" s="100"/>
      <c r="GY26" s="100"/>
      <c r="GZ26" s="100"/>
      <c r="HA26" s="100"/>
      <c r="HB26" s="100"/>
      <c r="HC26" s="100"/>
      <c r="HD26" s="100"/>
      <c r="HE26" s="100"/>
      <c r="HF26" s="100"/>
      <c r="HG26" s="100"/>
      <c r="HH26" s="100"/>
      <c r="HI26" s="100"/>
      <c r="HJ26" s="100"/>
      <c r="HK26" s="100"/>
      <c r="HL26" s="100"/>
      <c r="HM26" s="100"/>
      <c r="HN26" s="100"/>
      <c r="HO26" s="100"/>
      <c r="HP26" s="100"/>
      <c r="HQ26" s="100"/>
      <c r="HR26" s="100"/>
      <c r="HS26" s="100"/>
    </row>
    <row r="27" spans="177:227" x14ac:dyDescent="0.3">
      <c r="FU27" s="100"/>
      <c r="FV27" s="100"/>
      <c r="FW27" s="100"/>
      <c r="FX27" s="100"/>
      <c r="FY27" s="100"/>
      <c r="FZ27" s="100"/>
      <c r="GA27" s="100"/>
      <c r="GB27" s="100"/>
      <c r="GC27" s="100"/>
      <c r="GD27" s="100"/>
      <c r="GE27" s="100"/>
      <c r="GF27" s="100"/>
      <c r="GG27" s="100"/>
      <c r="GH27" s="100"/>
      <c r="GI27" s="100"/>
      <c r="GJ27" s="100"/>
      <c r="GK27" s="100"/>
      <c r="GL27" s="100"/>
      <c r="GM27" s="100"/>
      <c r="GN27" s="100"/>
      <c r="GO27" s="100"/>
      <c r="GP27" s="100"/>
      <c r="GQ27" s="100"/>
      <c r="GR27" s="100"/>
      <c r="GS27" s="100"/>
      <c r="GT27" s="100"/>
      <c r="GU27" s="100"/>
      <c r="GV27" s="100"/>
      <c r="GW27" s="100"/>
      <c r="GX27" s="100"/>
      <c r="GY27" s="100"/>
      <c r="GZ27" s="100"/>
      <c r="HA27" s="100"/>
      <c r="HB27" s="100"/>
      <c r="HC27" s="100"/>
      <c r="HD27" s="100"/>
      <c r="HE27" s="100"/>
      <c r="HF27" s="100"/>
      <c r="HG27" s="100"/>
      <c r="HH27" s="100"/>
      <c r="HI27" s="100"/>
      <c r="HJ27" s="100"/>
      <c r="HK27" s="100"/>
      <c r="HL27" s="100"/>
      <c r="HM27" s="100"/>
      <c r="HN27" s="100"/>
      <c r="HO27" s="100"/>
      <c r="HP27" s="100"/>
      <c r="HQ27" s="100"/>
      <c r="HR27" s="100"/>
      <c r="HS27" s="100"/>
    </row>
    <row r="28" spans="177:227" x14ac:dyDescent="0.3">
      <c r="FU28" s="100"/>
      <c r="FV28" s="100"/>
      <c r="FW28" s="100"/>
      <c r="FX28" s="100"/>
      <c r="FY28" s="100"/>
      <c r="FZ28" s="100"/>
      <c r="GA28" s="100"/>
      <c r="GB28" s="100"/>
      <c r="GC28" s="100"/>
      <c r="GD28" s="100"/>
      <c r="GE28" s="100"/>
      <c r="GF28" s="100"/>
      <c r="GG28" s="100"/>
      <c r="GH28" s="100"/>
      <c r="GI28" s="100"/>
      <c r="GJ28" s="100"/>
      <c r="GK28" s="100"/>
      <c r="GL28" s="100"/>
      <c r="GM28" s="100"/>
      <c r="GN28" s="100"/>
      <c r="GO28" s="100"/>
      <c r="GP28" s="100"/>
      <c r="GQ28" s="100"/>
      <c r="GR28" s="100"/>
      <c r="GS28" s="100"/>
      <c r="GT28" s="100"/>
      <c r="GU28" s="100"/>
      <c r="GV28" s="100"/>
      <c r="GW28" s="100"/>
      <c r="GX28" s="100"/>
      <c r="GY28" s="100"/>
      <c r="GZ28" s="100"/>
      <c r="HA28" s="100"/>
      <c r="HB28" s="100"/>
      <c r="HC28" s="100"/>
      <c r="HD28" s="100"/>
      <c r="HE28" s="100"/>
      <c r="HF28" s="100"/>
      <c r="HG28" s="100"/>
      <c r="HH28" s="100"/>
      <c r="HI28" s="100"/>
      <c r="HJ28" s="100"/>
      <c r="HK28" s="100"/>
      <c r="HL28" s="100"/>
      <c r="HM28" s="100"/>
      <c r="HN28" s="100"/>
      <c r="HO28" s="100"/>
      <c r="HP28" s="100"/>
      <c r="HQ28" s="100"/>
      <c r="HR28" s="100"/>
      <c r="HS28" s="100"/>
    </row>
    <row r="29" spans="177:227" x14ac:dyDescent="0.3">
      <c r="FU29" s="100"/>
      <c r="FV29" s="100"/>
      <c r="FW29" s="100"/>
      <c r="FX29" s="100"/>
      <c r="FY29" s="100"/>
      <c r="FZ29" s="100"/>
      <c r="GA29" s="100"/>
      <c r="GB29" s="100"/>
      <c r="GC29" s="100"/>
      <c r="GD29" s="100"/>
      <c r="GE29" s="100"/>
      <c r="GF29" s="100"/>
      <c r="GG29" s="100"/>
      <c r="GH29" s="100"/>
      <c r="GI29" s="100"/>
      <c r="GJ29" s="100"/>
      <c r="GK29" s="100"/>
      <c r="GL29" s="100"/>
      <c r="GM29" s="100"/>
      <c r="GN29" s="100"/>
      <c r="GO29" s="100"/>
      <c r="GP29" s="100"/>
      <c r="GQ29" s="100"/>
      <c r="GR29" s="100"/>
      <c r="GS29" s="100"/>
      <c r="GT29" s="100"/>
      <c r="GU29" s="100"/>
      <c r="GV29" s="100"/>
      <c r="GW29" s="100"/>
      <c r="GX29" s="100"/>
      <c r="GY29" s="100"/>
      <c r="GZ29" s="100"/>
      <c r="HA29" s="100"/>
      <c r="HB29" s="100"/>
      <c r="HC29" s="100"/>
      <c r="HD29" s="100"/>
      <c r="HE29" s="100"/>
      <c r="HF29" s="100"/>
      <c r="HG29" s="100"/>
      <c r="HH29" s="100"/>
      <c r="HI29" s="100"/>
      <c r="HJ29" s="100"/>
      <c r="HK29" s="100"/>
      <c r="HL29" s="100"/>
      <c r="HM29" s="100"/>
      <c r="HN29" s="100"/>
      <c r="HO29" s="100"/>
      <c r="HP29" s="100"/>
      <c r="HQ29" s="100"/>
      <c r="HR29" s="100"/>
      <c r="HS29" s="100"/>
    </row>
    <row r="30" spans="177:227" x14ac:dyDescent="0.3">
      <c r="FU30" s="100"/>
      <c r="FV30" s="100"/>
      <c r="FW30" s="100"/>
      <c r="FX30" s="100"/>
      <c r="FY30" s="100"/>
      <c r="FZ30" s="100"/>
      <c r="GA30" s="100"/>
      <c r="GB30" s="100"/>
      <c r="GC30" s="100"/>
      <c r="GD30" s="100"/>
      <c r="GE30" s="100"/>
      <c r="GF30" s="100"/>
      <c r="GG30" s="100"/>
      <c r="GH30" s="100"/>
      <c r="GI30" s="100"/>
      <c r="GJ30" s="100"/>
      <c r="GK30" s="100"/>
      <c r="GL30" s="100"/>
      <c r="GM30" s="100"/>
      <c r="GN30" s="100"/>
      <c r="GO30" s="100"/>
      <c r="GP30" s="100"/>
      <c r="GQ30" s="100"/>
      <c r="GR30" s="100"/>
      <c r="GS30" s="100"/>
      <c r="GT30" s="100"/>
      <c r="GU30" s="100"/>
      <c r="GV30" s="100"/>
      <c r="GW30" s="100"/>
      <c r="GX30" s="100"/>
      <c r="GY30" s="100"/>
      <c r="GZ30" s="100"/>
      <c r="HA30" s="100"/>
      <c r="HB30" s="100"/>
      <c r="HC30" s="100"/>
      <c r="HD30" s="100"/>
      <c r="HE30" s="100"/>
      <c r="HF30" s="100"/>
      <c r="HG30" s="100"/>
      <c r="HH30" s="100"/>
      <c r="HI30" s="100"/>
      <c r="HJ30" s="100"/>
      <c r="HK30" s="100"/>
      <c r="HL30" s="100"/>
      <c r="HM30" s="100"/>
      <c r="HN30" s="100"/>
      <c r="HO30" s="100"/>
      <c r="HP30" s="100"/>
      <c r="HQ30" s="100"/>
      <c r="HR30" s="100"/>
      <c r="HS30" s="100"/>
    </row>
  </sheetData>
  <mergeCells count="3">
    <mergeCell ref="A1:Q13"/>
    <mergeCell ref="FV2:HH13"/>
    <mergeCell ref="FU14:HS30"/>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V418"/>
  <sheetViews>
    <sheetView zoomScale="10" zoomScaleNormal="10" workbookViewId="0">
      <selection sqref="A1:I13"/>
    </sheetView>
  </sheetViews>
  <sheetFormatPr defaultRowHeight="14.4" x14ac:dyDescent="0.3"/>
  <cols>
    <col min="1" max="1" width="255.77734375" customWidth="1"/>
    <col min="64" max="64" width="50.77734375" customWidth="1"/>
  </cols>
  <sheetData>
    <row r="1" spans="1:204" ht="14.55" customHeight="1" x14ac:dyDescent="0.3">
      <c r="A1" s="101">
        <f ca="1">NOW()</f>
        <v>46145.553432407411</v>
      </c>
      <c r="B1" s="101"/>
      <c r="C1" s="101"/>
      <c r="D1" s="101"/>
      <c r="E1" s="101"/>
      <c r="F1" s="101"/>
      <c r="G1" s="101"/>
      <c r="H1" s="101"/>
      <c r="I1" s="101"/>
      <c r="BL1" s="93"/>
      <c r="BM1" s="93"/>
      <c r="BN1" s="93"/>
      <c r="BO1" s="93"/>
      <c r="BP1" s="93"/>
      <c r="BQ1" s="60"/>
      <c r="BR1" s="60"/>
      <c r="BS1" s="63"/>
      <c r="BT1" s="63"/>
      <c r="BU1" s="63"/>
      <c r="BV1" s="63"/>
      <c r="BW1" s="63"/>
      <c r="BX1" s="63"/>
      <c r="BY1" s="63"/>
      <c r="BZ1" s="63"/>
      <c r="CA1" s="63"/>
      <c r="CB1" s="63"/>
      <c r="CC1" s="63"/>
      <c r="CD1" s="63"/>
      <c r="CE1" s="63"/>
      <c r="CF1" s="63"/>
      <c r="CG1" s="63"/>
      <c r="CH1" s="63"/>
      <c r="CI1" s="63"/>
      <c r="CJ1" s="63"/>
      <c r="CK1" s="63"/>
      <c r="CL1" s="63"/>
      <c r="CM1" s="63"/>
      <c r="CN1" s="63"/>
      <c r="CO1" s="63"/>
      <c r="CP1" s="63"/>
      <c r="CQ1" s="63"/>
      <c r="CR1" s="63"/>
      <c r="CS1" s="63"/>
      <c r="CT1" s="63"/>
      <c r="CU1" s="63"/>
      <c r="CV1" s="63"/>
      <c r="CW1" s="63"/>
      <c r="CX1" s="63"/>
      <c r="CY1" s="63"/>
      <c r="CZ1" s="63"/>
      <c r="DA1" s="63"/>
      <c r="DB1" s="63"/>
      <c r="DC1" s="63"/>
      <c r="DD1" s="63"/>
      <c r="DE1" s="63"/>
      <c r="DF1" s="63"/>
      <c r="DG1" s="63"/>
      <c r="DH1" s="63"/>
      <c r="DI1" s="63"/>
      <c r="DJ1" s="63"/>
      <c r="DK1" s="63"/>
      <c r="DL1" s="63"/>
      <c r="DM1" s="63"/>
      <c r="DN1" s="63"/>
      <c r="DO1" s="63"/>
      <c r="DP1" s="63"/>
      <c r="DQ1" s="63"/>
      <c r="DR1" s="63"/>
      <c r="DS1" s="63"/>
      <c r="DT1" s="63"/>
      <c r="DU1" s="63"/>
      <c r="DV1" s="63"/>
      <c r="DW1" s="63"/>
      <c r="DX1" s="63"/>
      <c r="DY1" s="63"/>
      <c r="DZ1" s="63"/>
      <c r="EA1" s="63"/>
      <c r="EB1" s="63"/>
      <c r="EC1" s="63"/>
      <c r="ED1" s="63"/>
      <c r="EE1" s="63"/>
      <c r="EF1" s="63"/>
      <c r="EG1" s="63"/>
      <c r="EH1" s="63"/>
      <c r="EI1" s="63"/>
      <c r="EJ1" s="63"/>
      <c r="EK1" s="63"/>
      <c r="EL1" s="63"/>
      <c r="EM1" s="63"/>
      <c r="EN1" s="63"/>
      <c r="EO1" s="63"/>
      <c r="EP1" s="63"/>
      <c r="EQ1" s="63"/>
      <c r="ER1" s="63"/>
      <c r="ES1" s="63"/>
      <c r="ET1" s="63"/>
      <c r="EU1" s="63"/>
      <c r="EV1" s="63"/>
      <c r="EW1" s="63"/>
      <c r="EX1" s="63"/>
      <c r="EY1" s="63"/>
      <c r="EZ1" s="63"/>
      <c r="FA1" s="63"/>
      <c r="FB1" s="63"/>
      <c r="FC1" s="63"/>
      <c r="FD1" s="63"/>
      <c r="FE1" s="63"/>
      <c r="FF1" s="63"/>
      <c r="FG1" s="63"/>
      <c r="FH1" s="63"/>
      <c r="FI1" s="63"/>
      <c r="FJ1" s="63"/>
      <c r="FK1" s="63"/>
      <c r="FL1" s="63"/>
      <c r="FM1" s="63"/>
      <c r="FN1" s="63"/>
      <c r="FO1" s="63"/>
      <c r="FP1" s="63"/>
      <c r="FQ1" s="63"/>
      <c r="FR1" s="63"/>
      <c r="FS1" s="63"/>
      <c r="FT1" s="63"/>
      <c r="FU1" s="63"/>
      <c r="FV1" s="63"/>
      <c r="FW1" s="63"/>
      <c r="FX1" s="63"/>
      <c r="FY1" s="102">
        <f ca="1">NOW()</f>
        <v>46145.553432407411</v>
      </c>
      <c r="FZ1" s="102"/>
      <c r="GA1" s="102"/>
      <c r="GB1" s="102"/>
      <c r="GC1" s="102"/>
      <c r="GD1" s="102"/>
      <c r="GE1" s="102"/>
      <c r="GF1" s="102"/>
      <c r="GG1" s="102"/>
      <c r="GH1" s="102"/>
      <c r="GI1" s="102"/>
      <c r="GJ1" s="102"/>
      <c r="GK1" s="102"/>
      <c r="GL1" s="102"/>
      <c r="GM1" s="102"/>
      <c r="GN1" s="102"/>
      <c r="GO1" s="102"/>
      <c r="GP1" s="102"/>
      <c r="GQ1" s="102"/>
      <c r="GR1" s="102"/>
      <c r="GS1" s="102"/>
      <c r="GT1" s="102"/>
      <c r="GU1" s="102"/>
      <c r="GV1" s="102"/>
    </row>
    <row r="2" spans="1:204" ht="212.55" customHeight="1" x14ac:dyDescent="0.3">
      <c r="A2" s="101"/>
      <c r="B2" s="101"/>
      <c r="C2" s="101"/>
      <c r="D2" s="101"/>
      <c r="E2" s="101"/>
      <c r="F2" s="101"/>
      <c r="G2" s="101"/>
      <c r="H2" s="101"/>
      <c r="I2" s="101"/>
      <c r="BL2" s="93"/>
      <c r="BM2" s="93"/>
      <c r="BN2" s="93"/>
      <c r="BO2" s="93"/>
      <c r="BP2" s="93"/>
      <c r="BQ2" s="60"/>
      <c r="BR2" s="60"/>
      <c r="BS2" s="63"/>
      <c r="BT2" s="63"/>
      <c r="BU2" s="63"/>
      <c r="BV2" s="63"/>
      <c r="BW2" s="63"/>
      <c r="BX2" s="63"/>
      <c r="BY2" s="63"/>
      <c r="BZ2" s="63"/>
      <c r="CA2" s="63"/>
      <c r="CB2" s="63"/>
      <c r="CC2" s="63"/>
      <c r="CD2" s="63"/>
      <c r="CE2" s="63"/>
      <c r="CF2" s="63"/>
      <c r="CG2" s="63"/>
      <c r="CH2" s="63"/>
      <c r="CI2" s="63"/>
      <c r="CJ2" s="63"/>
      <c r="CK2" s="63"/>
      <c r="CL2" s="63"/>
      <c r="CM2" s="63"/>
      <c r="CN2" s="63"/>
      <c r="CO2" s="63"/>
      <c r="CP2" s="63"/>
      <c r="CQ2" s="63"/>
      <c r="CR2" s="63"/>
      <c r="CS2" s="63"/>
      <c r="CT2" s="63"/>
      <c r="CU2" s="63"/>
      <c r="CV2" s="63"/>
      <c r="CW2" s="63"/>
      <c r="CX2" s="63"/>
      <c r="CY2" s="63"/>
      <c r="CZ2" s="63"/>
      <c r="DA2" s="63"/>
      <c r="DB2" s="63"/>
      <c r="DC2" s="63"/>
      <c r="DD2" s="63"/>
      <c r="DE2" s="63"/>
      <c r="DF2" s="63"/>
      <c r="DG2" s="63"/>
      <c r="DH2" s="63"/>
      <c r="DI2" s="63"/>
      <c r="DJ2" s="63"/>
      <c r="DK2" s="63"/>
      <c r="DL2" s="63"/>
      <c r="DM2" s="63"/>
      <c r="DN2" s="63"/>
      <c r="DO2" s="63"/>
      <c r="DP2" s="63"/>
      <c r="DQ2" s="63"/>
      <c r="DR2" s="63"/>
      <c r="DS2" s="63"/>
      <c r="DT2" s="63"/>
      <c r="DU2" s="63"/>
      <c r="DV2" s="63"/>
      <c r="DW2" s="63"/>
      <c r="DX2" s="63"/>
      <c r="DY2" s="63"/>
      <c r="DZ2" s="63"/>
      <c r="EA2" s="63"/>
      <c r="EB2" s="63"/>
      <c r="EC2" s="63"/>
      <c r="ED2" s="63"/>
      <c r="EE2" s="63"/>
      <c r="EF2" s="63"/>
      <c r="EG2" s="63"/>
      <c r="EH2" s="63"/>
      <c r="EI2" s="63"/>
      <c r="EJ2" s="63"/>
      <c r="EK2" s="63"/>
      <c r="EL2" s="63"/>
      <c r="EM2" s="63"/>
      <c r="EN2" s="63"/>
      <c r="EO2" s="63"/>
      <c r="EP2" s="63"/>
      <c r="EQ2" s="63"/>
      <c r="ER2" s="63"/>
      <c r="ES2" s="63"/>
      <c r="ET2" s="63"/>
      <c r="EU2" s="63"/>
      <c r="EV2" s="63"/>
      <c r="EW2" s="63"/>
      <c r="EX2" s="63"/>
      <c r="EY2" s="63"/>
      <c r="EZ2" s="63"/>
      <c r="FA2" s="63"/>
      <c r="FB2" s="63"/>
      <c r="FC2" s="63"/>
      <c r="FD2" s="63"/>
      <c r="FE2" s="63"/>
      <c r="FF2" s="63"/>
      <c r="FG2" s="63"/>
      <c r="FH2" s="63"/>
      <c r="FI2" s="63"/>
      <c r="FJ2" s="63"/>
      <c r="FK2" s="63"/>
      <c r="FL2" s="63"/>
      <c r="FM2" s="63"/>
      <c r="FN2" s="63"/>
      <c r="FO2" s="63"/>
      <c r="FP2" s="63"/>
      <c r="FQ2" s="63"/>
      <c r="FR2" s="63"/>
      <c r="FS2" s="63"/>
      <c r="FT2" s="63"/>
      <c r="FU2" s="63"/>
      <c r="FV2" s="63"/>
      <c r="FW2" s="63"/>
      <c r="FX2" s="63"/>
      <c r="FY2" s="102"/>
      <c r="FZ2" s="102"/>
      <c r="GA2" s="102"/>
      <c r="GB2" s="102"/>
      <c r="GC2" s="102"/>
      <c r="GD2" s="102"/>
      <c r="GE2" s="102"/>
      <c r="GF2" s="102"/>
      <c r="GG2" s="102"/>
      <c r="GH2" s="102"/>
      <c r="GI2" s="102"/>
      <c r="GJ2" s="102"/>
      <c r="GK2" s="102"/>
      <c r="GL2" s="102"/>
      <c r="GM2" s="102"/>
      <c r="GN2" s="102"/>
      <c r="GO2" s="102"/>
      <c r="GP2" s="102"/>
      <c r="GQ2" s="102"/>
      <c r="GR2" s="102"/>
      <c r="GS2" s="102"/>
      <c r="GT2" s="102"/>
      <c r="GU2" s="102"/>
      <c r="GV2" s="102"/>
    </row>
    <row r="3" spans="1:204" ht="14.55" customHeight="1" x14ac:dyDescent="0.3">
      <c r="A3" s="101"/>
      <c r="B3" s="101"/>
      <c r="C3" s="101"/>
      <c r="D3" s="101"/>
      <c r="E3" s="101"/>
      <c r="F3" s="101"/>
      <c r="G3" s="101"/>
      <c r="H3" s="101"/>
      <c r="I3" s="101"/>
      <c r="BL3" s="93"/>
      <c r="BM3" s="93"/>
      <c r="BN3" s="93"/>
      <c r="BO3" s="93"/>
      <c r="BP3" s="93"/>
      <c r="BQ3" s="60"/>
      <c r="BR3" s="60"/>
      <c r="BS3" s="63"/>
      <c r="BT3" s="63"/>
      <c r="BU3" s="63"/>
      <c r="BV3" s="63"/>
      <c r="BW3" s="63"/>
      <c r="BX3" s="63"/>
      <c r="BY3" s="63"/>
      <c r="BZ3" s="63"/>
      <c r="CA3" s="63"/>
      <c r="CB3" s="63"/>
      <c r="CC3" s="63"/>
      <c r="CD3" s="63"/>
      <c r="CE3" s="63"/>
      <c r="CF3" s="63"/>
      <c r="CG3" s="63"/>
      <c r="CH3" s="63"/>
      <c r="CI3" s="63"/>
      <c r="CJ3" s="63"/>
      <c r="CK3" s="63"/>
      <c r="CL3" s="63"/>
      <c r="CM3" s="63"/>
      <c r="CN3" s="63"/>
      <c r="CO3" s="63"/>
      <c r="CP3" s="63"/>
      <c r="CQ3" s="63"/>
      <c r="CR3" s="63"/>
      <c r="CS3" s="63"/>
      <c r="CT3" s="63"/>
      <c r="CU3" s="63"/>
      <c r="CV3" s="63"/>
      <c r="CW3" s="63"/>
      <c r="CX3" s="63"/>
      <c r="CY3" s="63"/>
      <c r="CZ3" s="63"/>
      <c r="DA3" s="63"/>
      <c r="DB3" s="63"/>
      <c r="DC3" s="63"/>
      <c r="DD3" s="63"/>
      <c r="DE3" s="63"/>
      <c r="DF3" s="63"/>
      <c r="DG3" s="63"/>
      <c r="DH3" s="63"/>
      <c r="DI3" s="63"/>
      <c r="DJ3" s="63"/>
      <c r="DK3" s="63"/>
      <c r="DL3" s="63"/>
      <c r="DM3" s="63"/>
      <c r="DN3" s="63"/>
      <c r="DO3" s="63"/>
      <c r="DP3" s="63"/>
      <c r="DQ3" s="63"/>
      <c r="DR3" s="63"/>
      <c r="DS3" s="63"/>
      <c r="DT3" s="63"/>
      <c r="DU3" s="63"/>
      <c r="DV3" s="63"/>
      <c r="DW3" s="63"/>
      <c r="DX3" s="63"/>
      <c r="DY3" s="63"/>
      <c r="DZ3" s="63"/>
      <c r="EA3" s="63"/>
      <c r="EB3" s="63"/>
      <c r="EC3" s="63"/>
      <c r="ED3" s="63"/>
      <c r="EE3" s="63"/>
      <c r="EF3" s="63"/>
      <c r="EG3" s="63"/>
      <c r="EH3" s="63"/>
      <c r="EI3" s="63"/>
      <c r="EJ3" s="63"/>
      <c r="EK3" s="63"/>
      <c r="EL3" s="63"/>
      <c r="EM3" s="63"/>
      <c r="EN3" s="63"/>
      <c r="EO3" s="63"/>
      <c r="EP3" s="63"/>
      <c r="EQ3" s="63"/>
      <c r="ER3" s="63"/>
      <c r="ES3" s="63"/>
      <c r="ET3" s="63"/>
      <c r="EU3" s="63"/>
      <c r="EV3" s="63"/>
      <c r="EW3" s="63"/>
      <c r="EX3" s="63"/>
      <c r="EY3" s="63"/>
      <c r="EZ3" s="63"/>
      <c r="FA3" s="63"/>
      <c r="FB3" s="63"/>
      <c r="FC3" s="63"/>
      <c r="FD3" s="63"/>
      <c r="FE3" s="63"/>
      <c r="FF3" s="63"/>
      <c r="FG3" s="63"/>
      <c r="FH3" s="63"/>
      <c r="FI3" s="63"/>
      <c r="FJ3" s="63"/>
      <c r="FK3" s="63"/>
      <c r="FL3" s="63"/>
      <c r="FM3" s="63"/>
      <c r="FN3" s="63"/>
      <c r="FO3" s="63"/>
      <c r="FP3" s="63"/>
      <c r="FQ3" s="63"/>
      <c r="FR3" s="63"/>
      <c r="FS3" s="63"/>
      <c r="FT3" s="63"/>
      <c r="FU3" s="63"/>
      <c r="FV3" s="63"/>
      <c r="FW3" s="63"/>
      <c r="FX3" s="63"/>
      <c r="FY3" s="102"/>
      <c r="FZ3" s="102"/>
      <c r="GA3" s="102"/>
      <c r="GB3" s="102"/>
      <c r="GC3" s="102"/>
      <c r="GD3" s="102"/>
      <c r="GE3" s="102"/>
      <c r="GF3" s="102"/>
      <c r="GG3" s="102"/>
      <c r="GH3" s="102"/>
      <c r="GI3" s="102"/>
      <c r="GJ3" s="102"/>
      <c r="GK3" s="102"/>
      <c r="GL3" s="102"/>
      <c r="GM3" s="102"/>
      <c r="GN3" s="102"/>
      <c r="GO3" s="102"/>
      <c r="GP3" s="102"/>
      <c r="GQ3" s="102"/>
      <c r="GR3" s="102"/>
      <c r="GS3" s="102"/>
      <c r="GT3" s="102"/>
      <c r="GU3" s="102"/>
      <c r="GV3" s="102"/>
    </row>
    <row r="4" spans="1:204" ht="14.55" customHeight="1" x14ac:dyDescent="0.3">
      <c r="A4" s="101"/>
      <c r="B4" s="101"/>
      <c r="C4" s="101"/>
      <c r="D4" s="101"/>
      <c r="E4" s="101"/>
      <c r="F4" s="101"/>
      <c r="G4" s="101"/>
      <c r="H4" s="101"/>
      <c r="I4" s="101"/>
      <c r="BL4" s="93"/>
      <c r="BM4" s="93"/>
      <c r="BN4" s="93"/>
      <c r="BO4" s="93"/>
      <c r="BP4" s="93"/>
      <c r="BQ4" s="60"/>
      <c r="BR4" s="60"/>
      <c r="BS4" s="63"/>
      <c r="BT4" s="63"/>
      <c r="BU4" s="63"/>
      <c r="BV4" s="63"/>
      <c r="BW4" s="63"/>
      <c r="BX4" s="63"/>
      <c r="BY4" s="63"/>
      <c r="BZ4" s="63"/>
      <c r="CA4" s="63"/>
      <c r="CB4" s="63"/>
      <c r="CC4" s="63"/>
      <c r="CD4" s="63"/>
      <c r="CE4" s="63"/>
      <c r="CF4" s="63"/>
      <c r="CG4" s="63"/>
      <c r="CH4" s="63"/>
      <c r="CI4" s="63"/>
      <c r="CJ4" s="63"/>
      <c r="CK4" s="63"/>
      <c r="CL4" s="63"/>
      <c r="CM4" s="63"/>
      <c r="CN4" s="63"/>
      <c r="CO4" s="63"/>
      <c r="CP4" s="63"/>
      <c r="CQ4" s="63"/>
      <c r="CR4" s="63"/>
      <c r="CS4" s="63"/>
      <c r="CT4" s="63"/>
      <c r="CU4" s="63"/>
      <c r="CV4" s="63"/>
      <c r="CW4" s="63"/>
      <c r="CX4" s="63"/>
      <c r="CY4" s="63"/>
      <c r="CZ4" s="63"/>
      <c r="DA4" s="63"/>
      <c r="DB4" s="63"/>
      <c r="DC4" s="63"/>
      <c r="DD4" s="63"/>
      <c r="DE4" s="63"/>
      <c r="DF4" s="63"/>
      <c r="DG4" s="63"/>
      <c r="DH4" s="63"/>
      <c r="DI4" s="63"/>
      <c r="DJ4" s="63"/>
      <c r="DK4" s="63"/>
      <c r="DL4" s="63"/>
      <c r="DM4" s="63"/>
      <c r="DN4" s="63"/>
      <c r="DO4" s="63"/>
      <c r="DP4" s="63"/>
      <c r="DQ4" s="63"/>
      <c r="DR4" s="63"/>
      <c r="DS4" s="63"/>
      <c r="DT4" s="63"/>
      <c r="DU4" s="63"/>
      <c r="DV4" s="63"/>
      <c r="DW4" s="63"/>
      <c r="DX4" s="63"/>
      <c r="DY4" s="63"/>
      <c r="DZ4" s="63"/>
      <c r="EA4" s="63"/>
      <c r="EB4" s="63"/>
      <c r="EC4" s="63"/>
      <c r="ED4" s="63"/>
      <c r="EE4" s="63"/>
      <c r="EF4" s="63"/>
      <c r="EG4" s="63"/>
      <c r="EH4" s="63"/>
      <c r="EI4" s="63"/>
      <c r="EJ4" s="63"/>
      <c r="EK4" s="63"/>
      <c r="EL4" s="63"/>
      <c r="EM4" s="63"/>
      <c r="EN4" s="63"/>
      <c r="EO4" s="63"/>
      <c r="EP4" s="63"/>
      <c r="EQ4" s="63"/>
      <c r="ER4" s="63"/>
      <c r="ES4" s="63"/>
      <c r="ET4" s="63"/>
      <c r="EU4" s="63"/>
      <c r="EV4" s="63"/>
      <c r="EW4" s="63"/>
      <c r="EX4" s="63"/>
      <c r="EY4" s="63"/>
      <c r="EZ4" s="63"/>
      <c r="FA4" s="63"/>
      <c r="FB4" s="63"/>
      <c r="FC4" s="63"/>
      <c r="FD4" s="63"/>
      <c r="FE4" s="63"/>
      <c r="FF4" s="63"/>
      <c r="FG4" s="63"/>
      <c r="FH4" s="63"/>
      <c r="FI4" s="63"/>
      <c r="FJ4" s="63"/>
      <c r="FK4" s="63"/>
      <c r="FL4" s="63"/>
      <c r="FM4" s="63"/>
      <c r="FN4" s="63"/>
      <c r="FO4" s="63"/>
      <c r="FP4" s="63"/>
      <c r="FQ4" s="63"/>
      <c r="FR4" s="63"/>
      <c r="FS4" s="63"/>
      <c r="FT4" s="63"/>
      <c r="FU4" s="63"/>
      <c r="FV4" s="63"/>
      <c r="FW4" s="63"/>
      <c r="FX4" s="63"/>
      <c r="FY4" s="102"/>
      <c r="FZ4" s="102"/>
      <c r="GA4" s="102"/>
      <c r="GB4" s="102"/>
      <c r="GC4" s="102"/>
      <c r="GD4" s="102"/>
      <c r="GE4" s="102"/>
      <c r="GF4" s="102"/>
      <c r="GG4" s="102"/>
      <c r="GH4" s="102"/>
      <c r="GI4" s="102"/>
      <c r="GJ4" s="102"/>
      <c r="GK4" s="102"/>
      <c r="GL4" s="102"/>
      <c r="GM4" s="102"/>
      <c r="GN4" s="102"/>
      <c r="GO4" s="102"/>
      <c r="GP4" s="102"/>
      <c r="GQ4" s="102"/>
      <c r="GR4" s="102"/>
      <c r="GS4" s="102"/>
      <c r="GT4" s="102"/>
      <c r="GU4" s="102"/>
      <c r="GV4" s="102"/>
    </row>
    <row r="5" spans="1:204" ht="14.55" customHeight="1" x14ac:dyDescent="0.3">
      <c r="A5" s="101"/>
      <c r="B5" s="101"/>
      <c r="C5" s="101"/>
      <c r="D5" s="101"/>
      <c r="E5" s="101"/>
      <c r="F5" s="101"/>
      <c r="G5" s="101"/>
      <c r="H5" s="101"/>
      <c r="I5" s="101"/>
      <c r="BL5" s="93"/>
      <c r="BM5" s="93"/>
      <c r="BN5" s="93"/>
      <c r="BO5" s="93"/>
      <c r="BP5" s="93"/>
      <c r="BQ5" s="60"/>
      <c r="BR5" s="60"/>
      <c r="BS5" s="63"/>
      <c r="BT5" s="63"/>
      <c r="BU5" s="63"/>
      <c r="BV5" s="63"/>
      <c r="BW5" s="63"/>
      <c r="BX5" s="63"/>
      <c r="BY5" s="63"/>
      <c r="BZ5" s="63"/>
      <c r="CA5" s="63"/>
      <c r="CB5" s="63"/>
      <c r="CC5" s="63"/>
      <c r="CD5" s="63"/>
      <c r="CE5" s="63"/>
      <c r="CF5" s="63"/>
      <c r="CG5" s="63"/>
      <c r="CH5" s="63"/>
      <c r="CI5" s="63"/>
      <c r="CJ5" s="63"/>
      <c r="CK5" s="63"/>
      <c r="CL5" s="63"/>
      <c r="CM5" s="63"/>
      <c r="CN5" s="63"/>
      <c r="CO5" s="63"/>
      <c r="CP5" s="63"/>
      <c r="CQ5" s="63"/>
      <c r="CR5" s="63"/>
      <c r="CS5" s="63"/>
      <c r="CT5" s="63"/>
      <c r="CU5" s="63"/>
      <c r="CV5" s="63"/>
      <c r="CW5" s="63"/>
      <c r="CX5" s="63"/>
      <c r="CY5" s="63"/>
      <c r="CZ5" s="63"/>
      <c r="DA5" s="63"/>
      <c r="DB5" s="63"/>
      <c r="DC5" s="63"/>
      <c r="DD5" s="63"/>
      <c r="DE5" s="63"/>
      <c r="DF5" s="63"/>
      <c r="DG5" s="63"/>
      <c r="DH5" s="63"/>
      <c r="DI5" s="63"/>
      <c r="DJ5" s="63"/>
      <c r="DK5" s="63"/>
      <c r="DL5" s="63"/>
      <c r="DM5" s="63"/>
      <c r="DN5" s="63"/>
      <c r="DO5" s="63"/>
      <c r="DP5" s="63"/>
      <c r="DQ5" s="63"/>
      <c r="DR5" s="63"/>
      <c r="DS5" s="63"/>
      <c r="DT5" s="63"/>
      <c r="DU5" s="63"/>
      <c r="DV5" s="63"/>
      <c r="DW5" s="63"/>
      <c r="DX5" s="63"/>
      <c r="DY5" s="63"/>
      <c r="DZ5" s="63"/>
      <c r="EA5" s="63"/>
      <c r="EB5" s="63"/>
      <c r="EC5" s="63"/>
      <c r="ED5" s="63"/>
      <c r="EE5" s="63"/>
      <c r="EF5" s="63"/>
      <c r="EG5" s="63"/>
      <c r="EH5" s="63"/>
      <c r="EI5" s="63"/>
      <c r="EJ5" s="63"/>
      <c r="EK5" s="63"/>
      <c r="EL5" s="63"/>
      <c r="EM5" s="63"/>
      <c r="EN5" s="63"/>
      <c r="EO5" s="63"/>
      <c r="EP5" s="63"/>
      <c r="EQ5" s="63"/>
      <c r="ER5" s="63"/>
      <c r="ES5" s="63"/>
      <c r="ET5" s="63"/>
      <c r="EU5" s="63"/>
      <c r="EV5" s="63"/>
      <c r="EW5" s="63"/>
      <c r="EX5" s="63"/>
      <c r="EY5" s="63"/>
      <c r="EZ5" s="63"/>
      <c r="FA5" s="63"/>
      <c r="FB5" s="63"/>
      <c r="FC5" s="63"/>
      <c r="FD5" s="63"/>
      <c r="FE5" s="63"/>
      <c r="FF5" s="63"/>
      <c r="FG5" s="63"/>
      <c r="FH5" s="63"/>
      <c r="FI5" s="63"/>
      <c r="FJ5" s="63"/>
      <c r="FK5" s="63"/>
      <c r="FL5" s="63"/>
      <c r="FM5" s="63"/>
      <c r="FN5" s="63"/>
      <c r="FO5" s="63"/>
      <c r="FP5" s="63"/>
      <c r="FQ5" s="63"/>
      <c r="FR5" s="63"/>
      <c r="FS5" s="63"/>
      <c r="FT5" s="63"/>
      <c r="FU5" s="63"/>
      <c r="FV5" s="63"/>
      <c r="FW5" s="63"/>
      <c r="FX5" s="63"/>
      <c r="FY5" s="102"/>
      <c r="FZ5" s="102"/>
      <c r="GA5" s="102"/>
      <c r="GB5" s="102"/>
      <c r="GC5" s="102"/>
      <c r="GD5" s="102"/>
      <c r="GE5" s="102"/>
      <c r="GF5" s="102"/>
      <c r="GG5" s="102"/>
      <c r="GH5" s="102"/>
      <c r="GI5" s="102"/>
      <c r="GJ5" s="102"/>
      <c r="GK5" s="102"/>
      <c r="GL5" s="102"/>
      <c r="GM5" s="102"/>
      <c r="GN5" s="102"/>
      <c r="GO5" s="102"/>
      <c r="GP5" s="102"/>
      <c r="GQ5" s="102"/>
      <c r="GR5" s="102"/>
      <c r="GS5" s="102"/>
      <c r="GT5" s="102"/>
      <c r="GU5" s="102"/>
      <c r="GV5" s="102"/>
    </row>
    <row r="6" spans="1:204" ht="14.55" customHeight="1" x14ac:dyDescent="0.3">
      <c r="A6" s="101"/>
      <c r="B6" s="101"/>
      <c r="C6" s="101"/>
      <c r="D6" s="101"/>
      <c r="E6" s="101"/>
      <c r="F6" s="101"/>
      <c r="G6" s="101"/>
      <c r="H6" s="101"/>
      <c r="I6" s="101"/>
      <c r="BL6" s="93"/>
      <c r="BM6" s="93"/>
      <c r="BN6" s="93"/>
      <c r="BO6" s="93"/>
      <c r="BP6" s="93"/>
      <c r="BQ6" s="60"/>
      <c r="BR6" s="60"/>
      <c r="BS6" s="63"/>
      <c r="BT6" s="63"/>
      <c r="BU6" s="63"/>
      <c r="BV6" s="63"/>
      <c r="BW6" s="63"/>
      <c r="BX6" s="63"/>
      <c r="BY6" s="63"/>
      <c r="BZ6" s="63"/>
      <c r="CA6" s="63"/>
      <c r="CB6" s="63"/>
      <c r="CC6" s="63"/>
      <c r="CD6" s="63"/>
      <c r="CE6" s="63"/>
      <c r="CF6" s="63"/>
      <c r="CG6" s="63"/>
      <c r="CH6" s="63"/>
      <c r="CI6" s="63"/>
      <c r="CJ6" s="63"/>
      <c r="CK6" s="63"/>
      <c r="CL6" s="63"/>
      <c r="CM6" s="63"/>
      <c r="CN6" s="63"/>
      <c r="CO6" s="63"/>
      <c r="CP6" s="63"/>
      <c r="CQ6" s="63"/>
      <c r="CR6" s="63"/>
      <c r="CS6" s="63"/>
      <c r="CT6" s="63"/>
      <c r="CU6" s="63"/>
      <c r="CV6" s="63"/>
      <c r="CW6" s="63"/>
      <c r="CX6" s="63"/>
      <c r="CY6" s="63"/>
      <c r="CZ6" s="63"/>
      <c r="DA6" s="63"/>
      <c r="DB6" s="63"/>
      <c r="DC6" s="63"/>
      <c r="DD6" s="63"/>
      <c r="DE6" s="63"/>
      <c r="DF6" s="63"/>
      <c r="DG6" s="63"/>
      <c r="DH6" s="63"/>
      <c r="DI6" s="63"/>
      <c r="DJ6" s="63"/>
      <c r="DK6" s="63"/>
      <c r="DL6" s="63"/>
      <c r="DM6" s="63"/>
      <c r="DN6" s="63"/>
      <c r="DO6" s="63"/>
      <c r="DP6" s="63"/>
      <c r="DQ6" s="63"/>
      <c r="DR6" s="63"/>
      <c r="DS6" s="63"/>
      <c r="DT6" s="63"/>
      <c r="DU6" s="63"/>
      <c r="DV6" s="63"/>
      <c r="DW6" s="63"/>
      <c r="DX6" s="63"/>
      <c r="DY6" s="63"/>
      <c r="DZ6" s="63"/>
      <c r="EA6" s="63"/>
      <c r="EB6" s="63"/>
      <c r="EC6" s="63"/>
      <c r="ED6" s="63"/>
      <c r="EE6" s="63"/>
      <c r="EF6" s="63"/>
      <c r="EG6" s="63"/>
      <c r="EH6" s="63"/>
      <c r="EI6" s="63"/>
      <c r="EJ6" s="63"/>
      <c r="EK6" s="63"/>
      <c r="EL6" s="63"/>
      <c r="EM6" s="63"/>
      <c r="EN6" s="63"/>
      <c r="EO6" s="63"/>
      <c r="EP6" s="63"/>
      <c r="EQ6" s="63"/>
      <c r="ER6" s="63"/>
      <c r="ES6" s="63"/>
      <c r="ET6" s="63"/>
      <c r="EU6" s="63"/>
      <c r="EV6" s="63"/>
      <c r="EW6" s="63"/>
      <c r="EX6" s="63"/>
      <c r="EY6" s="63"/>
      <c r="EZ6" s="63"/>
      <c r="FA6" s="63"/>
      <c r="FB6" s="63"/>
      <c r="FC6" s="63"/>
      <c r="FD6" s="63"/>
      <c r="FE6" s="63"/>
      <c r="FF6" s="63"/>
      <c r="FG6" s="63"/>
      <c r="FH6" s="63"/>
      <c r="FI6" s="63"/>
      <c r="FJ6" s="63"/>
      <c r="FK6" s="63"/>
      <c r="FL6" s="63"/>
      <c r="FM6" s="63"/>
      <c r="FN6" s="63"/>
      <c r="FO6" s="63"/>
      <c r="FP6" s="63"/>
      <c r="FQ6" s="63"/>
      <c r="FR6" s="63"/>
      <c r="FS6" s="63"/>
      <c r="FT6" s="63"/>
      <c r="FU6" s="63"/>
      <c r="FV6" s="63"/>
      <c r="FW6" s="63"/>
      <c r="FX6" s="63"/>
      <c r="FY6" s="102"/>
      <c r="FZ6" s="102"/>
      <c r="GA6" s="102"/>
      <c r="GB6" s="102"/>
      <c r="GC6" s="102"/>
      <c r="GD6" s="102"/>
      <c r="GE6" s="102"/>
      <c r="GF6" s="102"/>
      <c r="GG6" s="102"/>
      <c r="GH6" s="102"/>
      <c r="GI6" s="102"/>
      <c r="GJ6" s="102"/>
      <c r="GK6" s="102"/>
      <c r="GL6" s="102"/>
      <c r="GM6" s="102"/>
      <c r="GN6" s="102"/>
      <c r="GO6" s="102"/>
      <c r="GP6" s="102"/>
      <c r="GQ6" s="102"/>
      <c r="GR6" s="102"/>
      <c r="GS6" s="102"/>
      <c r="GT6" s="102"/>
      <c r="GU6" s="102"/>
      <c r="GV6" s="102"/>
    </row>
    <row r="7" spans="1:204" ht="14.55" customHeight="1" x14ac:dyDescent="0.3">
      <c r="A7" s="101"/>
      <c r="B7" s="101"/>
      <c r="C7" s="101"/>
      <c r="D7" s="101"/>
      <c r="E7" s="101"/>
      <c r="F7" s="101"/>
      <c r="G7" s="101"/>
      <c r="H7" s="101"/>
      <c r="I7" s="101"/>
      <c r="BL7" s="93"/>
      <c r="BM7" s="93"/>
      <c r="BN7" s="93"/>
      <c r="BO7" s="93"/>
      <c r="BP7" s="93"/>
      <c r="BQ7" s="60"/>
      <c r="BR7" s="60"/>
      <c r="BS7" s="63"/>
      <c r="BT7" s="63"/>
      <c r="BU7" s="63"/>
      <c r="BV7" s="63"/>
      <c r="BW7" s="63"/>
      <c r="BX7" s="63"/>
      <c r="BY7" s="63"/>
      <c r="BZ7" s="63"/>
      <c r="CA7" s="63"/>
      <c r="CB7" s="63"/>
      <c r="CC7" s="63"/>
      <c r="CD7" s="63"/>
      <c r="CE7" s="63"/>
      <c r="CF7" s="63"/>
      <c r="CG7" s="63"/>
      <c r="CH7" s="63"/>
      <c r="CI7" s="63"/>
      <c r="CJ7" s="63"/>
      <c r="CK7" s="63"/>
      <c r="CL7" s="63"/>
      <c r="CM7" s="63"/>
      <c r="CN7" s="63"/>
      <c r="CO7" s="63"/>
      <c r="CP7" s="63"/>
      <c r="CQ7" s="63"/>
      <c r="CR7" s="63"/>
      <c r="CS7" s="63"/>
      <c r="CT7" s="63"/>
      <c r="CU7" s="63"/>
      <c r="CV7" s="63"/>
      <c r="CW7" s="63"/>
      <c r="CX7" s="63"/>
      <c r="CY7" s="63"/>
      <c r="CZ7" s="63"/>
      <c r="DA7" s="63"/>
      <c r="DB7" s="63"/>
      <c r="DC7" s="63"/>
      <c r="DD7" s="63"/>
      <c r="DE7" s="63"/>
      <c r="DF7" s="63"/>
      <c r="DG7" s="63"/>
      <c r="DH7" s="63"/>
      <c r="DI7" s="63"/>
      <c r="DJ7" s="63"/>
      <c r="DK7" s="63"/>
      <c r="DL7" s="63"/>
      <c r="DM7" s="63"/>
      <c r="DN7" s="63"/>
      <c r="DO7" s="63"/>
      <c r="DP7" s="63"/>
      <c r="DQ7" s="63"/>
      <c r="DR7" s="63"/>
      <c r="DS7" s="63"/>
      <c r="DT7" s="63"/>
      <c r="DU7" s="63"/>
      <c r="DV7" s="63"/>
      <c r="DW7" s="63"/>
      <c r="DX7" s="63"/>
      <c r="DY7" s="63"/>
      <c r="DZ7" s="63"/>
      <c r="EA7" s="63"/>
      <c r="EB7" s="63"/>
      <c r="EC7" s="63"/>
      <c r="ED7" s="63"/>
      <c r="EE7" s="63"/>
      <c r="EF7" s="63"/>
      <c r="EG7" s="63"/>
      <c r="EH7" s="63"/>
      <c r="EI7" s="63"/>
      <c r="EJ7" s="63"/>
      <c r="EK7" s="63"/>
      <c r="EL7" s="63"/>
      <c r="EM7" s="63"/>
      <c r="EN7" s="63"/>
      <c r="EO7" s="63"/>
      <c r="EP7" s="63"/>
      <c r="EQ7" s="63"/>
      <c r="ER7" s="63"/>
      <c r="ES7" s="63"/>
      <c r="ET7" s="63"/>
      <c r="EU7" s="63"/>
      <c r="EV7" s="63"/>
      <c r="EW7" s="63"/>
      <c r="EX7" s="63"/>
      <c r="EY7" s="63"/>
      <c r="EZ7" s="63"/>
      <c r="FA7" s="63"/>
      <c r="FB7" s="63"/>
      <c r="FC7" s="63"/>
      <c r="FD7" s="63"/>
      <c r="FE7" s="63"/>
      <c r="FF7" s="63"/>
      <c r="FG7" s="63"/>
      <c r="FH7" s="63"/>
      <c r="FI7" s="63"/>
      <c r="FJ7" s="63"/>
      <c r="FK7" s="63"/>
      <c r="FL7" s="63"/>
      <c r="FM7" s="63"/>
      <c r="FN7" s="63"/>
      <c r="FO7" s="63"/>
      <c r="FP7" s="63"/>
      <c r="FQ7" s="63"/>
      <c r="FR7" s="63"/>
      <c r="FS7" s="63"/>
      <c r="FT7" s="63"/>
      <c r="FU7" s="63"/>
      <c r="FV7" s="63"/>
      <c r="FW7" s="63"/>
      <c r="FX7" s="63"/>
      <c r="FY7" s="102"/>
      <c r="FZ7" s="102"/>
      <c r="GA7" s="102"/>
      <c r="GB7" s="102"/>
      <c r="GC7" s="102"/>
      <c r="GD7" s="102"/>
      <c r="GE7" s="102"/>
      <c r="GF7" s="102"/>
      <c r="GG7" s="102"/>
      <c r="GH7" s="102"/>
      <c r="GI7" s="102"/>
      <c r="GJ7" s="102"/>
      <c r="GK7" s="102"/>
      <c r="GL7" s="102"/>
      <c r="GM7" s="102"/>
      <c r="GN7" s="102"/>
      <c r="GO7" s="102"/>
      <c r="GP7" s="102"/>
      <c r="GQ7" s="102"/>
      <c r="GR7" s="102"/>
      <c r="GS7" s="102"/>
      <c r="GT7" s="102"/>
      <c r="GU7" s="102"/>
      <c r="GV7" s="102"/>
    </row>
    <row r="8" spans="1:204" ht="14.55" customHeight="1" x14ac:dyDescent="0.3">
      <c r="A8" s="101"/>
      <c r="B8" s="101"/>
      <c r="C8" s="101"/>
      <c r="D8" s="101"/>
      <c r="E8" s="101"/>
      <c r="F8" s="101"/>
      <c r="G8" s="101"/>
      <c r="H8" s="101"/>
      <c r="I8" s="101"/>
      <c r="BL8" s="93"/>
      <c r="BM8" s="93"/>
      <c r="BN8" s="93"/>
      <c r="BO8" s="93"/>
      <c r="BP8" s="93"/>
      <c r="BQ8" s="60"/>
      <c r="BR8" s="60"/>
      <c r="BS8" s="63"/>
      <c r="BT8" s="63"/>
      <c r="BU8" s="63"/>
      <c r="BV8" s="63"/>
      <c r="BW8" s="63"/>
      <c r="BX8" s="63"/>
      <c r="BY8" s="63"/>
      <c r="BZ8" s="63"/>
      <c r="CA8" s="63"/>
      <c r="CB8" s="63"/>
      <c r="CC8" s="63"/>
      <c r="CD8" s="63"/>
      <c r="CE8" s="63"/>
      <c r="CF8" s="63"/>
      <c r="CG8" s="63"/>
      <c r="CH8" s="63"/>
      <c r="CI8" s="63"/>
      <c r="CJ8" s="63"/>
      <c r="CK8" s="63"/>
      <c r="CL8" s="63"/>
      <c r="CM8" s="63"/>
      <c r="CN8" s="63"/>
      <c r="CO8" s="63"/>
      <c r="CP8" s="63"/>
      <c r="CQ8" s="63"/>
      <c r="CR8" s="63"/>
      <c r="CS8" s="63"/>
      <c r="CT8" s="63"/>
      <c r="CU8" s="63"/>
      <c r="CV8" s="63"/>
      <c r="CW8" s="63"/>
      <c r="CX8" s="63"/>
      <c r="CY8" s="63"/>
      <c r="CZ8" s="63"/>
      <c r="DA8" s="63"/>
      <c r="DB8" s="63"/>
      <c r="DC8" s="63"/>
      <c r="DD8" s="63"/>
      <c r="DE8" s="63"/>
      <c r="DF8" s="63"/>
      <c r="DG8" s="63"/>
      <c r="DH8" s="63"/>
      <c r="DI8" s="63"/>
      <c r="DJ8" s="63"/>
      <c r="DK8" s="63"/>
      <c r="DL8" s="63"/>
      <c r="DM8" s="63"/>
      <c r="DN8" s="63"/>
      <c r="DO8" s="63"/>
      <c r="DP8" s="63"/>
      <c r="DQ8" s="63"/>
      <c r="DR8" s="63"/>
      <c r="DS8" s="63"/>
      <c r="DT8" s="63"/>
      <c r="DU8" s="63"/>
      <c r="DV8" s="63"/>
      <c r="DW8" s="63"/>
      <c r="DX8" s="63"/>
      <c r="DY8" s="63"/>
      <c r="DZ8" s="63"/>
      <c r="EA8" s="63"/>
      <c r="EB8" s="63"/>
      <c r="EC8" s="63"/>
      <c r="ED8" s="63"/>
      <c r="EE8" s="63"/>
      <c r="EF8" s="63"/>
      <c r="EG8" s="63"/>
      <c r="EH8" s="63"/>
      <c r="EI8" s="63"/>
      <c r="EJ8" s="63"/>
      <c r="EK8" s="63"/>
      <c r="EL8" s="63"/>
      <c r="EM8" s="63"/>
      <c r="EN8" s="63"/>
      <c r="EO8" s="63"/>
      <c r="EP8" s="63"/>
      <c r="EQ8" s="63"/>
      <c r="ER8" s="63"/>
      <c r="ES8" s="63"/>
      <c r="ET8" s="63"/>
      <c r="EU8" s="63"/>
      <c r="EV8" s="63"/>
      <c r="EW8" s="63"/>
      <c r="EX8" s="63"/>
      <c r="EY8" s="63"/>
      <c r="EZ8" s="63"/>
      <c r="FA8" s="63"/>
      <c r="FB8" s="63"/>
      <c r="FC8" s="63"/>
      <c r="FD8" s="63"/>
      <c r="FE8" s="63"/>
      <c r="FF8" s="63"/>
      <c r="FG8" s="63"/>
      <c r="FH8" s="63"/>
      <c r="FI8" s="63"/>
      <c r="FJ8" s="63"/>
      <c r="FK8" s="63"/>
      <c r="FL8" s="63"/>
      <c r="FM8" s="63"/>
      <c r="FN8" s="63"/>
      <c r="FO8" s="63"/>
      <c r="FP8" s="63"/>
      <c r="FQ8" s="63"/>
      <c r="FR8" s="63"/>
      <c r="FS8" s="63"/>
      <c r="FT8" s="63"/>
      <c r="FU8" s="63"/>
      <c r="FV8" s="63"/>
      <c r="FW8" s="63"/>
      <c r="FX8" s="63"/>
      <c r="FY8" s="102"/>
      <c r="FZ8" s="102"/>
      <c r="GA8" s="102"/>
      <c r="GB8" s="102"/>
      <c r="GC8" s="102"/>
      <c r="GD8" s="102"/>
      <c r="GE8" s="102"/>
      <c r="GF8" s="102"/>
      <c r="GG8" s="102"/>
      <c r="GH8" s="102"/>
      <c r="GI8" s="102"/>
      <c r="GJ8" s="102"/>
      <c r="GK8" s="102"/>
      <c r="GL8" s="102"/>
      <c r="GM8" s="102"/>
      <c r="GN8" s="102"/>
      <c r="GO8" s="102"/>
      <c r="GP8" s="102"/>
      <c r="GQ8" s="102"/>
      <c r="GR8" s="102"/>
      <c r="GS8" s="102"/>
      <c r="GT8" s="102"/>
      <c r="GU8" s="102"/>
      <c r="GV8" s="102"/>
    </row>
    <row r="9" spans="1:204" ht="14.55" customHeight="1" x14ac:dyDescent="0.3">
      <c r="A9" s="101"/>
      <c r="B9" s="101"/>
      <c r="C9" s="101"/>
      <c r="D9" s="101"/>
      <c r="E9" s="101"/>
      <c r="F9" s="101"/>
      <c r="G9" s="101"/>
      <c r="H9" s="101"/>
      <c r="I9" s="101"/>
      <c r="BL9" s="93"/>
      <c r="BM9" s="93"/>
      <c r="BN9" s="93"/>
      <c r="BO9" s="93"/>
      <c r="BP9" s="93"/>
      <c r="BQ9" s="60"/>
      <c r="BR9" s="60"/>
      <c r="BS9" s="63"/>
      <c r="BT9" s="63"/>
      <c r="BU9" s="63"/>
      <c r="BV9" s="63"/>
      <c r="BW9" s="63"/>
      <c r="BX9" s="63"/>
      <c r="BY9" s="63"/>
      <c r="BZ9" s="63"/>
      <c r="CA9" s="63"/>
      <c r="CB9" s="63"/>
      <c r="CC9" s="63"/>
      <c r="CD9" s="63"/>
      <c r="CE9" s="63"/>
      <c r="CF9" s="63"/>
      <c r="CG9" s="63"/>
      <c r="CH9" s="63"/>
      <c r="CI9" s="63"/>
      <c r="CJ9" s="63"/>
      <c r="CK9" s="63"/>
      <c r="CL9" s="63"/>
      <c r="CM9" s="63"/>
      <c r="CN9" s="63"/>
      <c r="CO9" s="63"/>
      <c r="CP9" s="63"/>
      <c r="CQ9" s="63"/>
      <c r="CR9" s="63"/>
      <c r="CS9" s="63"/>
      <c r="CT9" s="63"/>
      <c r="CU9" s="63"/>
      <c r="CV9" s="63"/>
      <c r="CW9" s="63"/>
      <c r="CX9" s="63"/>
      <c r="CY9" s="63"/>
      <c r="CZ9" s="63"/>
      <c r="DA9" s="63"/>
      <c r="DB9" s="63"/>
      <c r="DC9" s="63"/>
      <c r="DD9" s="63"/>
      <c r="DE9" s="63"/>
      <c r="DF9" s="63"/>
      <c r="DG9" s="63"/>
      <c r="DH9" s="63"/>
      <c r="DI9" s="63"/>
      <c r="DJ9" s="63"/>
      <c r="DK9" s="63"/>
      <c r="DL9" s="63"/>
      <c r="DM9" s="63"/>
      <c r="DN9" s="63"/>
      <c r="DO9" s="63"/>
      <c r="DP9" s="63"/>
      <c r="DQ9" s="63"/>
      <c r="DR9" s="63"/>
      <c r="DS9" s="63"/>
      <c r="DT9" s="63"/>
      <c r="DU9" s="63"/>
      <c r="DV9" s="63"/>
      <c r="DW9" s="63"/>
      <c r="DX9" s="63"/>
      <c r="DY9" s="63"/>
      <c r="DZ9" s="63"/>
      <c r="EA9" s="63"/>
      <c r="EB9" s="63"/>
      <c r="EC9" s="63"/>
      <c r="ED9" s="63"/>
      <c r="EE9" s="63"/>
      <c r="EF9" s="63"/>
      <c r="EG9" s="63"/>
      <c r="EH9" s="63"/>
      <c r="EI9" s="63"/>
      <c r="EJ9" s="63"/>
      <c r="EK9" s="63"/>
      <c r="EL9" s="63"/>
      <c r="EM9" s="63"/>
      <c r="EN9" s="63"/>
      <c r="EO9" s="63"/>
      <c r="EP9" s="63"/>
      <c r="EQ9" s="63"/>
      <c r="ER9" s="63"/>
      <c r="ES9" s="63"/>
      <c r="ET9" s="63"/>
      <c r="EU9" s="63"/>
      <c r="EV9" s="63"/>
      <c r="EW9" s="63"/>
      <c r="EX9" s="63"/>
      <c r="EY9" s="63"/>
      <c r="EZ9" s="63"/>
      <c r="FA9" s="63"/>
      <c r="FB9" s="63"/>
      <c r="FC9" s="63"/>
      <c r="FD9" s="63"/>
      <c r="FE9" s="63"/>
      <c r="FF9" s="63"/>
      <c r="FG9" s="63"/>
      <c r="FH9" s="63"/>
      <c r="FI9" s="63"/>
      <c r="FJ9" s="63"/>
      <c r="FK9" s="63"/>
      <c r="FL9" s="63"/>
      <c r="FM9" s="63"/>
      <c r="FN9" s="63"/>
      <c r="FO9" s="63"/>
      <c r="FP9" s="63"/>
      <c r="FQ9" s="63"/>
      <c r="FR9" s="63"/>
      <c r="FS9" s="63"/>
      <c r="FT9" s="63"/>
      <c r="FU9" s="63"/>
      <c r="FV9" s="63"/>
      <c r="FW9" s="63"/>
      <c r="FX9" s="63"/>
      <c r="FY9" s="102"/>
      <c r="FZ9" s="102"/>
      <c r="GA9" s="102"/>
      <c r="GB9" s="102"/>
      <c r="GC9" s="102"/>
      <c r="GD9" s="102"/>
      <c r="GE9" s="102"/>
      <c r="GF9" s="102"/>
      <c r="GG9" s="102"/>
      <c r="GH9" s="102"/>
      <c r="GI9" s="102"/>
      <c r="GJ9" s="102"/>
      <c r="GK9" s="102"/>
      <c r="GL9" s="102"/>
      <c r="GM9" s="102"/>
      <c r="GN9" s="102"/>
      <c r="GO9" s="102"/>
      <c r="GP9" s="102"/>
      <c r="GQ9" s="102"/>
      <c r="GR9" s="102"/>
      <c r="GS9" s="102"/>
      <c r="GT9" s="102"/>
      <c r="GU9" s="102"/>
      <c r="GV9" s="102"/>
    </row>
    <row r="10" spans="1:204" ht="14.55" customHeight="1" x14ac:dyDescent="0.3">
      <c r="A10" s="101"/>
      <c r="B10" s="101"/>
      <c r="C10" s="101"/>
      <c r="D10" s="101"/>
      <c r="E10" s="101"/>
      <c r="F10" s="101"/>
      <c r="G10" s="101"/>
      <c r="H10" s="101"/>
      <c r="I10" s="101"/>
      <c r="BL10" s="93"/>
      <c r="BM10" s="93"/>
      <c r="BN10" s="93"/>
      <c r="BO10" s="93"/>
      <c r="BP10" s="93"/>
      <c r="BQ10" s="60"/>
      <c r="BR10" s="60"/>
      <c r="BS10" s="63"/>
      <c r="BT10" s="63"/>
      <c r="BU10" s="63"/>
      <c r="BV10" s="63"/>
      <c r="BW10" s="63"/>
      <c r="BX10" s="63"/>
      <c r="BY10" s="63"/>
      <c r="BZ10" s="63"/>
      <c r="CA10" s="63"/>
      <c r="CB10" s="63"/>
      <c r="CC10" s="63"/>
      <c r="CD10" s="63"/>
      <c r="CE10" s="63"/>
      <c r="CF10" s="63"/>
      <c r="CG10" s="63"/>
      <c r="CH10" s="63"/>
      <c r="CI10" s="63"/>
      <c r="CJ10" s="63"/>
      <c r="CK10" s="63"/>
      <c r="CL10" s="63"/>
      <c r="CM10" s="63"/>
      <c r="CN10" s="63"/>
      <c r="CO10" s="63"/>
      <c r="CP10" s="63"/>
      <c r="CQ10" s="63"/>
      <c r="CR10" s="63"/>
      <c r="CS10" s="63"/>
      <c r="CT10" s="63"/>
      <c r="CU10" s="63"/>
      <c r="CV10" s="63"/>
      <c r="CW10" s="63"/>
      <c r="CX10" s="63"/>
      <c r="CY10" s="63"/>
      <c r="CZ10" s="63"/>
      <c r="DA10" s="63"/>
      <c r="DB10" s="63"/>
      <c r="DC10" s="63"/>
      <c r="DD10" s="63"/>
      <c r="DE10" s="63"/>
      <c r="DF10" s="63"/>
      <c r="DG10" s="63"/>
      <c r="DH10" s="63"/>
      <c r="DI10" s="63"/>
      <c r="DJ10" s="63"/>
      <c r="DK10" s="63"/>
      <c r="DL10" s="63"/>
      <c r="DM10" s="63"/>
      <c r="DN10" s="63"/>
      <c r="DO10" s="63"/>
      <c r="DP10" s="63"/>
      <c r="DQ10" s="63"/>
      <c r="DR10" s="63"/>
      <c r="DS10" s="63"/>
      <c r="DT10" s="63"/>
      <c r="DU10" s="63"/>
      <c r="DV10" s="63"/>
      <c r="DW10" s="63"/>
      <c r="DX10" s="63"/>
      <c r="DY10" s="63"/>
      <c r="DZ10" s="63"/>
      <c r="EA10" s="63"/>
      <c r="EB10" s="63"/>
      <c r="EC10" s="63"/>
      <c r="ED10" s="63"/>
      <c r="EE10" s="63"/>
      <c r="EF10" s="63"/>
      <c r="EG10" s="63"/>
      <c r="EH10" s="63"/>
      <c r="EI10" s="63"/>
      <c r="EJ10" s="63"/>
      <c r="EK10" s="63"/>
      <c r="EL10" s="63"/>
      <c r="EM10" s="63"/>
      <c r="EN10" s="63"/>
      <c r="EO10" s="63"/>
      <c r="EP10" s="63"/>
      <c r="EQ10" s="63"/>
      <c r="ER10" s="63"/>
      <c r="ES10" s="63"/>
      <c r="ET10" s="63"/>
      <c r="EU10" s="63"/>
      <c r="EV10" s="63"/>
      <c r="EW10" s="63"/>
      <c r="EX10" s="63"/>
      <c r="EY10" s="63"/>
      <c r="EZ10" s="63"/>
      <c r="FA10" s="63"/>
      <c r="FB10" s="63"/>
      <c r="FC10" s="63"/>
      <c r="FD10" s="63"/>
      <c r="FE10" s="63"/>
      <c r="FF10" s="63"/>
      <c r="FG10" s="63"/>
      <c r="FH10" s="63"/>
      <c r="FI10" s="63"/>
      <c r="FJ10" s="63"/>
      <c r="FK10" s="63"/>
      <c r="FL10" s="63"/>
      <c r="FM10" s="63"/>
      <c r="FN10" s="63"/>
      <c r="FO10" s="63"/>
      <c r="FP10" s="63"/>
      <c r="FQ10" s="63"/>
      <c r="FR10" s="63"/>
      <c r="FS10" s="63"/>
      <c r="FT10" s="63"/>
      <c r="FU10" s="63"/>
      <c r="FV10" s="63"/>
      <c r="FW10" s="63"/>
      <c r="FX10" s="63"/>
      <c r="FY10" s="102"/>
      <c r="FZ10" s="102"/>
      <c r="GA10" s="102"/>
      <c r="GB10" s="102"/>
      <c r="GC10" s="102"/>
      <c r="GD10" s="102"/>
      <c r="GE10" s="102"/>
      <c r="GF10" s="102"/>
      <c r="GG10" s="102"/>
      <c r="GH10" s="102"/>
      <c r="GI10" s="102"/>
      <c r="GJ10" s="102"/>
      <c r="GK10" s="102"/>
      <c r="GL10" s="102"/>
      <c r="GM10" s="102"/>
      <c r="GN10" s="102"/>
      <c r="GO10" s="102"/>
      <c r="GP10" s="102"/>
      <c r="GQ10" s="102"/>
      <c r="GR10" s="102"/>
      <c r="GS10" s="102"/>
      <c r="GT10" s="102"/>
      <c r="GU10" s="102"/>
      <c r="GV10" s="102"/>
    </row>
    <row r="11" spans="1:204" ht="14.55" customHeight="1" x14ac:dyDescent="0.3">
      <c r="A11" s="101"/>
      <c r="B11" s="101"/>
      <c r="C11" s="101"/>
      <c r="D11" s="101"/>
      <c r="E11" s="101"/>
      <c r="F11" s="101"/>
      <c r="G11" s="101"/>
      <c r="H11" s="101"/>
      <c r="I11" s="101"/>
      <c r="BL11" s="93"/>
      <c r="BM11" s="93"/>
      <c r="BN11" s="93"/>
      <c r="BO11" s="93"/>
      <c r="BP11" s="93"/>
      <c r="BQ11" s="60"/>
      <c r="BR11" s="60"/>
      <c r="BS11" s="63"/>
      <c r="BT11" s="63"/>
      <c r="BU11" s="63"/>
      <c r="BV11" s="63"/>
      <c r="BW11" s="63"/>
      <c r="BX11" s="63"/>
      <c r="BY11" s="63"/>
      <c r="BZ11" s="63"/>
      <c r="CA11" s="63"/>
      <c r="CB11" s="63"/>
      <c r="CC11" s="63"/>
      <c r="CD11" s="63"/>
      <c r="CE11" s="63"/>
      <c r="CF11" s="63"/>
      <c r="CG11" s="63"/>
      <c r="CH11" s="63"/>
      <c r="CI11" s="63"/>
      <c r="CJ11" s="63"/>
      <c r="CK11" s="63"/>
      <c r="CL11" s="63"/>
      <c r="CM11" s="63"/>
      <c r="CN11" s="63"/>
      <c r="CO11" s="63"/>
      <c r="CP11" s="63"/>
      <c r="CQ11" s="63"/>
      <c r="CR11" s="63"/>
      <c r="CS11" s="63"/>
      <c r="CT11" s="63"/>
      <c r="CU11" s="63"/>
      <c r="CV11" s="63"/>
      <c r="CW11" s="63"/>
      <c r="CX11" s="63"/>
      <c r="CY11" s="63"/>
      <c r="CZ11" s="63"/>
      <c r="DA11" s="63"/>
      <c r="DB11" s="63"/>
      <c r="DC11" s="63"/>
      <c r="DD11" s="63"/>
      <c r="DE11" s="63"/>
      <c r="DF11" s="63"/>
      <c r="DG11" s="63"/>
      <c r="DH11" s="63"/>
      <c r="DI11" s="63"/>
      <c r="DJ11" s="63"/>
      <c r="DK11" s="63"/>
      <c r="DL11" s="63"/>
      <c r="DM11" s="63"/>
      <c r="DN11" s="63"/>
      <c r="DO11" s="63"/>
      <c r="DP11" s="63"/>
      <c r="DQ11" s="63"/>
      <c r="DR11" s="63"/>
      <c r="DS11" s="63"/>
      <c r="DT11" s="63"/>
      <c r="DU11" s="63"/>
      <c r="DV11" s="63"/>
      <c r="DW11" s="63"/>
      <c r="DX11" s="63"/>
      <c r="DY11" s="63"/>
      <c r="DZ11" s="63"/>
      <c r="EA11" s="63"/>
      <c r="EB11" s="63"/>
      <c r="EC11" s="63"/>
      <c r="ED11" s="63"/>
      <c r="EE11" s="63"/>
      <c r="EF11" s="63"/>
      <c r="EG11" s="63"/>
      <c r="EH11" s="63"/>
      <c r="EI11" s="63"/>
      <c r="EJ11" s="63"/>
      <c r="EK11" s="63"/>
      <c r="EL11" s="63"/>
      <c r="EM11" s="63"/>
      <c r="EN11" s="63"/>
      <c r="EO11" s="63"/>
      <c r="EP11" s="63"/>
      <c r="EQ11" s="63"/>
      <c r="ER11" s="63"/>
      <c r="ES11" s="63"/>
      <c r="ET11" s="63"/>
      <c r="EU11" s="63"/>
      <c r="EV11" s="63"/>
      <c r="EW11" s="63"/>
      <c r="EX11" s="63"/>
      <c r="EY11" s="63"/>
      <c r="EZ11" s="63"/>
      <c r="FA11" s="63"/>
      <c r="FB11" s="63"/>
      <c r="FC11" s="63"/>
      <c r="FD11" s="63"/>
      <c r="FE11" s="63"/>
      <c r="FF11" s="63"/>
      <c r="FG11" s="63"/>
      <c r="FH11" s="63"/>
      <c r="FI11" s="63"/>
      <c r="FJ11" s="63"/>
      <c r="FK11" s="63"/>
      <c r="FL11" s="63"/>
      <c r="FM11" s="63"/>
      <c r="FN11" s="63"/>
      <c r="FO11" s="63"/>
      <c r="FP11" s="63"/>
      <c r="FQ11" s="63"/>
      <c r="FR11" s="63"/>
      <c r="FS11" s="63"/>
      <c r="FT11" s="63"/>
      <c r="FU11" s="63"/>
      <c r="FV11" s="63"/>
      <c r="FW11" s="63"/>
      <c r="FX11" s="63"/>
      <c r="FY11" s="102"/>
      <c r="FZ11" s="102"/>
      <c r="GA11" s="102"/>
      <c r="GB11" s="102"/>
      <c r="GC11" s="102"/>
      <c r="GD11" s="102"/>
      <c r="GE11" s="102"/>
      <c r="GF11" s="102"/>
      <c r="GG11" s="102"/>
      <c r="GH11" s="102"/>
      <c r="GI11" s="102"/>
      <c r="GJ11" s="102"/>
      <c r="GK11" s="102"/>
      <c r="GL11" s="102"/>
      <c r="GM11" s="102"/>
      <c r="GN11" s="102"/>
      <c r="GO11" s="102"/>
      <c r="GP11" s="102"/>
      <c r="GQ11" s="102"/>
      <c r="GR11" s="102"/>
      <c r="GS11" s="102"/>
      <c r="GT11" s="102"/>
      <c r="GU11" s="102"/>
      <c r="GV11" s="102"/>
    </row>
    <row r="12" spans="1:204" ht="14.55" customHeight="1" x14ac:dyDescent="0.3">
      <c r="A12" s="101"/>
      <c r="B12" s="101"/>
      <c r="C12" s="101"/>
      <c r="D12" s="101"/>
      <c r="E12" s="101"/>
      <c r="F12" s="101"/>
      <c r="G12" s="101"/>
      <c r="H12" s="101"/>
      <c r="I12" s="101"/>
      <c r="BL12" s="93"/>
      <c r="BM12" s="93"/>
      <c r="BN12" s="93"/>
      <c r="BO12" s="93"/>
      <c r="BP12" s="93"/>
      <c r="BQ12" s="60"/>
      <c r="BR12" s="60"/>
      <c r="BS12" s="63"/>
      <c r="BT12" s="63"/>
      <c r="BU12" s="63"/>
      <c r="BV12" s="63"/>
      <c r="BW12" s="63"/>
      <c r="BX12" s="63"/>
      <c r="BY12" s="63"/>
      <c r="BZ12" s="63"/>
      <c r="CA12" s="63"/>
      <c r="CB12" s="63"/>
      <c r="CC12" s="63"/>
      <c r="CD12" s="63"/>
      <c r="CE12" s="63"/>
      <c r="CF12" s="63"/>
      <c r="CG12" s="63"/>
      <c r="CH12" s="63"/>
      <c r="CI12" s="63"/>
      <c r="CJ12" s="63"/>
      <c r="CK12" s="63"/>
      <c r="CL12" s="63"/>
      <c r="CM12" s="63"/>
      <c r="CN12" s="63"/>
      <c r="CO12" s="63"/>
      <c r="CP12" s="63"/>
      <c r="CQ12" s="63"/>
      <c r="CR12" s="63"/>
      <c r="CS12" s="63"/>
      <c r="CT12" s="63"/>
      <c r="CU12" s="63"/>
      <c r="CV12" s="63"/>
      <c r="CW12" s="63"/>
      <c r="CX12" s="63"/>
      <c r="CY12" s="63"/>
      <c r="CZ12" s="63"/>
      <c r="DA12" s="63"/>
      <c r="DB12" s="63"/>
      <c r="DC12" s="63"/>
      <c r="DD12" s="63"/>
      <c r="DE12" s="63"/>
      <c r="DF12" s="63"/>
      <c r="DG12" s="63"/>
      <c r="DH12" s="63"/>
      <c r="DI12" s="63"/>
      <c r="DJ12" s="63"/>
      <c r="DK12" s="63"/>
      <c r="DL12" s="63"/>
      <c r="DM12" s="63"/>
      <c r="DN12" s="63"/>
      <c r="DO12" s="63"/>
      <c r="DP12" s="63"/>
      <c r="DQ12" s="63"/>
      <c r="DR12" s="63"/>
      <c r="DS12" s="63"/>
      <c r="DT12" s="63"/>
      <c r="DU12" s="63"/>
      <c r="DV12" s="63"/>
      <c r="DW12" s="63"/>
      <c r="DX12" s="63"/>
      <c r="DY12" s="63"/>
      <c r="DZ12" s="63"/>
      <c r="EA12" s="63"/>
      <c r="EB12" s="63"/>
      <c r="EC12" s="63"/>
      <c r="ED12" s="63"/>
      <c r="EE12" s="63"/>
      <c r="EF12" s="63"/>
      <c r="EG12" s="63"/>
      <c r="EH12" s="63"/>
      <c r="EI12" s="63"/>
      <c r="EJ12" s="63"/>
      <c r="EK12" s="63"/>
      <c r="EL12" s="63"/>
      <c r="EM12" s="63"/>
      <c r="EN12" s="63"/>
      <c r="EO12" s="63"/>
      <c r="EP12" s="63"/>
      <c r="EQ12" s="63"/>
      <c r="ER12" s="63"/>
      <c r="ES12" s="63"/>
      <c r="ET12" s="63"/>
      <c r="EU12" s="63"/>
      <c r="EV12" s="63"/>
      <c r="EW12" s="63"/>
      <c r="EX12" s="63"/>
      <c r="EY12" s="63"/>
      <c r="EZ12" s="63"/>
      <c r="FA12" s="63"/>
      <c r="FB12" s="63"/>
      <c r="FC12" s="63"/>
      <c r="FD12" s="63"/>
      <c r="FE12" s="63"/>
      <c r="FF12" s="63"/>
      <c r="FG12" s="63"/>
      <c r="FH12" s="63"/>
      <c r="FI12" s="63"/>
      <c r="FJ12" s="63"/>
      <c r="FK12" s="63"/>
      <c r="FL12" s="63"/>
      <c r="FM12" s="63"/>
      <c r="FN12" s="63"/>
      <c r="FO12" s="63"/>
      <c r="FP12" s="63"/>
      <c r="FQ12" s="63"/>
      <c r="FR12" s="63"/>
      <c r="FS12" s="63"/>
      <c r="FT12" s="63"/>
      <c r="FU12" s="63"/>
      <c r="FV12" s="63"/>
      <c r="FW12" s="63"/>
      <c r="FX12" s="63"/>
      <c r="FY12" s="102"/>
      <c r="FZ12" s="102"/>
      <c r="GA12" s="102"/>
      <c r="GB12" s="102"/>
      <c r="GC12" s="102"/>
      <c r="GD12" s="102"/>
      <c r="GE12" s="102"/>
      <c r="GF12" s="102"/>
      <c r="GG12" s="102"/>
      <c r="GH12" s="102"/>
      <c r="GI12" s="102"/>
      <c r="GJ12" s="102"/>
      <c r="GK12" s="102"/>
      <c r="GL12" s="102"/>
      <c r="GM12" s="102"/>
      <c r="GN12" s="102"/>
      <c r="GO12" s="102"/>
      <c r="GP12" s="102"/>
      <c r="GQ12" s="102"/>
      <c r="GR12" s="102"/>
      <c r="GS12" s="102"/>
      <c r="GT12" s="102"/>
      <c r="GU12" s="102"/>
      <c r="GV12" s="102"/>
    </row>
    <row r="13" spans="1:204" ht="14.55" customHeight="1" x14ac:dyDescent="0.3">
      <c r="A13" s="101"/>
      <c r="B13" s="101"/>
      <c r="C13" s="101"/>
      <c r="D13" s="101"/>
      <c r="E13" s="101"/>
      <c r="F13" s="101"/>
      <c r="G13" s="101"/>
      <c r="H13" s="101"/>
      <c r="I13" s="101"/>
      <c r="BL13" s="93"/>
      <c r="BM13" s="93"/>
      <c r="BN13" s="93"/>
      <c r="BO13" s="93"/>
      <c r="BP13" s="93"/>
      <c r="BQ13" s="60"/>
      <c r="BR13" s="60"/>
      <c r="BS13" s="63"/>
      <c r="BT13" s="63"/>
      <c r="BU13" s="63"/>
      <c r="BV13" s="63"/>
      <c r="BW13" s="63"/>
      <c r="BX13" s="63"/>
      <c r="BY13" s="63"/>
      <c r="BZ13" s="63"/>
      <c r="CA13" s="63"/>
      <c r="CB13" s="63"/>
      <c r="CC13" s="63"/>
      <c r="CD13" s="63"/>
      <c r="CE13" s="63"/>
      <c r="CF13" s="63"/>
      <c r="CG13" s="63"/>
      <c r="CH13" s="63"/>
      <c r="CI13" s="63"/>
      <c r="CJ13" s="63"/>
      <c r="CK13" s="63"/>
      <c r="CL13" s="63"/>
      <c r="CM13" s="63"/>
      <c r="CN13" s="63"/>
      <c r="CO13" s="63"/>
      <c r="CP13" s="63"/>
      <c r="CQ13" s="63"/>
      <c r="CR13" s="63"/>
      <c r="CS13" s="63"/>
      <c r="CT13" s="63"/>
      <c r="CU13" s="63"/>
      <c r="CV13" s="63"/>
      <c r="CW13" s="63"/>
      <c r="CX13" s="63"/>
      <c r="CY13" s="63"/>
      <c r="CZ13" s="63"/>
      <c r="DA13" s="63"/>
      <c r="DB13" s="63"/>
      <c r="DC13" s="63"/>
      <c r="DD13" s="63"/>
      <c r="DE13" s="63"/>
      <c r="DF13" s="63"/>
      <c r="DG13" s="63"/>
      <c r="DH13" s="63"/>
      <c r="DI13" s="63"/>
      <c r="DJ13" s="63"/>
      <c r="DK13" s="63"/>
      <c r="DL13" s="63"/>
      <c r="DM13" s="63"/>
      <c r="DN13" s="63"/>
      <c r="DO13" s="63"/>
      <c r="DP13" s="63"/>
      <c r="DQ13" s="63"/>
      <c r="DR13" s="63"/>
      <c r="DS13" s="63"/>
      <c r="DT13" s="63"/>
      <c r="DU13" s="63"/>
      <c r="DV13" s="63"/>
      <c r="DW13" s="63"/>
      <c r="DX13" s="63"/>
      <c r="DY13" s="63"/>
      <c r="DZ13" s="63"/>
      <c r="EA13" s="63"/>
      <c r="EB13" s="63"/>
      <c r="EC13" s="63"/>
      <c r="ED13" s="63"/>
      <c r="EE13" s="63"/>
      <c r="EF13" s="63"/>
      <c r="EG13" s="63"/>
      <c r="EH13" s="63"/>
      <c r="EI13" s="63"/>
      <c r="EJ13" s="63"/>
      <c r="EK13" s="63"/>
      <c r="EL13" s="63"/>
      <c r="EM13" s="63"/>
      <c r="EN13" s="63"/>
      <c r="EO13" s="63"/>
      <c r="EP13" s="63"/>
      <c r="EQ13" s="63"/>
      <c r="ER13" s="63"/>
      <c r="ES13" s="63"/>
      <c r="ET13" s="63"/>
      <c r="EU13" s="63"/>
      <c r="EV13" s="63"/>
      <c r="EW13" s="63"/>
      <c r="EX13" s="63"/>
      <c r="EY13" s="63"/>
      <c r="EZ13" s="63"/>
      <c r="FA13" s="63"/>
      <c r="FB13" s="63"/>
      <c r="FC13" s="63"/>
      <c r="FD13" s="63"/>
      <c r="FE13" s="63"/>
      <c r="FF13" s="63"/>
      <c r="FG13" s="63"/>
      <c r="FH13" s="63"/>
      <c r="FI13" s="63"/>
      <c r="FJ13" s="63"/>
      <c r="FK13" s="63"/>
      <c r="FL13" s="63"/>
      <c r="FM13" s="63"/>
      <c r="FN13" s="63"/>
      <c r="FO13" s="63"/>
      <c r="FP13" s="63"/>
      <c r="FQ13" s="63"/>
      <c r="FR13" s="63"/>
      <c r="FS13" s="63"/>
      <c r="FT13" s="63"/>
      <c r="FU13" s="63"/>
      <c r="FV13" s="63"/>
      <c r="FW13" s="63"/>
      <c r="FX13" s="63"/>
      <c r="FY13" s="102"/>
      <c r="FZ13" s="102"/>
      <c r="GA13" s="102"/>
      <c r="GB13" s="102"/>
      <c r="GC13" s="102"/>
      <c r="GD13" s="102"/>
      <c r="GE13" s="102"/>
      <c r="GF13" s="102"/>
      <c r="GG13" s="102"/>
      <c r="GH13" s="102"/>
      <c r="GI13" s="102"/>
      <c r="GJ13" s="102"/>
      <c r="GK13" s="102"/>
      <c r="GL13" s="102"/>
      <c r="GM13" s="102"/>
      <c r="GN13" s="102"/>
      <c r="GO13" s="102"/>
      <c r="GP13" s="102"/>
      <c r="GQ13" s="102"/>
      <c r="GR13" s="102"/>
      <c r="GS13" s="102"/>
      <c r="GT13" s="102"/>
      <c r="GU13" s="102"/>
      <c r="GV13" s="102"/>
    </row>
    <row r="418" ht="8.5500000000000007" customHeight="1" x14ac:dyDescent="0.3"/>
  </sheetData>
  <mergeCells count="3">
    <mergeCell ref="A1:I13"/>
    <mergeCell ref="BL1:BP13"/>
    <mergeCell ref="FY1:GV13"/>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HX34"/>
  <sheetViews>
    <sheetView zoomScale="10" zoomScaleNormal="10" workbookViewId="0">
      <selection sqref="A1:M33"/>
    </sheetView>
  </sheetViews>
  <sheetFormatPr defaultRowHeight="14.4" x14ac:dyDescent="0.3"/>
  <cols>
    <col min="1" max="1" width="96.77734375" customWidth="1"/>
    <col min="64" max="64" width="50.77734375" customWidth="1"/>
  </cols>
  <sheetData>
    <row r="1" spans="1:232" ht="14.55" customHeight="1" x14ac:dyDescent="0.3">
      <c r="A1" s="99">
        <f ca="1">NOW()</f>
        <v>46145.553432407411</v>
      </c>
      <c r="B1" s="99"/>
      <c r="C1" s="99"/>
      <c r="D1" s="99"/>
      <c r="E1" s="99"/>
      <c r="F1" s="99"/>
      <c r="G1" s="99"/>
      <c r="H1" s="99"/>
      <c r="I1" s="99"/>
      <c r="J1" s="99"/>
      <c r="K1" s="99"/>
      <c r="L1" s="99"/>
      <c r="M1" s="99"/>
      <c r="BL1" s="93"/>
      <c r="BM1" s="93"/>
      <c r="BN1" s="93"/>
      <c r="BO1" s="93"/>
      <c r="BP1" s="93"/>
      <c r="BQ1" s="60"/>
      <c r="BR1" s="60"/>
      <c r="BS1" s="100"/>
      <c r="BT1" s="100"/>
      <c r="BU1" s="100"/>
      <c r="BV1" s="100"/>
      <c r="BW1" s="100"/>
      <c r="BX1" s="100"/>
      <c r="BY1" s="100"/>
      <c r="BZ1" s="100"/>
      <c r="CA1" s="100"/>
      <c r="CB1" s="100"/>
      <c r="CC1" s="100"/>
      <c r="CD1" s="100"/>
      <c r="CE1" s="100"/>
      <c r="CF1" s="100"/>
      <c r="GI1" s="103">
        <f ca="1">NOW()</f>
        <v>46145.553432407411</v>
      </c>
      <c r="GJ1" s="103"/>
      <c r="GK1" s="103"/>
      <c r="GL1" s="103"/>
      <c r="GM1" s="103"/>
      <c r="GN1" s="103"/>
      <c r="GO1" s="103"/>
      <c r="GP1" s="103"/>
      <c r="GQ1" s="103"/>
      <c r="GR1" s="103"/>
      <c r="GS1" s="103"/>
      <c r="GT1" s="103"/>
      <c r="GU1" s="103"/>
      <c r="GV1" s="103"/>
      <c r="GW1" s="103"/>
      <c r="GX1" s="103"/>
      <c r="GY1" s="103"/>
      <c r="GZ1" s="103"/>
      <c r="HA1" s="103"/>
      <c r="HB1" s="103"/>
      <c r="HC1" s="103"/>
      <c r="HD1" s="103"/>
      <c r="HE1" s="103"/>
      <c r="HF1" s="103"/>
      <c r="HG1" s="103"/>
      <c r="HH1" s="103"/>
      <c r="HI1" s="103"/>
      <c r="HJ1" s="103"/>
      <c r="HK1" s="103"/>
      <c r="HL1" s="103"/>
      <c r="HM1" s="103"/>
      <c r="HN1" s="103"/>
      <c r="HO1" s="103"/>
      <c r="HP1" s="103"/>
      <c r="HQ1" s="103"/>
      <c r="HR1" s="103"/>
      <c r="HS1" s="103"/>
      <c r="HT1" s="103"/>
      <c r="HU1" s="103"/>
      <c r="HV1" s="103"/>
      <c r="HW1" s="103"/>
      <c r="HX1" s="103"/>
    </row>
    <row r="2" spans="1:232" ht="14.55" customHeight="1" x14ac:dyDescent="0.3">
      <c r="A2" s="99"/>
      <c r="B2" s="99"/>
      <c r="C2" s="99"/>
      <c r="D2" s="99"/>
      <c r="E2" s="99"/>
      <c r="F2" s="99"/>
      <c r="G2" s="99"/>
      <c r="H2" s="99"/>
      <c r="I2" s="99"/>
      <c r="J2" s="99"/>
      <c r="K2" s="99"/>
      <c r="L2" s="99"/>
      <c r="M2" s="99"/>
      <c r="BL2" s="93"/>
      <c r="BM2" s="93"/>
      <c r="BN2" s="93"/>
      <c r="BO2" s="93"/>
      <c r="BP2" s="93"/>
      <c r="BQ2" s="60"/>
      <c r="BR2" s="60"/>
      <c r="BS2" s="100"/>
      <c r="BT2" s="100"/>
      <c r="BU2" s="100"/>
      <c r="BV2" s="100"/>
      <c r="BW2" s="100"/>
      <c r="BX2" s="100"/>
      <c r="BY2" s="100"/>
      <c r="BZ2" s="100"/>
      <c r="CA2" s="100"/>
      <c r="CB2" s="100"/>
      <c r="CC2" s="100"/>
      <c r="CD2" s="100"/>
      <c r="CE2" s="100"/>
      <c r="CF2" s="100"/>
      <c r="GI2" s="103"/>
      <c r="GJ2" s="103"/>
      <c r="GK2" s="103"/>
      <c r="GL2" s="103"/>
      <c r="GM2" s="103"/>
      <c r="GN2" s="103"/>
      <c r="GO2" s="103"/>
      <c r="GP2" s="103"/>
      <c r="GQ2" s="103"/>
      <c r="GR2" s="103"/>
      <c r="GS2" s="103"/>
      <c r="GT2" s="103"/>
      <c r="GU2" s="103"/>
      <c r="GV2" s="103"/>
      <c r="GW2" s="103"/>
      <c r="GX2" s="103"/>
      <c r="GY2" s="103"/>
      <c r="GZ2" s="103"/>
      <c r="HA2" s="103"/>
      <c r="HB2" s="103"/>
      <c r="HC2" s="103"/>
      <c r="HD2" s="103"/>
      <c r="HE2" s="103"/>
      <c r="HF2" s="103"/>
      <c r="HG2" s="103"/>
      <c r="HH2" s="103"/>
      <c r="HI2" s="103"/>
      <c r="HJ2" s="103"/>
      <c r="HK2" s="103"/>
      <c r="HL2" s="103"/>
      <c r="HM2" s="103"/>
      <c r="HN2" s="103"/>
      <c r="HO2" s="103"/>
      <c r="HP2" s="103"/>
      <c r="HQ2" s="103"/>
      <c r="HR2" s="103"/>
      <c r="HS2" s="103"/>
      <c r="HT2" s="103"/>
      <c r="HU2" s="103"/>
      <c r="HV2" s="103"/>
      <c r="HW2" s="103"/>
      <c r="HX2" s="103"/>
    </row>
    <row r="3" spans="1:232" ht="14.55" customHeight="1" x14ac:dyDescent="0.3">
      <c r="A3" s="99"/>
      <c r="B3" s="99"/>
      <c r="C3" s="99"/>
      <c r="D3" s="99"/>
      <c r="E3" s="99"/>
      <c r="F3" s="99"/>
      <c r="G3" s="99"/>
      <c r="H3" s="99"/>
      <c r="I3" s="99"/>
      <c r="J3" s="99"/>
      <c r="K3" s="99"/>
      <c r="L3" s="99"/>
      <c r="M3" s="99"/>
      <c r="BL3" s="93"/>
      <c r="BM3" s="93"/>
      <c r="BN3" s="93"/>
      <c r="BO3" s="93"/>
      <c r="BP3" s="93"/>
      <c r="BQ3" s="60"/>
      <c r="BR3" s="60"/>
      <c r="BS3" s="100"/>
      <c r="BT3" s="100"/>
      <c r="BU3" s="100"/>
      <c r="BV3" s="100"/>
      <c r="BW3" s="100"/>
      <c r="BX3" s="100"/>
      <c r="BY3" s="100"/>
      <c r="BZ3" s="100"/>
      <c r="CA3" s="100"/>
      <c r="CB3" s="100"/>
      <c r="CC3" s="100"/>
      <c r="CD3" s="100"/>
      <c r="CE3" s="100"/>
      <c r="CF3" s="100"/>
      <c r="GI3" s="103"/>
      <c r="GJ3" s="103"/>
      <c r="GK3" s="103"/>
      <c r="GL3" s="103"/>
      <c r="GM3" s="103"/>
      <c r="GN3" s="103"/>
      <c r="GO3" s="103"/>
      <c r="GP3" s="103"/>
      <c r="GQ3" s="103"/>
      <c r="GR3" s="103"/>
      <c r="GS3" s="103"/>
      <c r="GT3" s="103"/>
      <c r="GU3" s="103"/>
      <c r="GV3" s="103"/>
      <c r="GW3" s="103"/>
      <c r="GX3" s="103"/>
      <c r="GY3" s="103"/>
      <c r="GZ3" s="103"/>
      <c r="HA3" s="103"/>
      <c r="HB3" s="103"/>
      <c r="HC3" s="103"/>
      <c r="HD3" s="103"/>
      <c r="HE3" s="103"/>
      <c r="HF3" s="103"/>
      <c r="HG3" s="103"/>
      <c r="HH3" s="103"/>
      <c r="HI3" s="103"/>
      <c r="HJ3" s="103"/>
      <c r="HK3" s="103"/>
      <c r="HL3" s="103"/>
      <c r="HM3" s="103"/>
      <c r="HN3" s="103"/>
      <c r="HO3" s="103"/>
      <c r="HP3" s="103"/>
      <c r="HQ3" s="103"/>
      <c r="HR3" s="103"/>
      <c r="HS3" s="103"/>
      <c r="HT3" s="103"/>
      <c r="HU3" s="103"/>
      <c r="HV3" s="103"/>
      <c r="HW3" s="103"/>
      <c r="HX3" s="103"/>
    </row>
    <row r="4" spans="1:232" ht="14.55" customHeight="1" x14ac:dyDescent="0.3">
      <c r="A4" s="99"/>
      <c r="B4" s="99"/>
      <c r="C4" s="99"/>
      <c r="D4" s="99"/>
      <c r="E4" s="99"/>
      <c r="F4" s="99"/>
      <c r="G4" s="99"/>
      <c r="H4" s="99"/>
      <c r="I4" s="99"/>
      <c r="J4" s="99"/>
      <c r="K4" s="99"/>
      <c r="L4" s="99"/>
      <c r="M4" s="99"/>
      <c r="BL4" s="93"/>
      <c r="BM4" s="93"/>
      <c r="BN4" s="93"/>
      <c r="BO4" s="93"/>
      <c r="BP4" s="93"/>
      <c r="BQ4" s="60"/>
      <c r="BR4" s="60"/>
      <c r="BS4" s="100"/>
      <c r="BT4" s="100"/>
      <c r="BU4" s="100"/>
      <c r="BV4" s="100"/>
      <c r="BW4" s="100"/>
      <c r="BX4" s="100"/>
      <c r="BY4" s="100"/>
      <c r="BZ4" s="100"/>
      <c r="CA4" s="100"/>
      <c r="CB4" s="100"/>
      <c r="CC4" s="100"/>
      <c r="CD4" s="100"/>
      <c r="CE4" s="100"/>
      <c r="CF4" s="100"/>
      <c r="GI4" s="103"/>
      <c r="GJ4" s="103"/>
      <c r="GK4" s="103"/>
      <c r="GL4" s="103"/>
      <c r="GM4" s="103"/>
      <c r="GN4" s="103"/>
      <c r="GO4" s="103"/>
      <c r="GP4" s="103"/>
      <c r="GQ4" s="103"/>
      <c r="GR4" s="103"/>
      <c r="GS4" s="103"/>
      <c r="GT4" s="103"/>
      <c r="GU4" s="103"/>
      <c r="GV4" s="103"/>
      <c r="GW4" s="103"/>
      <c r="GX4" s="103"/>
      <c r="GY4" s="103"/>
      <c r="GZ4" s="103"/>
      <c r="HA4" s="103"/>
      <c r="HB4" s="103"/>
      <c r="HC4" s="103"/>
      <c r="HD4" s="103"/>
      <c r="HE4" s="103"/>
      <c r="HF4" s="103"/>
      <c r="HG4" s="103"/>
      <c r="HH4" s="103"/>
      <c r="HI4" s="103"/>
      <c r="HJ4" s="103"/>
      <c r="HK4" s="103"/>
      <c r="HL4" s="103"/>
      <c r="HM4" s="103"/>
      <c r="HN4" s="103"/>
      <c r="HO4" s="103"/>
      <c r="HP4" s="103"/>
      <c r="HQ4" s="103"/>
      <c r="HR4" s="103"/>
      <c r="HS4" s="103"/>
      <c r="HT4" s="103"/>
      <c r="HU4" s="103"/>
      <c r="HV4" s="103"/>
      <c r="HW4" s="103"/>
      <c r="HX4" s="103"/>
    </row>
    <row r="5" spans="1:232" ht="14.55" customHeight="1" x14ac:dyDescent="0.3">
      <c r="A5" s="99"/>
      <c r="B5" s="99"/>
      <c r="C5" s="99"/>
      <c r="D5" s="99"/>
      <c r="E5" s="99"/>
      <c r="F5" s="99"/>
      <c r="G5" s="99"/>
      <c r="H5" s="99"/>
      <c r="I5" s="99"/>
      <c r="J5" s="99"/>
      <c r="K5" s="99"/>
      <c r="L5" s="99"/>
      <c r="M5" s="99"/>
      <c r="BL5" s="93"/>
      <c r="BM5" s="93"/>
      <c r="BN5" s="93"/>
      <c r="BO5" s="93"/>
      <c r="BP5" s="93"/>
      <c r="BQ5" s="60"/>
      <c r="BR5" s="60"/>
      <c r="BS5" s="100"/>
      <c r="BT5" s="100"/>
      <c r="BU5" s="100"/>
      <c r="BV5" s="100"/>
      <c r="BW5" s="100"/>
      <c r="BX5" s="100"/>
      <c r="BY5" s="100"/>
      <c r="BZ5" s="100"/>
      <c r="CA5" s="100"/>
      <c r="CB5" s="100"/>
      <c r="CC5" s="100"/>
      <c r="CD5" s="100"/>
      <c r="CE5" s="100"/>
      <c r="CF5" s="100"/>
      <c r="GI5" s="103"/>
      <c r="GJ5" s="103"/>
      <c r="GK5" s="103"/>
      <c r="GL5" s="103"/>
      <c r="GM5" s="103"/>
      <c r="GN5" s="103"/>
      <c r="GO5" s="103"/>
      <c r="GP5" s="103"/>
      <c r="GQ5" s="103"/>
      <c r="GR5" s="103"/>
      <c r="GS5" s="103"/>
      <c r="GT5" s="103"/>
      <c r="GU5" s="103"/>
      <c r="GV5" s="103"/>
      <c r="GW5" s="103"/>
      <c r="GX5" s="103"/>
      <c r="GY5" s="103"/>
      <c r="GZ5" s="103"/>
      <c r="HA5" s="103"/>
      <c r="HB5" s="103"/>
      <c r="HC5" s="103"/>
      <c r="HD5" s="103"/>
      <c r="HE5" s="103"/>
      <c r="HF5" s="103"/>
      <c r="HG5" s="103"/>
      <c r="HH5" s="103"/>
      <c r="HI5" s="103"/>
      <c r="HJ5" s="103"/>
      <c r="HK5" s="103"/>
      <c r="HL5" s="103"/>
      <c r="HM5" s="103"/>
      <c r="HN5" s="103"/>
      <c r="HO5" s="103"/>
      <c r="HP5" s="103"/>
      <c r="HQ5" s="103"/>
      <c r="HR5" s="103"/>
      <c r="HS5" s="103"/>
      <c r="HT5" s="103"/>
      <c r="HU5" s="103"/>
      <c r="HV5" s="103"/>
      <c r="HW5" s="103"/>
      <c r="HX5" s="103"/>
    </row>
    <row r="6" spans="1:232" ht="14.55" customHeight="1" x14ac:dyDescent="0.3">
      <c r="A6" s="99"/>
      <c r="B6" s="99"/>
      <c r="C6" s="99"/>
      <c r="D6" s="99"/>
      <c r="E6" s="99"/>
      <c r="F6" s="99"/>
      <c r="G6" s="99"/>
      <c r="H6" s="99"/>
      <c r="I6" s="99"/>
      <c r="J6" s="99"/>
      <c r="K6" s="99"/>
      <c r="L6" s="99"/>
      <c r="M6" s="99"/>
      <c r="BL6" s="93"/>
      <c r="BM6" s="93"/>
      <c r="BN6" s="93"/>
      <c r="BO6" s="93"/>
      <c r="BP6" s="93"/>
      <c r="BQ6" s="60"/>
      <c r="BR6" s="60"/>
      <c r="BS6" s="100"/>
      <c r="BT6" s="100"/>
      <c r="BU6" s="100"/>
      <c r="BV6" s="100"/>
      <c r="BW6" s="100"/>
      <c r="BX6" s="100"/>
      <c r="BY6" s="100"/>
      <c r="BZ6" s="100"/>
      <c r="CA6" s="100"/>
      <c r="CB6" s="100"/>
      <c r="CC6" s="100"/>
      <c r="CD6" s="100"/>
      <c r="CE6" s="100"/>
      <c r="CF6" s="100"/>
      <c r="GI6" s="103"/>
      <c r="GJ6" s="103"/>
      <c r="GK6" s="103"/>
      <c r="GL6" s="103"/>
      <c r="GM6" s="103"/>
      <c r="GN6" s="103"/>
      <c r="GO6" s="103"/>
      <c r="GP6" s="103"/>
      <c r="GQ6" s="103"/>
      <c r="GR6" s="103"/>
      <c r="GS6" s="103"/>
      <c r="GT6" s="103"/>
      <c r="GU6" s="103"/>
      <c r="GV6" s="103"/>
      <c r="GW6" s="103"/>
      <c r="GX6" s="103"/>
      <c r="GY6" s="103"/>
      <c r="GZ6" s="103"/>
      <c r="HA6" s="103"/>
      <c r="HB6" s="103"/>
      <c r="HC6" s="103"/>
      <c r="HD6" s="103"/>
      <c r="HE6" s="103"/>
      <c r="HF6" s="103"/>
      <c r="HG6" s="103"/>
      <c r="HH6" s="103"/>
      <c r="HI6" s="103"/>
      <c r="HJ6" s="103"/>
      <c r="HK6" s="103"/>
      <c r="HL6" s="103"/>
      <c r="HM6" s="103"/>
      <c r="HN6" s="103"/>
      <c r="HO6" s="103"/>
      <c r="HP6" s="103"/>
      <c r="HQ6" s="103"/>
      <c r="HR6" s="103"/>
      <c r="HS6" s="103"/>
      <c r="HT6" s="103"/>
      <c r="HU6" s="103"/>
      <c r="HV6" s="103"/>
      <c r="HW6" s="103"/>
      <c r="HX6" s="103"/>
    </row>
    <row r="7" spans="1:232" ht="14.55" customHeight="1" x14ac:dyDescent="0.3">
      <c r="A7" s="99"/>
      <c r="B7" s="99"/>
      <c r="C7" s="99"/>
      <c r="D7" s="99"/>
      <c r="E7" s="99"/>
      <c r="F7" s="99"/>
      <c r="G7" s="99"/>
      <c r="H7" s="99"/>
      <c r="I7" s="99"/>
      <c r="J7" s="99"/>
      <c r="K7" s="99"/>
      <c r="L7" s="99"/>
      <c r="M7" s="99"/>
      <c r="BL7" s="93"/>
      <c r="BM7" s="93"/>
      <c r="BN7" s="93"/>
      <c r="BO7" s="93"/>
      <c r="BP7" s="93"/>
      <c r="BQ7" s="60"/>
      <c r="BR7" s="60"/>
      <c r="BS7" s="100"/>
      <c r="BT7" s="100"/>
      <c r="BU7" s="100"/>
      <c r="BV7" s="100"/>
      <c r="BW7" s="100"/>
      <c r="BX7" s="100"/>
      <c r="BY7" s="100"/>
      <c r="BZ7" s="100"/>
      <c r="CA7" s="100"/>
      <c r="CB7" s="100"/>
      <c r="CC7" s="100"/>
      <c r="CD7" s="100"/>
      <c r="CE7" s="100"/>
      <c r="CF7" s="100"/>
      <c r="GI7" s="103"/>
      <c r="GJ7" s="103"/>
      <c r="GK7" s="103"/>
      <c r="GL7" s="103"/>
      <c r="GM7" s="103"/>
      <c r="GN7" s="103"/>
      <c r="GO7" s="103"/>
      <c r="GP7" s="103"/>
      <c r="GQ7" s="103"/>
      <c r="GR7" s="103"/>
      <c r="GS7" s="103"/>
      <c r="GT7" s="103"/>
      <c r="GU7" s="103"/>
      <c r="GV7" s="103"/>
      <c r="GW7" s="103"/>
      <c r="GX7" s="103"/>
      <c r="GY7" s="103"/>
      <c r="GZ7" s="103"/>
      <c r="HA7" s="103"/>
      <c r="HB7" s="103"/>
      <c r="HC7" s="103"/>
      <c r="HD7" s="103"/>
      <c r="HE7" s="103"/>
      <c r="HF7" s="103"/>
      <c r="HG7" s="103"/>
      <c r="HH7" s="103"/>
      <c r="HI7" s="103"/>
      <c r="HJ7" s="103"/>
      <c r="HK7" s="103"/>
      <c r="HL7" s="103"/>
      <c r="HM7" s="103"/>
      <c r="HN7" s="103"/>
      <c r="HO7" s="103"/>
      <c r="HP7" s="103"/>
      <c r="HQ7" s="103"/>
      <c r="HR7" s="103"/>
      <c r="HS7" s="103"/>
      <c r="HT7" s="103"/>
      <c r="HU7" s="103"/>
      <c r="HV7" s="103"/>
      <c r="HW7" s="103"/>
      <c r="HX7" s="103"/>
    </row>
    <row r="8" spans="1:232" ht="14.55" customHeight="1" x14ac:dyDescent="0.3">
      <c r="A8" s="99"/>
      <c r="B8" s="99"/>
      <c r="C8" s="99"/>
      <c r="D8" s="99"/>
      <c r="E8" s="99"/>
      <c r="F8" s="99"/>
      <c r="G8" s="99"/>
      <c r="H8" s="99"/>
      <c r="I8" s="99"/>
      <c r="J8" s="99"/>
      <c r="K8" s="99"/>
      <c r="L8" s="99"/>
      <c r="M8" s="99"/>
      <c r="BL8" s="93"/>
      <c r="BM8" s="93"/>
      <c r="BN8" s="93"/>
      <c r="BO8" s="93"/>
      <c r="BP8" s="93"/>
      <c r="BQ8" s="60"/>
      <c r="BR8" s="60"/>
      <c r="BS8" s="100"/>
      <c r="BT8" s="100"/>
      <c r="BU8" s="100"/>
      <c r="BV8" s="100"/>
      <c r="BW8" s="100"/>
      <c r="BX8" s="100"/>
      <c r="BY8" s="100"/>
      <c r="BZ8" s="100"/>
      <c r="CA8" s="100"/>
      <c r="CB8" s="100"/>
      <c r="CC8" s="100"/>
      <c r="CD8" s="100"/>
      <c r="CE8" s="100"/>
      <c r="CF8" s="100"/>
      <c r="GI8" s="103"/>
      <c r="GJ8" s="103"/>
      <c r="GK8" s="103"/>
      <c r="GL8" s="103"/>
      <c r="GM8" s="103"/>
      <c r="GN8" s="103"/>
      <c r="GO8" s="103"/>
      <c r="GP8" s="103"/>
      <c r="GQ8" s="103"/>
      <c r="GR8" s="103"/>
      <c r="GS8" s="103"/>
      <c r="GT8" s="103"/>
      <c r="GU8" s="103"/>
      <c r="GV8" s="103"/>
      <c r="GW8" s="103"/>
      <c r="GX8" s="103"/>
      <c r="GY8" s="103"/>
      <c r="GZ8" s="103"/>
      <c r="HA8" s="103"/>
      <c r="HB8" s="103"/>
      <c r="HC8" s="103"/>
      <c r="HD8" s="103"/>
      <c r="HE8" s="103"/>
      <c r="HF8" s="103"/>
      <c r="HG8" s="103"/>
      <c r="HH8" s="103"/>
      <c r="HI8" s="103"/>
      <c r="HJ8" s="103"/>
      <c r="HK8" s="103"/>
      <c r="HL8" s="103"/>
      <c r="HM8" s="103"/>
      <c r="HN8" s="103"/>
      <c r="HO8" s="103"/>
      <c r="HP8" s="103"/>
      <c r="HQ8" s="103"/>
      <c r="HR8" s="103"/>
      <c r="HS8" s="103"/>
      <c r="HT8" s="103"/>
      <c r="HU8" s="103"/>
      <c r="HV8" s="103"/>
      <c r="HW8" s="103"/>
      <c r="HX8" s="103"/>
    </row>
    <row r="9" spans="1:232" ht="14.55" customHeight="1" x14ac:dyDescent="0.3">
      <c r="A9" s="99"/>
      <c r="B9" s="99"/>
      <c r="C9" s="99"/>
      <c r="D9" s="99"/>
      <c r="E9" s="99"/>
      <c r="F9" s="99"/>
      <c r="G9" s="99"/>
      <c r="H9" s="99"/>
      <c r="I9" s="99"/>
      <c r="J9" s="99"/>
      <c r="K9" s="99"/>
      <c r="L9" s="99"/>
      <c r="M9" s="99"/>
      <c r="BL9" s="93"/>
      <c r="BM9" s="93"/>
      <c r="BN9" s="93"/>
      <c r="BO9" s="93"/>
      <c r="BP9" s="93"/>
      <c r="BQ9" s="60"/>
      <c r="BR9" s="60"/>
      <c r="BS9" s="100"/>
      <c r="BT9" s="100"/>
      <c r="BU9" s="100"/>
      <c r="BV9" s="100"/>
      <c r="BW9" s="100"/>
      <c r="BX9" s="100"/>
      <c r="BY9" s="100"/>
      <c r="BZ9" s="100"/>
      <c r="CA9" s="100"/>
      <c r="CB9" s="100"/>
      <c r="CC9" s="100"/>
      <c r="CD9" s="100"/>
      <c r="CE9" s="100"/>
      <c r="CF9" s="100"/>
      <c r="GI9" s="103"/>
      <c r="GJ9" s="103"/>
      <c r="GK9" s="103"/>
      <c r="GL9" s="103"/>
      <c r="GM9" s="103"/>
      <c r="GN9" s="103"/>
      <c r="GO9" s="103"/>
      <c r="GP9" s="103"/>
      <c r="GQ9" s="103"/>
      <c r="GR9" s="103"/>
      <c r="GS9" s="103"/>
      <c r="GT9" s="103"/>
      <c r="GU9" s="103"/>
      <c r="GV9" s="103"/>
      <c r="GW9" s="103"/>
      <c r="GX9" s="103"/>
      <c r="GY9" s="103"/>
      <c r="GZ9" s="103"/>
      <c r="HA9" s="103"/>
      <c r="HB9" s="103"/>
      <c r="HC9" s="103"/>
      <c r="HD9" s="103"/>
      <c r="HE9" s="103"/>
      <c r="HF9" s="103"/>
      <c r="HG9" s="103"/>
      <c r="HH9" s="103"/>
      <c r="HI9" s="103"/>
      <c r="HJ9" s="103"/>
      <c r="HK9" s="103"/>
      <c r="HL9" s="103"/>
      <c r="HM9" s="103"/>
      <c r="HN9" s="103"/>
      <c r="HO9" s="103"/>
      <c r="HP9" s="103"/>
      <c r="HQ9" s="103"/>
      <c r="HR9" s="103"/>
      <c r="HS9" s="103"/>
      <c r="HT9" s="103"/>
      <c r="HU9" s="103"/>
      <c r="HV9" s="103"/>
      <c r="HW9" s="103"/>
      <c r="HX9" s="103"/>
    </row>
    <row r="10" spans="1:232" ht="14.55" customHeight="1" x14ac:dyDescent="0.3">
      <c r="A10" s="99"/>
      <c r="B10" s="99"/>
      <c r="C10" s="99"/>
      <c r="D10" s="99"/>
      <c r="E10" s="99"/>
      <c r="F10" s="99"/>
      <c r="G10" s="99"/>
      <c r="H10" s="99"/>
      <c r="I10" s="99"/>
      <c r="J10" s="99"/>
      <c r="K10" s="99"/>
      <c r="L10" s="99"/>
      <c r="M10" s="99"/>
      <c r="BL10" s="93"/>
      <c r="BM10" s="93"/>
      <c r="BN10" s="93"/>
      <c r="BO10" s="93"/>
      <c r="BP10" s="93"/>
      <c r="BQ10" s="60"/>
      <c r="BR10" s="60"/>
      <c r="BS10" s="100"/>
      <c r="BT10" s="100"/>
      <c r="BU10" s="100"/>
      <c r="BV10" s="100"/>
      <c r="BW10" s="100"/>
      <c r="BX10" s="100"/>
      <c r="BY10" s="100"/>
      <c r="BZ10" s="100"/>
      <c r="CA10" s="100"/>
      <c r="CB10" s="100"/>
      <c r="CC10" s="100"/>
      <c r="CD10" s="100"/>
      <c r="CE10" s="100"/>
      <c r="CF10" s="100"/>
      <c r="GI10" s="103"/>
      <c r="GJ10" s="103"/>
      <c r="GK10" s="103"/>
      <c r="GL10" s="103"/>
      <c r="GM10" s="103"/>
      <c r="GN10" s="103"/>
      <c r="GO10" s="103"/>
      <c r="GP10" s="103"/>
      <c r="GQ10" s="103"/>
      <c r="GR10" s="103"/>
      <c r="GS10" s="103"/>
      <c r="GT10" s="103"/>
      <c r="GU10" s="103"/>
      <c r="GV10" s="103"/>
      <c r="GW10" s="103"/>
      <c r="GX10" s="103"/>
      <c r="GY10" s="103"/>
      <c r="GZ10" s="103"/>
      <c r="HA10" s="103"/>
      <c r="HB10" s="103"/>
      <c r="HC10" s="103"/>
      <c r="HD10" s="103"/>
      <c r="HE10" s="103"/>
      <c r="HF10" s="103"/>
      <c r="HG10" s="103"/>
      <c r="HH10" s="103"/>
      <c r="HI10" s="103"/>
      <c r="HJ10" s="103"/>
      <c r="HK10" s="103"/>
      <c r="HL10" s="103"/>
      <c r="HM10" s="103"/>
      <c r="HN10" s="103"/>
      <c r="HO10" s="103"/>
      <c r="HP10" s="103"/>
      <c r="HQ10" s="103"/>
      <c r="HR10" s="103"/>
      <c r="HS10" s="103"/>
      <c r="HT10" s="103"/>
      <c r="HU10" s="103"/>
      <c r="HV10" s="103"/>
      <c r="HW10" s="103"/>
      <c r="HX10" s="103"/>
    </row>
    <row r="11" spans="1:232" ht="14.55" customHeight="1" x14ac:dyDescent="0.3">
      <c r="A11" s="99"/>
      <c r="B11" s="99"/>
      <c r="C11" s="99"/>
      <c r="D11" s="99"/>
      <c r="E11" s="99"/>
      <c r="F11" s="99"/>
      <c r="G11" s="99"/>
      <c r="H11" s="99"/>
      <c r="I11" s="99"/>
      <c r="J11" s="99"/>
      <c r="K11" s="99"/>
      <c r="L11" s="99"/>
      <c r="M11" s="99"/>
      <c r="BL11" s="93"/>
      <c r="BM11" s="93"/>
      <c r="BN11" s="93"/>
      <c r="BO11" s="93"/>
      <c r="BP11" s="93"/>
      <c r="BQ11" s="60"/>
      <c r="BR11" s="60"/>
      <c r="BS11" s="100"/>
      <c r="BT11" s="100"/>
      <c r="BU11" s="100"/>
      <c r="BV11" s="100"/>
      <c r="BW11" s="100"/>
      <c r="BX11" s="100"/>
      <c r="BY11" s="100"/>
      <c r="BZ11" s="100"/>
      <c r="CA11" s="100"/>
      <c r="CB11" s="100"/>
      <c r="CC11" s="100"/>
      <c r="CD11" s="100"/>
      <c r="CE11" s="100"/>
      <c r="CF11" s="100"/>
      <c r="GI11" s="103"/>
      <c r="GJ11" s="103"/>
      <c r="GK11" s="103"/>
      <c r="GL11" s="103"/>
      <c r="GM11" s="103"/>
      <c r="GN11" s="103"/>
      <c r="GO11" s="103"/>
      <c r="GP11" s="103"/>
      <c r="GQ11" s="103"/>
      <c r="GR11" s="103"/>
      <c r="GS11" s="103"/>
      <c r="GT11" s="103"/>
      <c r="GU11" s="103"/>
      <c r="GV11" s="103"/>
      <c r="GW11" s="103"/>
      <c r="GX11" s="103"/>
      <c r="GY11" s="103"/>
      <c r="GZ11" s="103"/>
      <c r="HA11" s="103"/>
      <c r="HB11" s="103"/>
      <c r="HC11" s="103"/>
      <c r="HD11" s="103"/>
      <c r="HE11" s="103"/>
      <c r="HF11" s="103"/>
      <c r="HG11" s="103"/>
      <c r="HH11" s="103"/>
      <c r="HI11" s="103"/>
      <c r="HJ11" s="103"/>
      <c r="HK11" s="103"/>
      <c r="HL11" s="103"/>
      <c r="HM11" s="103"/>
      <c r="HN11" s="103"/>
      <c r="HO11" s="103"/>
      <c r="HP11" s="103"/>
      <c r="HQ11" s="103"/>
      <c r="HR11" s="103"/>
      <c r="HS11" s="103"/>
      <c r="HT11" s="103"/>
      <c r="HU11" s="103"/>
      <c r="HV11" s="103"/>
      <c r="HW11" s="103"/>
      <c r="HX11" s="103"/>
    </row>
    <row r="12" spans="1:232" ht="14.55" customHeight="1" x14ac:dyDescent="0.3">
      <c r="A12" s="99"/>
      <c r="B12" s="99"/>
      <c r="C12" s="99"/>
      <c r="D12" s="99"/>
      <c r="E12" s="99"/>
      <c r="F12" s="99"/>
      <c r="G12" s="99"/>
      <c r="H12" s="99"/>
      <c r="I12" s="99"/>
      <c r="J12" s="99"/>
      <c r="K12" s="99"/>
      <c r="L12" s="99"/>
      <c r="M12" s="99"/>
      <c r="BL12" s="93"/>
      <c r="BM12" s="93"/>
      <c r="BN12" s="93"/>
      <c r="BO12" s="93"/>
      <c r="BP12" s="93"/>
      <c r="BQ12" s="60"/>
      <c r="BR12" s="60"/>
      <c r="BS12" s="100"/>
      <c r="BT12" s="100"/>
      <c r="BU12" s="100"/>
      <c r="BV12" s="100"/>
      <c r="BW12" s="100"/>
      <c r="BX12" s="100"/>
      <c r="BY12" s="100"/>
      <c r="BZ12" s="100"/>
      <c r="CA12" s="100"/>
      <c r="CB12" s="100"/>
      <c r="CC12" s="100"/>
      <c r="CD12" s="100"/>
      <c r="CE12" s="100"/>
      <c r="CF12" s="100"/>
      <c r="GI12" s="103"/>
      <c r="GJ12" s="103"/>
      <c r="GK12" s="103"/>
      <c r="GL12" s="103"/>
      <c r="GM12" s="103"/>
      <c r="GN12" s="103"/>
      <c r="GO12" s="103"/>
      <c r="GP12" s="103"/>
      <c r="GQ12" s="103"/>
      <c r="GR12" s="103"/>
      <c r="GS12" s="103"/>
      <c r="GT12" s="103"/>
      <c r="GU12" s="103"/>
      <c r="GV12" s="103"/>
      <c r="GW12" s="103"/>
      <c r="GX12" s="103"/>
      <c r="GY12" s="103"/>
      <c r="GZ12" s="103"/>
      <c r="HA12" s="103"/>
      <c r="HB12" s="103"/>
      <c r="HC12" s="103"/>
      <c r="HD12" s="103"/>
      <c r="HE12" s="103"/>
      <c r="HF12" s="103"/>
      <c r="HG12" s="103"/>
      <c r="HH12" s="103"/>
      <c r="HI12" s="103"/>
      <c r="HJ12" s="103"/>
      <c r="HK12" s="103"/>
      <c r="HL12" s="103"/>
      <c r="HM12" s="103"/>
      <c r="HN12" s="103"/>
      <c r="HO12" s="103"/>
      <c r="HP12" s="103"/>
      <c r="HQ12" s="103"/>
      <c r="HR12" s="103"/>
      <c r="HS12" s="103"/>
      <c r="HT12" s="103"/>
      <c r="HU12" s="103"/>
      <c r="HV12" s="103"/>
      <c r="HW12" s="103"/>
      <c r="HX12" s="103"/>
    </row>
    <row r="13" spans="1:232" ht="14.55" customHeight="1" x14ac:dyDescent="0.3">
      <c r="A13" s="99"/>
      <c r="B13" s="99"/>
      <c r="C13" s="99"/>
      <c r="D13" s="99"/>
      <c r="E13" s="99"/>
      <c r="F13" s="99"/>
      <c r="G13" s="99"/>
      <c r="H13" s="99"/>
      <c r="I13" s="99"/>
      <c r="J13" s="99"/>
      <c r="K13" s="99"/>
      <c r="L13" s="99"/>
      <c r="M13" s="99"/>
      <c r="BL13" s="93"/>
      <c r="BM13" s="93"/>
      <c r="BN13" s="93"/>
      <c r="BO13" s="93"/>
      <c r="BP13" s="93"/>
      <c r="BQ13" s="60"/>
      <c r="BR13" s="60"/>
      <c r="BS13" s="100"/>
      <c r="BT13" s="100"/>
      <c r="BU13" s="100"/>
      <c r="BV13" s="100"/>
      <c r="BW13" s="100"/>
      <c r="BX13" s="100"/>
      <c r="BY13" s="100"/>
      <c r="BZ13" s="100"/>
      <c r="CA13" s="100"/>
      <c r="CB13" s="100"/>
      <c r="CC13" s="100"/>
      <c r="CD13" s="100"/>
      <c r="CE13" s="100"/>
      <c r="CF13" s="100"/>
      <c r="GI13" s="103"/>
      <c r="GJ13" s="103"/>
      <c r="GK13" s="103"/>
      <c r="GL13" s="103"/>
      <c r="GM13" s="103"/>
      <c r="GN13" s="103"/>
      <c r="GO13" s="103"/>
      <c r="GP13" s="103"/>
      <c r="GQ13" s="103"/>
      <c r="GR13" s="103"/>
      <c r="GS13" s="103"/>
      <c r="GT13" s="103"/>
      <c r="GU13" s="103"/>
      <c r="GV13" s="103"/>
      <c r="GW13" s="103"/>
      <c r="GX13" s="103"/>
      <c r="GY13" s="103"/>
      <c r="GZ13" s="103"/>
      <c r="HA13" s="103"/>
      <c r="HB13" s="103"/>
      <c r="HC13" s="103"/>
      <c r="HD13" s="103"/>
      <c r="HE13" s="103"/>
      <c r="HF13" s="103"/>
      <c r="HG13" s="103"/>
      <c r="HH13" s="103"/>
      <c r="HI13" s="103"/>
      <c r="HJ13" s="103"/>
      <c r="HK13" s="103"/>
      <c r="HL13" s="103"/>
      <c r="HM13" s="103"/>
      <c r="HN13" s="103"/>
      <c r="HO13" s="103"/>
      <c r="HP13" s="103"/>
      <c r="HQ13" s="103"/>
      <c r="HR13" s="103"/>
      <c r="HS13" s="103"/>
      <c r="HT13" s="103"/>
      <c r="HU13" s="103"/>
      <c r="HV13" s="103"/>
      <c r="HW13" s="103"/>
      <c r="HX13" s="103"/>
    </row>
    <row r="14" spans="1:232" ht="14.55" customHeight="1" x14ac:dyDescent="0.3">
      <c r="A14" s="99"/>
      <c r="B14" s="99"/>
      <c r="C14" s="99"/>
      <c r="D14" s="99"/>
      <c r="E14" s="99"/>
      <c r="F14" s="99"/>
      <c r="G14" s="99"/>
      <c r="H14" s="99"/>
      <c r="I14" s="99"/>
      <c r="J14" s="99"/>
      <c r="K14" s="99"/>
      <c r="L14" s="99"/>
      <c r="M14" s="99"/>
      <c r="GI14" s="103"/>
      <c r="GJ14" s="103"/>
      <c r="GK14" s="103"/>
      <c r="GL14" s="103"/>
      <c r="GM14" s="103"/>
      <c r="GN14" s="103"/>
      <c r="GO14" s="103"/>
      <c r="GP14" s="103"/>
      <c r="GQ14" s="103"/>
      <c r="GR14" s="103"/>
      <c r="GS14" s="103"/>
      <c r="GT14" s="103"/>
      <c r="GU14" s="103"/>
      <c r="GV14" s="103"/>
      <c r="GW14" s="103"/>
      <c r="GX14" s="103"/>
      <c r="GY14" s="103"/>
      <c r="GZ14" s="103"/>
      <c r="HA14" s="103"/>
      <c r="HB14" s="103"/>
      <c r="HC14" s="103"/>
      <c r="HD14" s="103"/>
      <c r="HE14" s="103"/>
      <c r="HF14" s="103"/>
      <c r="HG14" s="103"/>
      <c r="HH14" s="103"/>
      <c r="HI14" s="103"/>
      <c r="HJ14" s="103"/>
      <c r="HK14" s="103"/>
      <c r="HL14" s="103"/>
      <c r="HM14" s="103"/>
      <c r="HN14" s="103"/>
      <c r="HO14" s="103"/>
      <c r="HP14" s="103"/>
      <c r="HQ14" s="103"/>
      <c r="HR14" s="103"/>
      <c r="HS14" s="103"/>
      <c r="HT14" s="103"/>
      <c r="HU14" s="103"/>
      <c r="HV14" s="103"/>
      <c r="HW14" s="103"/>
      <c r="HX14" s="103"/>
    </row>
    <row r="15" spans="1:232" ht="14.55" customHeight="1" x14ac:dyDescent="0.3">
      <c r="A15" s="99"/>
      <c r="B15" s="99"/>
      <c r="C15" s="99"/>
      <c r="D15" s="99"/>
      <c r="E15" s="99"/>
      <c r="F15" s="99"/>
      <c r="G15" s="99"/>
      <c r="H15" s="99"/>
      <c r="I15" s="99"/>
      <c r="J15" s="99"/>
      <c r="K15" s="99"/>
      <c r="L15" s="99"/>
      <c r="M15" s="99"/>
      <c r="GI15" s="103"/>
      <c r="GJ15" s="103"/>
      <c r="GK15" s="103"/>
      <c r="GL15" s="103"/>
      <c r="GM15" s="103"/>
      <c r="GN15" s="103"/>
      <c r="GO15" s="103"/>
      <c r="GP15" s="103"/>
      <c r="GQ15" s="103"/>
      <c r="GR15" s="103"/>
      <c r="GS15" s="103"/>
      <c r="GT15" s="103"/>
      <c r="GU15" s="103"/>
      <c r="GV15" s="103"/>
      <c r="GW15" s="103"/>
      <c r="GX15" s="103"/>
      <c r="GY15" s="103"/>
      <c r="GZ15" s="103"/>
      <c r="HA15" s="103"/>
      <c r="HB15" s="103"/>
      <c r="HC15" s="103"/>
      <c r="HD15" s="103"/>
      <c r="HE15" s="103"/>
      <c r="HF15" s="103"/>
      <c r="HG15" s="103"/>
      <c r="HH15" s="103"/>
      <c r="HI15" s="103"/>
      <c r="HJ15" s="103"/>
      <c r="HK15" s="103"/>
      <c r="HL15" s="103"/>
      <c r="HM15" s="103"/>
      <c r="HN15" s="103"/>
      <c r="HO15" s="103"/>
      <c r="HP15" s="103"/>
      <c r="HQ15" s="103"/>
      <c r="HR15" s="103"/>
      <c r="HS15" s="103"/>
      <c r="HT15" s="103"/>
      <c r="HU15" s="103"/>
      <c r="HV15" s="103"/>
      <c r="HW15" s="103"/>
      <c r="HX15" s="103"/>
    </row>
    <row r="16" spans="1:232" ht="14.55" customHeight="1" x14ac:dyDescent="0.3">
      <c r="A16" s="99"/>
      <c r="B16" s="99"/>
      <c r="C16" s="99"/>
      <c r="D16" s="99"/>
      <c r="E16" s="99"/>
      <c r="F16" s="99"/>
      <c r="G16" s="99"/>
      <c r="H16" s="99"/>
      <c r="I16" s="99"/>
      <c r="J16" s="99"/>
      <c r="K16" s="99"/>
      <c r="L16" s="99"/>
      <c r="M16" s="99"/>
      <c r="GI16" s="103"/>
      <c r="GJ16" s="103"/>
      <c r="GK16" s="103"/>
      <c r="GL16" s="103"/>
      <c r="GM16" s="103"/>
      <c r="GN16" s="103"/>
      <c r="GO16" s="103"/>
      <c r="GP16" s="103"/>
      <c r="GQ16" s="103"/>
      <c r="GR16" s="103"/>
      <c r="GS16" s="103"/>
      <c r="GT16" s="103"/>
      <c r="GU16" s="103"/>
      <c r="GV16" s="103"/>
      <c r="GW16" s="103"/>
      <c r="GX16" s="103"/>
      <c r="GY16" s="103"/>
      <c r="GZ16" s="103"/>
      <c r="HA16" s="103"/>
      <c r="HB16" s="103"/>
      <c r="HC16" s="103"/>
      <c r="HD16" s="103"/>
      <c r="HE16" s="103"/>
      <c r="HF16" s="103"/>
      <c r="HG16" s="103"/>
      <c r="HH16" s="103"/>
      <c r="HI16" s="103"/>
      <c r="HJ16" s="103"/>
      <c r="HK16" s="103"/>
      <c r="HL16" s="103"/>
      <c r="HM16" s="103"/>
      <c r="HN16" s="103"/>
      <c r="HO16" s="103"/>
      <c r="HP16" s="103"/>
      <c r="HQ16" s="103"/>
      <c r="HR16" s="103"/>
      <c r="HS16" s="103"/>
      <c r="HT16" s="103"/>
      <c r="HU16" s="103"/>
      <c r="HV16" s="103"/>
      <c r="HW16" s="103"/>
      <c r="HX16" s="103"/>
    </row>
    <row r="17" spans="1:232" ht="14.55" customHeight="1" x14ac:dyDescent="0.3">
      <c r="A17" s="99"/>
      <c r="B17" s="99"/>
      <c r="C17" s="99"/>
      <c r="D17" s="99"/>
      <c r="E17" s="99"/>
      <c r="F17" s="99"/>
      <c r="G17" s="99"/>
      <c r="H17" s="99"/>
      <c r="I17" s="99"/>
      <c r="J17" s="99"/>
      <c r="K17" s="99"/>
      <c r="L17" s="99"/>
      <c r="M17" s="99"/>
      <c r="GI17" s="103"/>
      <c r="GJ17" s="103"/>
      <c r="GK17" s="103"/>
      <c r="GL17" s="103"/>
      <c r="GM17" s="103"/>
      <c r="GN17" s="103"/>
      <c r="GO17" s="103"/>
      <c r="GP17" s="103"/>
      <c r="GQ17" s="103"/>
      <c r="GR17" s="103"/>
      <c r="GS17" s="103"/>
      <c r="GT17" s="103"/>
      <c r="GU17" s="103"/>
      <c r="GV17" s="103"/>
      <c r="GW17" s="103"/>
      <c r="GX17" s="103"/>
      <c r="GY17" s="103"/>
      <c r="GZ17" s="103"/>
      <c r="HA17" s="103"/>
      <c r="HB17" s="103"/>
      <c r="HC17" s="103"/>
      <c r="HD17" s="103"/>
      <c r="HE17" s="103"/>
      <c r="HF17" s="103"/>
      <c r="HG17" s="103"/>
      <c r="HH17" s="103"/>
      <c r="HI17" s="103"/>
      <c r="HJ17" s="103"/>
      <c r="HK17" s="103"/>
      <c r="HL17" s="103"/>
      <c r="HM17" s="103"/>
      <c r="HN17" s="103"/>
      <c r="HO17" s="103"/>
      <c r="HP17" s="103"/>
      <c r="HQ17" s="103"/>
      <c r="HR17" s="103"/>
      <c r="HS17" s="103"/>
      <c r="HT17" s="103"/>
      <c r="HU17" s="103"/>
      <c r="HV17" s="103"/>
      <c r="HW17" s="103"/>
      <c r="HX17" s="103"/>
    </row>
    <row r="18" spans="1:232" ht="14.55" customHeight="1" x14ac:dyDescent="0.3">
      <c r="A18" s="99"/>
      <c r="B18" s="99"/>
      <c r="C18" s="99"/>
      <c r="D18" s="99"/>
      <c r="E18" s="99"/>
      <c r="F18" s="99"/>
      <c r="G18" s="99"/>
      <c r="H18" s="99"/>
      <c r="I18" s="99"/>
      <c r="J18" s="99"/>
      <c r="K18" s="99"/>
      <c r="L18" s="99"/>
      <c r="M18" s="99"/>
      <c r="GI18" s="103"/>
      <c r="GJ18" s="103"/>
      <c r="GK18" s="103"/>
      <c r="GL18" s="103"/>
      <c r="GM18" s="103"/>
      <c r="GN18" s="103"/>
      <c r="GO18" s="103"/>
      <c r="GP18" s="103"/>
      <c r="GQ18" s="103"/>
      <c r="GR18" s="103"/>
      <c r="GS18" s="103"/>
      <c r="GT18" s="103"/>
      <c r="GU18" s="103"/>
      <c r="GV18" s="103"/>
      <c r="GW18" s="103"/>
      <c r="GX18" s="103"/>
      <c r="GY18" s="103"/>
      <c r="GZ18" s="103"/>
      <c r="HA18" s="103"/>
      <c r="HB18" s="103"/>
      <c r="HC18" s="103"/>
      <c r="HD18" s="103"/>
      <c r="HE18" s="103"/>
      <c r="HF18" s="103"/>
      <c r="HG18" s="103"/>
      <c r="HH18" s="103"/>
      <c r="HI18" s="103"/>
      <c r="HJ18" s="103"/>
      <c r="HK18" s="103"/>
      <c r="HL18" s="103"/>
      <c r="HM18" s="103"/>
      <c r="HN18" s="103"/>
      <c r="HO18" s="103"/>
      <c r="HP18" s="103"/>
      <c r="HQ18" s="103"/>
      <c r="HR18" s="103"/>
      <c r="HS18" s="103"/>
      <c r="HT18" s="103"/>
      <c r="HU18" s="103"/>
      <c r="HV18" s="103"/>
      <c r="HW18" s="103"/>
      <c r="HX18" s="103"/>
    </row>
    <row r="19" spans="1:232" ht="14.55" customHeight="1" x14ac:dyDescent="0.3">
      <c r="A19" s="99"/>
      <c r="B19" s="99"/>
      <c r="C19" s="99"/>
      <c r="D19" s="99"/>
      <c r="E19" s="99"/>
      <c r="F19" s="99"/>
      <c r="G19" s="99"/>
      <c r="H19" s="99"/>
      <c r="I19" s="99"/>
      <c r="J19" s="99"/>
      <c r="K19" s="99"/>
      <c r="L19" s="99"/>
      <c r="M19" s="99"/>
      <c r="GI19" s="103"/>
      <c r="GJ19" s="103"/>
      <c r="GK19" s="103"/>
      <c r="GL19" s="103"/>
      <c r="GM19" s="103"/>
      <c r="GN19" s="103"/>
      <c r="GO19" s="103"/>
      <c r="GP19" s="103"/>
      <c r="GQ19" s="103"/>
      <c r="GR19" s="103"/>
      <c r="GS19" s="103"/>
      <c r="GT19" s="103"/>
      <c r="GU19" s="103"/>
      <c r="GV19" s="103"/>
      <c r="GW19" s="103"/>
      <c r="GX19" s="103"/>
      <c r="GY19" s="103"/>
      <c r="GZ19" s="103"/>
      <c r="HA19" s="103"/>
      <c r="HB19" s="103"/>
      <c r="HC19" s="103"/>
      <c r="HD19" s="103"/>
      <c r="HE19" s="103"/>
      <c r="HF19" s="103"/>
      <c r="HG19" s="103"/>
      <c r="HH19" s="103"/>
      <c r="HI19" s="103"/>
      <c r="HJ19" s="103"/>
      <c r="HK19" s="103"/>
      <c r="HL19" s="103"/>
      <c r="HM19" s="103"/>
      <c r="HN19" s="103"/>
      <c r="HO19" s="103"/>
      <c r="HP19" s="103"/>
      <c r="HQ19" s="103"/>
      <c r="HR19" s="103"/>
      <c r="HS19" s="103"/>
      <c r="HT19" s="103"/>
      <c r="HU19" s="103"/>
      <c r="HV19" s="103"/>
      <c r="HW19" s="103"/>
      <c r="HX19" s="103"/>
    </row>
    <row r="20" spans="1:232" ht="14.55" customHeight="1" x14ac:dyDescent="0.3">
      <c r="A20" s="99"/>
      <c r="B20" s="99"/>
      <c r="C20" s="99"/>
      <c r="D20" s="99"/>
      <c r="E20" s="99"/>
      <c r="F20" s="99"/>
      <c r="G20" s="99"/>
      <c r="H20" s="99"/>
      <c r="I20" s="99"/>
      <c r="J20" s="99"/>
      <c r="K20" s="99"/>
      <c r="L20" s="99"/>
      <c r="M20" s="99"/>
      <c r="GI20" s="103"/>
      <c r="GJ20" s="103"/>
      <c r="GK20" s="103"/>
      <c r="GL20" s="103"/>
      <c r="GM20" s="103"/>
      <c r="GN20" s="103"/>
      <c r="GO20" s="103"/>
      <c r="GP20" s="103"/>
      <c r="GQ20" s="103"/>
      <c r="GR20" s="103"/>
      <c r="GS20" s="103"/>
      <c r="GT20" s="103"/>
      <c r="GU20" s="103"/>
      <c r="GV20" s="103"/>
      <c r="GW20" s="103"/>
      <c r="GX20" s="103"/>
      <c r="GY20" s="103"/>
      <c r="GZ20" s="103"/>
      <c r="HA20" s="103"/>
      <c r="HB20" s="103"/>
      <c r="HC20" s="103"/>
      <c r="HD20" s="103"/>
      <c r="HE20" s="103"/>
      <c r="HF20" s="103"/>
      <c r="HG20" s="103"/>
      <c r="HH20" s="103"/>
      <c r="HI20" s="103"/>
      <c r="HJ20" s="103"/>
      <c r="HK20" s="103"/>
      <c r="HL20" s="103"/>
      <c r="HM20" s="103"/>
      <c r="HN20" s="103"/>
      <c r="HO20" s="103"/>
      <c r="HP20" s="103"/>
      <c r="HQ20" s="103"/>
      <c r="HR20" s="103"/>
      <c r="HS20" s="103"/>
      <c r="HT20" s="103"/>
      <c r="HU20" s="103"/>
      <c r="HV20" s="103"/>
      <c r="HW20" s="103"/>
      <c r="HX20" s="103"/>
    </row>
    <row r="21" spans="1:232" ht="14.55" customHeight="1" x14ac:dyDescent="0.3">
      <c r="A21" s="99"/>
      <c r="B21" s="99"/>
      <c r="C21" s="99"/>
      <c r="D21" s="99"/>
      <c r="E21" s="99"/>
      <c r="F21" s="99"/>
      <c r="G21" s="99"/>
      <c r="H21" s="99"/>
      <c r="I21" s="99"/>
      <c r="J21" s="99"/>
      <c r="K21" s="99"/>
      <c r="L21" s="99"/>
      <c r="M21" s="99"/>
      <c r="GI21" s="103"/>
      <c r="GJ21" s="103"/>
      <c r="GK21" s="103"/>
      <c r="GL21" s="103"/>
      <c r="GM21" s="103"/>
      <c r="GN21" s="103"/>
      <c r="GO21" s="103"/>
      <c r="GP21" s="103"/>
      <c r="GQ21" s="103"/>
      <c r="GR21" s="103"/>
      <c r="GS21" s="103"/>
      <c r="GT21" s="103"/>
      <c r="GU21" s="103"/>
      <c r="GV21" s="103"/>
      <c r="GW21" s="103"/>
      <c r="GX21" s="103"/>
      <c r="GY21" s="103"/>
      <c r="GZ21" s="103"/>
      <c r="HA21" s="103"/>
      <c r="HB21" s="103"/>
      <c r="HC21" s="103"/>
      <c r="HD21" s="103"/>
      <c r="HE21" s="103"/>
      <c r="HF21" s="103"/>
      <c r="HG21" s="103"/>
      <c r="HH21" s="103"/>
      <c r="HI21" s="103"/>
      <c r="HJ21" s="103"/>
      <c r="HK21" s="103"/>
      <c r="HL21" s="103"/>
      <c r="HM21" s="103"/>
      <c r="HN21" s="103"/>
      <c r="HO21" s="103"/>
      <c r="HP21" s="103"/>
      <c r="HQ21" s="103"/>
      <c r="HR21" s="103"/>
      <c r="HS21" s="103"/>
      <c r="HT21" s="103"/>
      <c r="HU21" s="103"/>
      <c r="HV21" s="103"/>
      <c r="HW21" s="103"/>
      <c r="HX21" s="103"/>
    </row>
    <row r="22" spans="1:232" ht="14.55" customHeight="1" x14ac:dyDescent="0.3">
      <c r="A22" s="99"/>
      <c r="B22" s="99"/>
      <c r="C22" s="99"/>
      <c r="D22" s="99"/>
      <c r="E22" s="99"/>
      <c r="F22" s="99"/>
      <c r="G22" s="99"/>
      <c r="H22" s="99"/>
      <c r="I22" s="99"/>
      <c r="J22" s="99"/>
      <c r="K22" s="99"/>
      <c r="L22" s="99"/>
      <c r="M22" s="99"/>
      <c r="GI22" s="103"/>
      <c r="GJ22" s="103"/>
      <c r="GK22" s="103"/>
      <c r="GL22" s="103"/>
      <c r="GM22" s="103"/>
      <c r="GN22" s="103"/>
      <c r="GO22" s="103"/>
      <c r="GP22" s="103"/>
      <c r="GQ22" s="103"/>
      <c r="GR22" s="103"/>
      <c r="GS22" s="103"/>
      <c r="GT22" s="103"/>
      <c r="GU22" s="103"/>
      <c r="GV22" s="103"/>
      <c r="GW22" s="103"/>
      <c r="GX22" s="103"/>
      <c r="GY22" s="103"/>
      <c r="GZ22" s="103"/>
      <c r="HA22" s="103"/>
      <c r="HB22" s="103"/>
      <c r="HC22" s="103"/>
      <c r="HD22" s="103"/>
      <c r="HE22" s="103"/>
      <c r="HF22" s="103"/>
      <c r="HG22" s="103"/>
      <c r="HH22" s="103"/>
      <c r="HI22" s="103"/>
      <c r="HJ22" s="103"/>
      <c r="HK22" s="103"/>
      <c r="HL22" s="103"/>
      <c r="HM22" s="103"/>
      <c r="HN22" s="103"/>
      <c r="HO22" s="103"/>
      <c r="HP22" s="103"/>
      <c r="HQ22" s="103"/>
      <c r="HR22" s="103"/>
      <c r="HS22" s="103"/>
      <c r="HT22" s="103"/>
      <c r="HU22" s="103"/>
      <c r="HV22" s="103"/>
      <c r="HW22" s="103"/>
      <c r="HX22" s="103"/>
    </row>
    <row r="23" spans="1:232" ht="14.55" customHeight="1" x14ac:dyDescent="0.3">
      <c r="A23" s="99"/>
      <c r="B23" s="99"/>
      <c r="C23" s="99"/>
      <c r="D23" s="99"/>
      <c r="E23" s="99"/>
      <c r="F23" s="99"/>
      <c r="G23" s="99"/>
      <c r="H23" s="99"/>
      <c r="I23" s="99"/>
      <c r="J23" s="99"/>
      <c r="K23" s="99"/>
      <c r="L23" s="99"/>
      <c r="M23" s="99"/>
      <c r="GI23" s="103"/>
      <c r="GJ23" s="103"/>
      <c r="GK23" s="103"/>
      <c r="GL23" s="103"/>
      <c r="GM23" s="103"/>
      <c r="GN23" s="103"/>
      <c r="GO23" s="103"/>
      <c r="GP23" s="103"/>
      <c r="GQ23" s="103"/>
      <c r="GR23" s="103"/>
      <c r="GS23" s="103"/>
      <c r="GT23" s="103"/>
      <c r="GU23" s="103"/>
      <c r="GV23" s="103"/>
      <c r="GW23" s="103"/>
      <c r="GX23" s="103"/>
      <c r="GY23" s="103"/>
      <c r="GZ23" s="103"/>
      <c r="HA23" s="103"/>
      <c r="HB23" s="103"/>
      <c r="HC23" s="103"/>
      <c r="HD23" s="103"/>
      <c r="HE23" s="103"/>
      <c r="HF23" s="103"/>
      <c r="HG23" s="103"/>
      <c r="HH23" s="103"/>
      <c r="HI23" s="103"/>
      <c r="HJ23" s="103"/>
      <c r="HK23" s="103"/>
      <c r="HL23" s="103"/>
      <c r="HM23" s="103"/>
      <c r="HN23" s="103"/>
      <c r="HO23" s="103"/>
      <c r="HP23" s="103"/>
      <c r="HQ23" s="103"/>
      <c r="HR23" s="103"/>
      <c r="HS23" s="103"/>
      <c r="HT23" s="103"/>
      <c r="HU23" s="103"/>
      <c r="HV23" s="103"/>
      <c r="HW23" s="103"/>
      <c r="HX23" s="103"/>
    </row>
    <row r="24" spans="1:232" ht="14.55" customHeight="1" x14ac:dyDescent="0.3">
      <c r="A24" s="99"/>
      <c r="B24" s="99"/>
      <c r="C24" s="99"/>
      <c r="D24" s="99"/>
      <c r="E24" s="99"/>
      <c r="F24" s="99"/>
      <c r="G24" s="99"/>
      <c r="H24" s="99"/>
      <c r="I24" s="99"/>
      <c r="J24" s="99"/>
      <c r="K24" s="99"/>
      <c r="L24" s="99"/>
      <c r="M24" s="99"/>
      <c r="GI24" s="103"/>
      <c r="GJ24" s="103"/>
      <c r="GK24" s="103"/>
      <c r="GL24" s="103"/>
      <c r="GM24" s="103"/>
      <c r="GN24" s="103"/>
      <c r="GO24" s="103"/>
      <c r="GP24" s="103"/>
      <c r="GQ24" s="103"/>
      <c r="GR24" s="103"/>
      <c r="GS24" s="103"/>
      <c r="GT24" s="103"/>
      <c r="GU24" s="103"/>
      <c r="GV24" s="103"/>
      <c r="GW24" s="103"/>
      <c r="GX24" s="103"/>
      <c r="GY24" s="103"/>
      <c r="GZ24" s="103"/>
      <c r="HA24" s="103"/>
      <c r="HB24" s="103"/>
      <c r="HC24" s="103"/>
      <c r="HD24" s="103"/>
      <c r="HE24" s="103"/>
      <c r="HF24" s="103"/>
      <c r="HG24" s="103"/>
      <c r="HH24" s="103"/>
      <c r="HI24" s="103"/>
      <c r="HJ24" s="103"/>
      <c r="HK24" s="103"/>
      <c r="HL24" s="103"/>
      <c r="HM24" s="103"/>
      <c r="HN24" s="103"/>
      <c r="HO24" s="103"/>
      <c r="HP24" s="103"/>
      <c r="HQ24" s="103"/>
      <c r="HR24" s="103"/>
      <c r="HS24" s="103"/>
      <c r="HT24" s="103"/>
      <c r="HU24" s="103"/>
      <c r="HV24" s="103"/>
      <c r="HW24" s="103"/>
      <c r="HX24" s="103"/>
    </row>
    <row r="25" spans="1:232" ht="14.55" customHeight="1" x14ac:dyDescent="0.3">
      <c r="A25" s="99"/>
      <c r="B25" s="99"/>
      <c r="C25" s="99"/>
      <c r="D25" s="99"/>
      <c r="E25" s="99"/>
      <c r="F25" s="99"/>
      <c r="G25" s="99"/>
      <c r="H25" s="99"/>
      <c r="I25" s="99"/>
      <c r="J25" s="99"/>
      <c r="K25" s="99"/>
      <c r="L25" s="99"/>
      <c r="M25" s="99"/>
      <c r="GI25" s="103"/>
      <c r="GJ25" s="103"/>
      <c r="GK25" s="103"/>
      <c r="GL25" s="103"/>
      <c r="GM25" s="103"/>
      <c r="GN25" s="103"/>
      <c r="GO25" s="103"/>
      <c r="GP25" s="103"/>
      <c r="GQ25" s="103"/>
      <c r="GR25" s="103"/>
      <c r="GS25" s="103"/>
      <c r="GT25" s="103"/>
      <c r="GU25" s="103"/>
      <c r="GV25" s="103"/>
      <c r="GW25" s="103"/>
      <c r="GX25" s="103"/>
      <c r="GY25" s="103"/>
      <c r="GZ25" s="103"/>
      <c r="HA25" s="103"/>
      <c r="HB25" s="103"/>
      <c r="HC25" s="103"/>
      <c r="HD25" s="103"/>
      <c r="HE25" s="103"/>
      <c r="HF25" s="103"/>
      <c r="HG25" s="103"/>
      <c r="HH25" s="103"/>
      <c r="HI25" s="103"/>
      <c r="HJ25" s="103"/>
      <c r="HK25" s="103"/>
      <c r="HL25" s="103"/>
      <c r="HM25" s="103"/>
      <c r="HN25" s="103"/>
      <c r="HO25" s="103"/>
      <c r="HP25" s="103"/>
      <c r="HQ25" s="103"/>
      <c r="HR25" s="103"/>
      <c r="HS25" s="103"/>
      <c r="HT25" s="103"/>
      <c r="HU25" s="103"/>
      <c r="HV25" s="103"/>
      <c r="HW25" s="103"/>
      <c r="HX25" s="103"/>
    </row>
    <row r="26" spans="1:232" ht="14.55" customHeight="1" x14ac:dyDescent="0.3">
      <c r="A26" s="99"/>
      <c r="B26" s="99"/>
      <c r="C26" s="99"/>
      <c r="D26" s="99"/>
      <c r="E26" s="99"/>
      <c r="F26" s="99"/>
      <c r="G26" s="99"/>
      <c r="H26" s="99"/>
      <c r="I26" s="99"/>
      <c r="J26" s="99"/>
      <c r="K26" s="99"/>
      <c r="L26" s="99"/>
      <c r="M26" s="99"/>
      <c r="GI26" s="103"/>
      <c r="GJ26" s="103"/>
      <c r="GK26" s="103"/>
      <c r="GL26" s="103"/>
      <c r="GM26" s="103"/>
      <c r="GN26" s="103"/>
      <c r="GO26" s="103"/>
      <c r="GP26" s="103"/>
      <c r="GQ26" s="103"/>
      <c r="GR26" s="103"/>
      <c r="GS26" s="103"/>
      <c r="GT26" s="103"/>
      <c r="GU26" s="103"/>
      <c r="GV26" s="103"/>
      <c r="GW26" s="103"/>
      <c r="GX26" s="103"/>
      <c r="GY26" s="103"/>
      <c r="GZ26" s="103"/>
      <c r="HA26" s="103"/>
      <c r="HB26" s="103"/>
      <c r="HC26" s="103"/>
      <c r="HD26" s="103"/>
      <c r="HE26" s="103"/>
      <c r="HF26" s="103"/>
      <c r="HG26" s="103"/>
      <c r="HH26" s="103"/>
      <c r="HI26" s="103"/>
      <c r="HJ26" s="103"/>
      <c r="HK26" s="103"/>
      <c r="HL26" s="103"/>
      <c r="HM26" s="103"/>
      <c r="HN26" s="103"/>
      <c r="HO26" s="103"/>
      <c r="HP26" s="103"/>
      <c r="HQ26" s="103"/>
      <c r="HR26" s="103"/>
      <c r="HS26" s="103"/>
      <c r="HT26" s="103"/>
      <c r="HU26" s="103"/>
      <c r="HV26" s="103"/>
      <c r="HW26" s="103"/>
      <c r="HX26" s="103"/>
    </row>
    <row r="27" spans="1:232" ht="14.55" customHeight="1" x14ac:dyDescent="0.3">
      <c r="A27" s="99"/>
      <c r="B27" s="99"/>
      <c r="C27" s="99"/>
      <c r="D27" s="99"/>
      <c r="E27" s="99"/>
      <c r="F27" s="99"/>
      <c r="G27" s="99"/>
      <c r="H27" s="99"/>
      <c r="I27" s="99"/>
      <c r="J27" s="99"/>
      <c r="K27" s="99"/>
      <c r="L27" s="99"/>
      <c r="M27" s="99"/>
      <c r="GI27" s="103"/>
      <c r="GJ27" s="103"/>
      <c r="GK27" s="103"/>
      <c r="GL27" s="103"/>
      <c r="GM27" s="103"/>
      <c r="GN27" s="103"/>
      <c r="GO27" s="103"/>
      <c r="GP27" s="103"/>
      <c r="GQ27" s="103"/>
      <c r="GR27" s="103"/>
      <c r="GS27" s="103"/>
      <c r="GT27" s="103"/>
      <c r="GU27" s="103"/>
      <c r="GV27" s="103"/>
      <c r="GW27" s="103"/>
      <c r="GX27" s="103"/>
      <c r="GY27" s="103"/>
      <c r="GZ27" s="103"/>
      <c r="HA27" s="103"/>
      <c r="HB27" s="103"/>
      <c r="HC27" s="103"/>
      <c r="HD27" s="103"/>
      <c r="HE27" s="103"/>
      <c r="HF27" s="103"/>
      <c r="HG27" s="103"/>
      <c r="HH27" s="103"/>
      <c r="HI27" s="103"/>
      <c r="HJ27" s="103"/>
      <c r="HK27" s="103"/>
      <c r="HL27" s="103"/>
      <c r="HM27" s="103"/>
      <c r="HN27" s="103"/>
      <c r="HO27" s="103"/>
      <c r="HP27" s="103"/>
      <c r="HQ27" s="103"/>
      <c r="HR27" s="103"/>
      <c r="HS27" s="103"/>
      <c r="HT27" s="103"/>
      <c r="HU27" s="103"/>
      <c r="HV27" s="103"/>
      <c r="HW27" s="103"/>
      <c r="HX27" s="103"/>
    </row>
    <row r="28" spans="1:232" ht="14.55" customHeight="1" x14ac:dyDescent="0.3">
      <c r="A28" s="99"/>
      <c r="B28" s="99"/>
      <c r="C28" s="99"/>
      <c r="D28" s="99"/>
      <c r="E28" s="99"/>
      <c r="F28" s="99"/>
      <c r="G28" s="99"/>
      <c r="H28" s="99"/>
      <c r="I28" s="99"/>
      <c r="J28" s="99"/>
      <c r="K28" s="99"/>
      <c r="L28" s="99"/>
      <c r="M28" s="99"/>
      <c r="GI28" s="103"/>
      <c r="GJ28" s="103"/>
      <c r="GK28" s="103"/>
      <c r="GL28" s="103"/>
      <c r="GM28" s="103"/>
      <c r="GN28" s="103"/>
      <c r="GO28" s="103"/>
      <c r="GP28" s="103"/>
      <c r="GQ28" s="103"/>
      <c r="GR28" s="103"/>
      <c r="GS28" s="103"/>
      <c r="GT28" s="103"/>
      <c r="GU28" s="103"/>
      <c r="GV28" s="103"/>
      <c r="GW28" s="103"/>
      <c r="GX28" s="103"/>
      <c r="GY28" s="103"/>
      <c r="GZ28" s="103"/>
      <c r="HA28" s="103"/>
      <c r="HB28" s="103"/>
      <c r="HC28" s="103"/>
      <c r="HD28" s="103"/>
      <c r="HE28" s="103"/>
      <c r="HF28" s="103"/>
      <c r="HG28" s="103"/>
      <c r="HH28" s="103"/>
      <c r="HI28" s="103"/>
      <c r="HJ28" s="103"/>
      <c r="HK28" s="103"/>
      <c r="HL28" s="103"/>
      <c r="HM28" s="103"/>
      <c r="HN28" s="103"/>
      <c r="HO28" s="103"/>
      <c r="HP28" s="103"/>
      <c r="HQ28" s="103"/>
      <c r="HR28" s="103"/>
      <c r="HS28" s="103"/>
      <c r="HT28" s="103"/>
      <c r="HU28" s="103"/>
      <c r="HV28" s="103"/>
      <c r="HW28" s="103"/>
      <c r="HX28" s="103"/>
    </row>
    <row r="29" spans="1:232" ht="14.55" customHeight="1" x14ac:dyDescent="0.3">
      <c r="A29" s="99"/>
      <c r="B29" s="99"/>
      <c r="C29" s="99"/>
      <c r="D29" s="99"/>
      <c r="E29" s="99"/>
      <c r="F29" s="99"/>
      <c r="G29" s="99"/>
      <c r="H29" s="99"/>
      <c r="I29" s="99"/>
      <c r="J29" s="99"/>
      <c r="K29" s="99"/>
      <c r="L29" s="99"/>
      <c r="M29" s="99"/>
      <c r="GI29" s="103"/>
      <c r="GJ29" s="103"/>
      <c r="GK29" s="103"/>
      <c r="GL29" s="103"/>
      <c r="GM29" s="103"/>
      <c r="GN29" s="103"/>
      <c r="GO29" s="103"/>
      <c r="GP29" s="103"/>
      <c r="GQ29" s="103"/>
      <c r="GR29" s="103"/>
      <c r="GS29" s="103"/>
      <c r="GT29" s="103"/>
      <c r="GU29" s="103"/>
      <c r="GV29" s="103"/>
      <c r="GW29" s="103"/>
      <c r="GX29" s="103"/>
      <c r="GY29" s="103"/>
      <c r="GZ29" s="103"/>
      <c r="HA29" s="103"/>
      <c r="HB29" s="103"/>
      <c r="HC29" s="103"/>
      <c r="HD29" s="103"/>
      <c r="HE29" s="103"/>
      <c r="HF29" s="103"/>
      <c r="HG29" s="103"/>
      <c r="HH29" s="103"/>
      <c r="HI29" s="103"/>
      <c r="HJ29" s="103"/>
      <c r="HK29" s="103"/>
      <c r="HL29" s="103"/>
      <c r="HM29" s="103"/>
      <c r="HN29" s="103"/>
      <c r="HO29" s="103"/>
      <c r="HP29" s="103"/>
      <c r="HQ29" s="103"/>
      <c r="HR29" s="103"/>
      <c r="HS29" s="103"/>
      <c r="HT29" s="103"/>
      <c r="HU29" s="103"/>
      <c r="HV29" s="103"/>
      <c r="HW29" s="103"/>
      <c r="HX29" s="103"/>
    </row>
    <row r="30" spans="1:232" ht="14.55" customHeight="1" x14ac:dyDescent="0.3">
      <c r="A30" s="99"/>
      <c r="B30" s="99"/>
      <c r="C30" s="99"/>
      <c r="D30" s="99"/>
      <c r="E30" s="99"/>
      <c r="F30" s="99"/>
      <c r="G30" s="99"/>
      <c r="H30" s="99"/>
      <c r="I30" s="99"/>
      <c r="J30" s="99"/>
      <c r="K30" s="99"/>
      <c r="L30" s="99"/>
      <c r="M30" s="99"/>
      <c r="GI30" s="103"/>
      <c r="GJ30" s="103"/>
      <c r="GK30" s="103"/>
      <c r="GL30" s="103"/>
      <c r="GM30" s="103"/>
      <c r="GN30" s="103"/>
      <c r="GO30" s="103"/>
      <c r="GP30" s="103"/>
      <c r="GQ30" s="103"/>
      <c r="GR30" s="103"/>
      <c r="GS30" s="103"/>
      <c r="GT30" s="103"/>
      <c r="GU30" s="103"/>
      <c r="GV30" s="103"/>
      <c r="GW30" s="103"/>
      <c r="GX30" s="103"/>
      <c r="GY30" s="103"/>
      <c r="GZ30" s="103"/>
      <c r="HA30" s="103"/>
      <c r="HB30" s="103"/>
      <c r="HC30" s="103"/>
      <c r="HD30" s="103"/>
      <c r="HE30" s="103"/>
      <c r="HF30" s="103"/>
      <c r="HG30" s="103"/>
      <c r="HH30" s="103"/>
      <c r="HI30" s="103"/>
      <c r="HJ30" s="103"/>
      <c r="HK30" s="103"/>
      <c r="HL30" s="103"/>
      <c r="HM30" s="103"/>
      <c r="HN30" s="103"/>
      <c r="HO30" s="103"/>
      <c r="HP30" s="103"/>
      <c r="HQ30" s="103"/>
      <c r="HR30" s="103"/>
      <c r="HS30" s="103"/>
      <c r="HT30" s="103"/>
      <c r="HU30" s="103"/>
      <c r="HV30" s="103"/>
      <c r="HW30" s="103"/>
      <c r="HX30" s="103"/>
    </row>
    <row r="31" spans="1:232" ht="14.55" customHeight="1" x14ac:dyDescent="0.3">
      <c r="A31" s="99"/>
      <c r="B31" s="99"/>
      <c r="C31" s="99"/>
      <c r="D31" s="99"/>
      <c r="E31" s="99"/>
      <c r="F31" s="99"/>
      <c r="G31" s="99"/>
      <c r="H31" s="99"/>
      <c r="I31" s="99"/>
      <c r="J31" s="99"/>
      <c r="K31" s="99"/>
      <c r="L31" s="99"/>
      <c r="M31" s="99"/>
      <c r="GI31" s="103"/>
      <c r="GJ31" s="103"/>
      <c r="GK31" s="103"/>
      <c r="GL31" s="103"/>
      <c r="GM31" s="103"/>
      <c r="GN31" s="103"/>
      <c r="GO31" s="103"/>
      <c r="GP31" s="103"/>
      <c r="GQ31" s="103"/>
      <c r="GR31" s="103"/>
      <c r="GS31" s="103"/>
      <c r="GT31" s="103"/>
      <c r="GU31" s="103"/>
      <c r="GV31" s="103"/>
      <c r="GW31" s="103"/>
      <c r="GX31" s="103"/>
      <c r="GY31" s="103"/>
      <c r="GZ31" s="103"/>
      <c r="HA31" s="103"/>
      <c r="HB31" s="103"/>
      <c r="HC31" s="103"/>
      <c r="HD31" s="103"/>
      <c r="HE31" s="103"/>
      <c r="HF31" s="103"/>
      <c r="HG31" s="103"/>
      <c r="HH31" s="103"/>
      <c r="HI31" s="103"/>
      <c r="HJ31" s="103"/>
      <c r="HK31" s="103"/>
      <c r="HL31" s="103"/>
      <c r="HM31" s="103"/>
      <c r="HN31" s="103"/>
      <c r="HO31" s="103"/>
      <c r="HP31" s="103"/>
      <c r="HQ31" s="103"/>
      <c r="HR31" s="103"/>
      <c r="HS31" s="103"/>
      <c r="HT31" s="103"/>
      <c r="HU31" s="103"/>
      <c r="HV31" s="103"/>
      <c r="HW31" s="103"/>
      <c r="HX31" s="103"/>
    </row>
    <row r="32" spans="1:232" ht="14.55" customHeight="1" x14ac:dyDescent="0.3">
      <c r="A32" s="99"/>
      <c r="B32" s="99"/>
      <c r="C32" s="99"/>
      <c r="D32" s="99"/>
      <c r="E32" s="99"/>
      <c r="F32" s="99"/>
      <c r="G32" s="99"/>
      <c r="H32" s="99"/>
      <c r="I32" s="99"/>
      <c r="J32" s="99"/>
      <c r="K32" s="99"/>
      <c r="L32" s="99"/>
      <c r="M32" s="99"/>
      <c r="GI32" s="103"/>
      <c r="GJ32" s="103"/>
      <c r="GK32" s="103"/>
      <c r="GL32" s="103"/>
      <c r="GM32" s="103"/>
      <c r="GN32" s="103"/>
      <c r="GO32" s="103"/>
      <c r="GP32" s="103"/>
      <c r="GQ32" s="103"/>
      <c r="GR32" s="103"/>
      <c r="GS32" s="103"/>
      <c r="GT32" s="103"/>
      <c r="GU32" s="103"/>
      <c r="GV32" s="103"/>
      <c r="GW32" s="103"/>
      <c r="GX32" s="103"/>
      <c r="GY32" s="103"/>
      <c r="GZ32" s="103"/>
      <c r="HA32" s="103"/>
      <c r="HB32" s="103"/>
      <c r="HC32" s="103"/>
      <c r="HD32" s="103"/>
      <c r="HE32" s="103"/>
      <c r="HF32" s="103"/>
      <c r="HG32" s="103"/>
      <c r="HH32" s="103"/>
      <c r="HI32" s="103"/>
      <c r="HJ32" s="103"/>
      <c r="HK32" s="103"/>
      <c r="HL32" s="103"/>
      <c r="HM32" s="103"/>
      <c r="HN32" s="103"/>
      <c r="HO32" s="103"/>
      <c r="HP32" s="103"/>
      <c r="HQ32" s="103"/>
      <c r="HR32" s="103"/>
      <c r="HS32" s="103"/>
      <c r="HT32" s="103"/>
      <c r="HU32" s="103"/>
      <c r="HV32" s="103"/>
      <c r="HW32" s="103"/>
      <c r="HX32" s="103"/>
    </row>
    <row r="33" spans="1:232" ht="14.55" customHeight="1" x14ac:dyDescent="0.3">
      <c r="A33" s="99"/>
      <c r="B33" s="99"/>
      <c r="C33" s="99"/>
      <c r="D33" s="99"/>
      <c r="E33" s="99"/>
      <c r="F33" s="99"/>
      <c r="G33" s="99"/>
      <c r="H33" s="99"/>
      <c r="I33" s="99"/>
      <c r="J33" s="99"/>
      <c r="K33" s="99"/>
      <c r="L33" s="99"/>
      <c r="M33" s="99"/>
      <c r="GI33" s="103"/>
      <c r="GJ33" s="103"/>
      <c r="GK33" s="103"/>
      <c r="GL33" s="103"/>
      <c r="GM33" s="103"/>
      <c r="GN33" s="103"/>
      <c r="GO33" s="103"/>
      <c r="GP33" s="103"/>
      <c r="GQ33" s="103"/>
      <c r="GR33" s="103"/>
      <c r="GS33" s="103"/>
      <c r="GT33" s="103"/>
      <c r="GU33" s="103"/>
      <c r="GV33" s="103"/>
      <c r="GW33" s="103"/>
      <c r="GX33" s="103"/>
      <c r="GY33" s="103"/>
      <c r="GZ33" s="103"/>
      <c r="HA33" s="103"/>
      <c r="HB33" s="103"/>
      <c r="HC33" s="103"/>
      <c r="HD33" s="103"/>
      <c r="HE33" s="103"/>
      <c r="HF33" s="103"/>
      <c r="HG33" s="103"/>
      <c r="HH33" s="103"/>
      <c r="HI33" s="103"/>
      <c r="HJ33" s="103"/>
      <c r="HK33" s="103"/>
      <c r="HL33" s="103"/>
      <c r="HM33" s="103"/>
      <c r="HN33" s="103"/>
      <c r="HO33" s="103"/>
      <c r="HP33" s="103"/>
      <c r="HQ33" s="103"/>
      <c r="HR33" s="103"/>
      <c r="HS33" s="103"/>
      <c r="HT33" s="103"/>
      <c r="HU33" s="103"/>
      <c r="HV33" s="103"/>
      <c r="HW33" s="103"/>
      <c r="HX33" s="103"/>
    </row>
    <row r="34" spans="1:232" ht="23.4" x14ac:dyDescent="0.45">
      <c r="GI34" s="62"/>
    </row>
  </sheetData>
  <mergeCells count="4">
    <mergeCell ref="A1:M33"/>
    <mergeCell ref="BL1:BP13"/>
    <mergeCell ref="BS1:CF13"/>
    <mergeCell ref="GI1:HX33"/>
  </mergeCell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GS13"/>
  <sheetViews>
    <sheetView topLeftCell="A19" zoomScale="10" zoomScaleNormal="10" workbookViewId="0">
      <selection sqref="A1:I13"/>
    </sheetView>
  </sheetViews>
  <sheetFormatPr defaultRowHeight="14.4" x14ac:dyDescent="0.3"/>
  <cols>
    <col min="1" max="1" width="64.5546875" customWidth="1"/>
    <col min="9" max="9" width="255.5546875" customWidth="1"/>
    <col min="10" max="10" width="86.77734375" customWidth="1"/>
    <col min="64" max="64" width="50.77734375" customWidth="1"/>
    <col min="155" max="155" width="255.5546875" customWidth="1"/>
  </cols>
  <sheetData>
    <row r="1" spans="1:201" ht="14.55" customHeight="1" x14ac:dyDescent="0.3">
      <c r="A1" s="105">
        <f ca="1">NOW()</f>
        <v>46145.553432407411</v>
      </c>
      <c r="B1" s="105"/>
      <c r="C1" s="105"/>
      <c r="D1" s="105"/>
      <c r="E1" s="105"/>
      <c r="F1" s="105"/>
      <c r="G1" s="105"/>
      <c r="H1" s="105"/>
      <c r="I1" s="105"/>
      <c r="BL1" s="93"/>
      <c r="BM1" s="93"/>
      <c r="BN1" s="93"/>
      <c r="BO1" s="93"/>
      <c r="BP1" s="93"/>
      <c r="BQ1" s="60"/>
      <c r="BR1" s="60"/>
      <c r="BS1" s="61"/>
      <c r="BT1" s="61"/>
      <c r="BU1" s="61"/>
      <c r="BV1" s="61"/>
      <c r="BW1" s="61"/>
      <c r="BX1" s="61"/>
      <c r="BY1" s="61"/>
      <c r="BZ1" s="61"/>
      <c r="CA1" s="61"/>
      <c r="CB1" s="61"/>
      <c r="CC1" s="61"/>
      <c r="CD1" s="61"/>
      <c r="CE1" s="61"/>
      <c r="CF1" s="61"/>
      <c r="EQ1" s="106">
        <f ca="1">NOW()</f>
        <v>46145.553432407411</v>
      </c>
      <c r="ER1" s="106"/>
      <c r="ES1" s="106"/>
      <c r="ET1" s="106"/>
      <c r="EU1" s="106"/>
      <c r="EV1" s="106"/>
      <c r="EW1" s="106"/>
      <c r="EX1" s="106"/>
      <c r="EY1" s="106"/>
      <c r="EZ1" s="104"/>
      <c r="FA1" s="104"/>
      <c r="FB1" s="104"/>
      <c r="FC1" s="104"/>
      <c r="FD1" s="104"/>
      <c r="FE1" s="104"/>
      <c r="FF1" s="104"/>
      <c r="FG1" s="104"/>
      <c r="FH1" s="104"/>
      <c r="FI1" s="104"/>
      <c r="FJ1" s="104"/>
      <c r="FK1" s="104"/>
      <c r="FL1" s="104"/>
      <c r="FM1" s="104"/>
      <c r="FN1" s="104"/>
      <c r="FO1" s="104"/>
      <c r="FP1" s="104"/>
      <c r="FQ1" s="104"/>
      <c r="FR1" s="104"/>
      <c r="FS1" s="104"/>
      <c r="FT1" s="104"/>
      <c r="FU1" s="104"/>
      <c r="FV1" s="104"/>
      <c r="FW1" s="104"/>
      <c r="FX1" s="104"/>
      <c r="FY1" s="104"/>
      <c r="FZ1" s="104"/>
      <c r="GA1" s="104"/>
      <c r="GB1" s="104"/>
      <c r="GC1" s="104"/>
      <c r="GD1" s="104"/>
      <c r="GE1" s="104"/>
      <c r="GF1" s="104"/>
      <c r="GG1" s="104"/>
      <c r="GH1" s="104"/>
      <c r="GI1" s="104"/>
      <c r="GJ1" s="104"/>
      <c r="GK1" s="104"/>
      <c r="GL1" s="104"/>
      <c r="GM1" s="104"/>
      <c r="GN1" s="104"/>
      <c r="GO1" s="104"/>
      <c r="GP1" s="104"/>
      <c r="GQ1" s="104"/>
      <c r="GR1" s="104"/>
      <c r="GS1" s="104"/>
    </row>
    <row r="2" spans="1:201" ht="14.55" customHeight="1" x14ac:dyDescent="0.3">
      <c r="A2" s="105"/>
      <c r="B2" s="105"/>
      <c r="C2" s="105"/>
      <c r="D2" s="105"/>
      <c r="E2" s="105"/>
      <c r="F2" s="105"/>
      <c r="G2" s="105"/>
      <c r="H2" s="105"/>
      <c r="I2" s="105"/>
      <c r="BL2" s="93"/>
      <c r="BM2" s="93"/>
      <c r="BN2" s="93"/>
      <c r="BO2" s="93"/>
      <c r="BP2" s="93"/>
      <c r="BQ2" s="60"/>
      <c r="BR2" s="60"/>
      <c r="BS2" s="61"/>
      <c r="BT2" s="61"/>
      <c r="BU2" s="61"/>
      <c r="BV2" s="61"/>
      <c r="BW2" s="61"/>
      <c r="BX2" s="61"/>
      <c r="BY2" s="61"/>
      <c r="BZ2" s="61"/>
      <c r="CA2" s="61"/>
      <c r="CB2" s="61"/>
      <c r="CC2" s="61"/>
      <c r="CD2" s="61"/>
      <c r="CE2" s="61"/>
      <c r="CF2" s="61"/>
      <c r="EQ2" s="106"/>
      <c r="ER2" s="106"/>
      <c r="ES2" s="106"/>
      <c r="ET2" s="106"/>
      <c r="EU2" s="106"/>
      <c r="EV2" s="106"/>
      <c r="EW2" s="106"/>
      <c r="EX2" s="106"/>
      <c r="EY2" s="106"/>
      <c r="EZ2" s="104"/>
      <c r="FA2" s="104"/>
      <c r="FB2" s="104"/>
      <c r="FC2" s="104"/>
      <c r="FD2" s="104"/>
      <c r="FE2" s="104"/>
      <c r="FF2" s="104"/>
      <c r="FG2" s="104"/>
      <c r="FH2" s="104"/>
      <c r="FI2" s="104"/>
      <c r="FJ2" s="104"/>
      <c r="FK2" s="104"/>
      <c r="FL2" s="104"/>
      <c r="FM2" s="104"/>
      <c r="FN2" s="104"/>
      <c r="FO2" s="104"/>
      <c r="FP2" s="104"/>
      <c r="FQ2" s="104"/>
      <c r="FR2" s="104"/>
      <c r="FS2" s="104"/>
      <c r="FT2" s="104"/>
      <c r="FU2" s="104"/>
      <c r="FV2" s="104"/>
      <c r="FW2" s="104"/>
      <c r="FX2" s="104"/>
      <c r="FY2" s="104"/>
      <c r="FZ2" s="104"/>
      <c r="GA2" s="104"/>
      <c r="GB2" s="104"/>
      <c r="GC2" s="104"/>
      <c r="GD2" s="104"/>
      <c r="GE2" s="104"/>
      <c r="GF2" s="104"/>
      <c r="GG2" s="104"/>
      <c r="GH2" s="104"/>
      <c r="GI2" s="104"/>
      <c r="GJ2" s="104"/>
      <c r="GK2" s="104"/>
      <c r="GL2" s="104"/>
      <c r="GM2" s="104"/>
      <c r="GN2" s="104"/>
      <c r="GO2" s="104"/>
      <c r="GP2" s="104"/>
      <c r="GQ2" s="104"/>
      <c r="GR2" s="104"/>
      <c r="GS2" s="104"/>
    </row>
    <row r="3" spans="1:201" ht="14.55" customHeight="1" x14ac:dyDescent="0.3">
      <c r="A3" s="105"/>
      <c r="B3" s="105"/>
      <c r="C3" s="105"/>
      <c r="D3" s="105"/>
      <c r="E3" s="105"/>
      <c r="F3" s="105"/>
      <c r="G3" s="105"/>
      <c r="H3" s="105"/>
      <c r="I3" s="105"/>
      <c r="BL3" s="93"/>
      <c r="BM3" s="93"/>
      <c r="BN3" s="93"/>
      <c r="BO3" s="93"/>
      <c r="BP3" s="93"/>
      <c r="BQ3" s="60"/>
      <c r="BR3" s="60"/>
      <c r="BS3" s="61"/>
      <c r="BT3" s="61"/>
      <c r="BU3" s="61"/>
      <c r="BV3" s="61"/>
      <c r="BW3" s="61"/>
      <c r="BX3" s="61"/>
      <c r="BY3" s="61"/>
      <c r="BZ3" s="61"/>
      <c r="CA3" s="61"/>
      <c r="CB3" s="61"/>
      <c r="CC3" s="61"/>
      <c r="CD3" s="61"/>
      <c r="CE3" s="61"/>
      <c r="CF3" s="61"/>
      <c r="EQ3" s="106"/>
      <c r="ER3" s="106"/>
      <c r="ES3" s="106"/>
      <c r="ET3" s="106"/>
      <c r="EU3" s="106"/>
      <c r="EV3" s="106"/>
      <c r="EW3" s="106"/>
      <c r="EX3" s="106"/>
      <c r="EY3" s="106"/>
      <c r="EZ3" s="104"/>
      <c r="FA3" s="104"/>
      <c r="FB3" s="104"/>
      <c r="FC3" s="104"/>
      <c r="FD3" s="104"/>
      <c r="FE3" s="104"/>
      <c r="FF3" s="104"/>
      <c r="FG3" s="104"/>
      <c r="FH3" s="104"/>
      <c r="FI3" s="104"/>
      <c r="FJ3" s="104"/>
      <c r="FK3" s="104"/>
      <c r="FL3" s="104"/>
      <c r="FM3" s="104"/>
      <c r="FN3" s="104"/>
      <c r="FO3" s="104"/>
      <c r="FP3" s="104"/>
      <c r="FQ3" s="104"/>
      <c r="FR3" s="104"/>
      <c r="FS3" s="104"/>
      <c r="FT3" s="104"/>
      <c r="FU3" s="104"/>
      <c r="FV3" s="104"/>
      <c r="FW3" s="104"/>
      <c r="FX3" s="104"/>
      <c r="FY3" s="104"/>
      <c r="FZ3" s="104"/>
      <c r="GA3" s="104"/>
      <c r="GB3" s="104"/>
      <c r="GC3" s="104"/>
      <c r="GD3" s="104"/>
      <c r="GE3" s="104"/>
      <c r="GF3" s="104"/>
      <c r="GG3" s="104"/>
      <c r="GH3" s="104"/>
      <c r="GI3" s="104"/>
      <c r="GJ3" s="104"/>
      <c r="GK3" s="104"/>
      <c r="GL3" s="104"/>
      <c r="GM3" s="104"/>
      <c r="GN3" s="104"/>
      <c r="GO3" s="104"/>
      <c r="GP3" s="104"/>
      <c r="GQ3" s="104"/>
      <c r="GR3" s="104"/>
      <c r="GS3" s="104"/>
    </row>
    <row r="4" spans="1:201" ht="14.55" customHeight="1" x14ac:dyDescent="0.3">
      <c r="A4" s="105"/>
      <c r="B4" s="105"/>
      <c r="C4" s="105"/>
      <c r="D4" s="105"/>
      <c r="E4" s="105"/>
      <c r="F4" s="105"/>
      <c r="G4" s="105"/>
      <c r="H4" s="105"/>
      <c r="I4" s="105"/>
      <c r="BL4" s="93"/>
      <c r="BM4" s="93"/>
      <c r="BN4" s="93"/>
      <c r="BO4" s="93"/>
      <c r="BP4" s="93"/>
      <c r="BQ4" s="60"/>
      <c r="BR4" s="60"/>
      <c r="BS4" s="61"/>
      <c r="BT4" s="61"/>
      <c r="BU4" s="61"/>
      <c r="BV4" s="61"/>
      <c r="BW4" s="61"/>
      <c r="BX4" s="61"/>
      <c r="BY4" s="61"/>
      <c r="BZ4" s="61"/>
      <c r="CA4" s="61"/>
      <c r="CB4" s="61"/>
      <c r="CC4" s="61"/>
      <c r="CD4" s="61"/>
      <c r="CE4" s="61"/>
      <c r="CF4" s="61"/>
      <c r="EQ4" s="106"/>
      <c r="ER4" s="106"/>
      <c r="ES4" s="106"/>
      <c r="ET4" s="106"/>
      <c r="EU4" s="106"/>
      <c r="EV4" s="106"/>
      <c r="EW4" s="106"/>
      <c r="EX4" s="106"/>
      <c r="EY4" s="106"/>
      <c r="EZ4" s="104"/>
      <c r="FA4" s="104"/>
      <c r="FB4" s="104"/>
      <c r="FC4" s="104"/>
      <c r="FD4" s="104"/>
      <c r="FE4" s="104"/>
      <c r="FF4" s="104"/>
      <c r="FG4" s="104"/>
      <c r="FH4" s="104"/>
      <c r="FI4" s="104"/>
      <c r="FJ4" s="104"/>
      <c r="FK4" s="104"/>
      <c r="FL4" s="104"/>
      <c r="FM4" s="104"/>
      <c r="FN4" s="104"/>
      <c r="FO4" s="104"/>
      <c r="FP4" s="104"/>
      <c r="FQ4" s="104"/>
      <c r="FR4" s="104"/>
      <c r="FS4" s="104"/>
      <c r="FT4" s="104"/>
      <c r="FU4" s="104"/>
      <c r="FV4" s="104"/>
      <c r="FW4" s="104"/>
      <c r="FX4" s="104"/>
      <c r="FY4" s="104"/>
      <c r="FZ4" s="104"/>
      <c r="GA4" s="104"/>
      <c r="GB4" s="104"/>
      <c r="GC4" s="104"/>
      <c r="GD4" s="104"/>
      <c r="GE4" s="104"/>
      <c r="GF4" s="104"/>
      <c r="GG4" s="104"/>
      <c r="GH4" s="104"/>
      <c r="GI4" s="104"/>
      <c r="GJ4" s="104"/>
      <c r="GK4" s="104"/>
      <c r="GL4" s="104"/>
      <c r="GM4" s="104"/>
      <c r="GN4" s="104"/>
      <c r="GO4" s="104"/>
      <c r="GP4" s="104"/>
      <c r="GQ4" s="104"/>
      <c r="GR4" s="104"/>
      <c r="GS4" s="104"/>
    </row>
    <row r="5" spans="1:201" ht="14.55" customHeight="1" x14ac:dyDescent="0.3">
      <c r="A5" s="105"/>
      <c r="B5" s="105"/>
      <c r="C5" s="105"/>
      <c r="D5" s="105"/>
      <c r="E5" s="105"/>
      <c r="F5" s="105"/>
      <c r="G5" s="105"/>
      <c r="H5" s="105"/>
      <c r="I5" s="105"/>
      <c r="BL5" s="93"/>
      <c r="BM5" s="93"/>
      <c r="BN5" s="93"/>
      <c r="BO5" s="93"/>
      <c r="BP5" s="93"/>
      <c r="BQ5" s="60"/>
      <c r="BR5" s="60"/>
      <c r="BS5" s="61"/>
      <c r="BT5" s="61"/>
      <c r="BU5" s="61"/>
      <c r="BV5" s="61"/>
      <c r="BW5" s="61"/>
      <c r="BX5" s="61"/>
      <c r="BY5" s="61"/>
      <c r="BZ5" s="61"/>
      <c r="CA5" s="61"/>
      <c r="CB5" s="61"/>
      <c r="CC5" s="61"/>
      <c r="CD5" s="61"/>
      <c r="CE5" s="61"/>
      <c r="CF5" s="61"/>
      <c r="EQ5" s="106"/>
      <c r="ER5" s="106"/>
      <c r="ES5" s="106"/>
      <c r="ET5" s="106"/>
      <c r="EU5" s="106"/>
      <c r="EV5" s="106"/>
      <c r="EW5" s="106"/>
      <c r="EX5" s="106"/>
      <c r="EY5" s="106"/>
      <c r="EZ5" s="104"/>
      <c r="FA5" s="104"/>
      <c r="FB5" s="104"/>
      <c r="FC5" s="104"/>
      <c r="FD5" s="104"/>
      <c r="FE5" s="104"/>
      <c r="FF5" s="104"/>
      <c r="FG5" s="104"/>
      <c r="FH5" s="104"/>
      <c r="FI5" s="104"/>
      <c r="FJ5" s="104"/>
      <c r="FK5" s="104"/>
      <c r="FL5" s="104"/>
      <c r="FM5" s="104"/>
      <c r="FN5" s="104"/>
      <c r="FO5" s="104"/>
      <c r="FP5" s="104"/>
      <c r="FQ5" s="104"/>
      <c r="FR5" s="104"/>
      <c r="FS5" s="104"/>
      <c r="FT5" s="104"/>
      <c r="FU5" s="104"/>
      <c r="FV5" s="104"/>
      <c r="FW5" s="104"/>
      <c r="FX5" s="104"/>
      <c r="FY5" s="104"/>
      <c r="FZ5" s="104"/>
      <c r="GA5" s="104"/>
      <c r="GB5" s="104"/>
      <c r="GC5" s="104"/>
      <c r="GD5" s="104"/>
      <c r="GE5" s="104"/>
      <c r="GF5" s="104"/>
      <c r="GG5" s="104"/>
      <c r="GH5" s="104"/>
      <c r="GI5" s="104"/>
      <c r="GJ5" s="104"/>
      <c r="GK5" s="104"/>
      <c r="GL5" s="104"/>
      <c r="GM5" s="104"/>
      <c r="GN5" s="104"/>
      <c r="GO5" s="104"/>
      <c r="GP5" s="104"/>
      <c r="GQ5" s="104"/>
      <c r="GR5" s="104"/>
      <c r="GS5" s="104"/>
    </row>
    <row r="6" spans="1:201" ht="14.55" customHeight="1" x14ac:dyDescent="0.3">
      <c r="A6" s="105"/>
      <c r="B6" s="105"/>
      <c r="C6" s="105"/>
      <c r="D6" s="105"/>
      <c r="E6" s="105"/>
      <c r="F6" s="105"/>
      <c r="G6" s="105"/>
      <c r="H6" s="105"/>
      <c r="I6" s="105"/>
      <c r="BL6" s="93"/>
      <c r="BM6" s="93"/>
      <c r="BN6" s="93"/>
      <c r="BO6" s="93"/>
      <c r="BP6" s="93"/>
      <c r="BQ6" s="60"/>
      <c r="BR6" s="60"/>
      <c r="BS6" s="61"/>
      <c r="BT6" s="61"/>
      <c r="BU6" s="61"/>
      <c r="BV6" s="61"/>
      <c r="BW6" s="61"/>
      <c r="BX6" s="61"/>
      <c r="BY6" s="61"/>
      <c r="BZ6" s="61"/>
      <c r="CA6" s="61"/>
      <c r="CB6" s="61"/>
      <c r="CC6" s="61"/>
      <c r="CD6" s="61"/>
      <c r="CE6" s="61"/>
      <c r="CF6" s="61"/>
      <c r="EQ6" s="106"/>
      <c r="ER6" s="106"/>
      <c r="ES6" s="106"/>
      <c r="ET6" s="106"/>
      <c r="EU6" s="106"/>
      <c r="EV6" s="106"/>
      <c r="EW6" s="106"/>
      <c r="EX6" s="106"/>
      <c r="EY6" s="106"/>
      <c r="EZ6" s="104"/>
      <c r="FA6" s="104"/>
      <c r="FB6" s="104"/>
      <c r="FC6" s="104"/>
      <c r="FD6" s="104"/>
      <c r="FE6" s="104"/>
      <c r="FF6" s="104"/>
      <c r="FG6" s="104"/>
      <c r="FH6" s="104"/>
      <c r="FI6" s="104"/>
      <c r="FJ6" s="104"/>
      <c r="FK6" s="104"/>
      <c r="FL6" s="104"/>
      <c r="FM6" s="104"/>
      <c r="FN6" s="104"/>
      <c r="FO6" s="104"/>
      <c r="FP6" s="104"/>
      <c r="FQ6" s="104"/>
      <c r="FR6" s="104"/>
      <c r="FS6" s="104"/>
      <c r="FT6" s="104"/>
      <c r="FU6" s="104"/>
      <c r="FV6" s="104"/>
      <c r="FW6" s="104"/>
      <c r="FX6" s="104"/>
      <c r="FY6" s="104"/>
      <c r="FZ6" s="104"/>
      <c r="GA6" s="104"/>
      <c r="GB6" s="104"/>
      <c r="GC6" s="104"/>
      <c r="GD6" s="104"/>
      <c r="GE6" s="104"/>
      <c r="GF6" s="104"/>
      <c r="GG6" s="104"/>
      <c r="GH6" s="104"/>
      <c r="GI6" s="104"/>
      <c r="GJ6" s="104"/>
      <c r="GK6" s="104"/>
      <c r="GL6" s="104"/>
      <c r="GM6" s="104"/>
      <c r="GN6" s="104"/>
      <c r="GO6" s="104"/>
      <c r="GP6" s="104"/>
      <c r="GQ6" s="104"/>
      <c r="GR6" s="104"/>
      <c r="GS6" s="104"/>
    </row>
    <row r="7" spans="1:201" ht="14.55" customHeight="1" x14ac:dyDescent="0.3">
      <c r="A7" s="105"/>
      <c r="B7" s="105"/>
      <c r="C7" s="105"/>
      <c r="D7" s="105"/>
      <c r="E7" s="105"/>
      <c r="F7" s="105"/>
      <c r="G7" s="105"/>
      <c r="H7" s="105"/>
      <c r="I7" s="105"/>
      <c r="BL7" s="93"/>
      <c r="BM7" s="93"/>
      <c r="BN7" s="93"/>
      <c r="BO7" s="93"/>
      <c r="BP7" s="93"/>
      <c r="BQ7" s="60"/>
      <c r="BR7" s="60"/>
      <c r="BS7" s="61"/>
      <c r="BT7" s="61"/>
      <c r="BU7" s="61"/>
      <c r="BV7" s="61"/>
      <c r="BW7" s="61"/>
      <c r="BX7" s="61"/>
      <c r="BY7" s="61"/>
      <c r="BZ7" s="61"/>
      <c r="CA7" s="61"/>
      <c r="CB7" s="61"/>
      <c r="CC7" s="61"/>
      <c r="CD7" s="61"/>
      <c r="CE7" s="61"/>
      <c r="CF7" s="61"/>
      <c r="EQ7" s="106"/>
      <c r="ER7" s="106"/>
      <c r="ES7" s="106"/>
      <c r="ET7" s="106"/>
      <c r="EU7" s="106"/>
      <c r="EV7" s="106"/>
      <c r="EW7" s="106"/>
      <c r="EX7" s="106"/>
      <c r="EY7" s="106"/>
      <c r="EZ7" s="104"/>
      <c r="FA7" s="104"/>
      <c r="FB7" s="104"/>
      <c r="FC7" s="104"/>
      <c r="FD7" s="104"/>
      <c r="FE7" s="104"/>
      <c r="FF7" s="104"/>
      <c r="FG7" s="104"/>
      <c r="FH7" s="104"/>
      <c r="FI7" s="104"/>
      <c r="FJ7" s="104"/>
      <c r="FK7" s="104"/>
      <c r="FL7" s="104"/>
      <c r="FM7" s="104"/>
      <c r="FN7" s="104"/>
      <c r="FO7" s="104"/>
      <c r="FP7" s="104"/>
      <c r="FQ7" s="104"/>
      <c r="FR7" s="104"/>
      <c r="FS7" s="104"/>
      <c r="FT7" s="104"/>
      <c r="FU7" s="104"/>
      <c r="FV7" s="104"/>
      <c r="FW7" s="104"/>
      <c r="FX7" s="104"/>
      <c r="FY7" s="104"/>
      <c r="FZ7" s="104"/>
      <c r="GA7" s="104"/>
      <c r="GB7" s="104"/>
      <c r="GC7" s="104"/>
      <c r="GD7" s="104"/>
      <c r="GE7" s="104"/>
      <c r="GF7" s="104"/>
      <c r="GG7" s="104"/>
      <c r="GH7" s="104"/>
      <c r="GI7" s="104"/>
      <c r="GJ7" s="104"/>
      <c r="GK7" s="104"/>
      <c r="GL7" s="104"/>
      <c r="GM7" s="104"/>
      <c r="GN7" s="104"/>
      <c r="GO7" s="104"/>
      <c r="GP7" s="104"/>
      <c r="GQ7" s="104"/>
      <c r="GR7" s="104"/>
      <c r="GS7" s="104"/>
    </row>
    <row r="8" spans="1:201" ht="14.55" customHeight="1" x14ac:dyDescent="0.3">
      <c r="A8" s="105"/>
      <c r="B8" s="105"/>
      <c r="C8" s="105"/>
      <c r="D8" s="105"/>
      <c r="E8" s="105"/>
      <c r="F8" s="105"/>
      <c r="G8" s="105"/>
      <c r="H8" s="105"/>
      <c r="I8" s="105"/>
      <c r="BL8" s="93"/>
      <c r="BM8" s="93"/>
      <c r="BN8" s="93"/>
      <c r="BO8" s="93"/>
      <c r="BP8" s="93"/>
      <c r="BQ8" s="60"/>
      <c r="BR8" s="60"/>
      <c r="BS8" s="61"/>
      <c r="BT8" s="61"/>
      <c r="BU8" s="61"/>
      <c r="BV8" s="61"/>
      <c r="BW8" s="61"/>
      <c r="BX8" s="61"/>
      <c r="BY8" s="61"/>
      <c r="BZ8" s="61"/>
      <c r="CA8" s="61"/>
      <c r="CB8" s="61"/>
      <c r="CC8" s="61"/>
      <c r="CD8" s="61"/>
      <c r="CE8" s="61"/>
      <c r="CF8" s="61"/>
      <c r="EQ8" s="106"/>
      <c r="ER8" s="106"/>
      <c r="ES8" s="106"/>
      <c r="ET8" s="106"/>
      <c r="EU8" s="106"/>
      <c r="EV8" s="106"/>
      <c r="EW8" s="106"/>
      <c r="EX8" s="106"/>
      <c r="EY8" s="106"/>
      <c r="EZ8" s="104"/>
      <c r="FA8" s="104"/>
      <c r="FB8" s="104"/>
      <c r="FC8" s="104"/>
      <c r="FD8" s="104"/>
      <c r="FE8" s="104"/>
      <c r="FF8" s="104"/>
      <c r="FG8" s="104"/>
      <c r="FH8" s="104"/>
      <c r="FI8" s="104"/>
      <c r="FJ8" s="104"/>
      <c r="FK8" s="104"/>
      <c r="FL8" s="104"/>
      <c r="FM8" s="104"/>
      <c r="FN8" s="104"/>
      <c r="FO8" s="104"/>
      <c r="FP8" s="104"/>
      <c r="FQ8" s="104"/>
      <c r="FR8" s="104"/>
      <c r="FS8" s="104"/>
      <c r="FT8" s="104"/>
      <c r="FU8" s="104"/>
      <c r="FV8" s="104"/>
      <c r="FW8" s="104"/>
      <c r="FX8" s="104"/>
      <c r="FY8" s="104"/>
      <c r="FZ8" s="104"/>
      <c r="GA8" s="104"/>
      <c r="GB8" s="104"/>
      <c r="GC8" s="104"/>
      <c r="GD8" s="104"/>
      <c r="GE8" s="104"/>
      <c r="GF8" s="104"/>
      <c r="GG8" s="104"/>
      <c r="GH8" s="104"/>
      <c r="GI8" s="104"/>
      <c r="GJ8" s="104"/>
      <c r="GK8" s="104"/>
      <c r="GL8" s="104"/>
      <c r="GM8" s="104"/>
      <c r="GN8" s="104"/>
      <c r="GO8" s="104"/>
      <c r="GP8" s="104"/>
      <c r="GQ8" s="104"/>
      <c r="GR8" s="104"/>
      <c r="GS8" s="104"/>
    </row>
    <row r="9" spans="1:201" ht="14.55" customHeight="1" x14ac:dyDescent="0.3">
      <c r="A9" s="105"/>
      <c r="B9" s="105"/>
      <c r="C9" s="105"/>
      <c r="D9" s="105"/>
      <c r="E9" s="105"/>
      <c r="F9" s="105"/>
      <c r="G9" s="105"/>
      <c r="H9" s="105"/>
      <c r="I9" s="105"/>
      <c r="BL9" s="93"/>
      <c r="BM9" s="93"/>
      <c r="BN9" s="93"/>
      <c r="BO9" s="93"/>
      <c r="BP9" s="93"/>
      <c r="BQ9" s="60"/>
      <c r="BR9" s="60"/>
      <c r="BS9" s="61"/>
      <c r="BT9" s="61"/>
      <c r="BU9" s="61"/>
      <c r="BV9" s="61"/>
      <c r="BW9" s="61"/>
      <c r="BX9" s="61"/>
      <c r="BY9" s="61"/>
      <c r="BZ9" s="61"/>
      <c r="CA9" s="61"/>
      <c r="CB9" s="61"/>
      <c r="CC9" s="61"/>
      <c r="CD9" s="61"/>
      <c r="CE9" s="61"/>
      <c r="CF9" s="61"/>
      <c r="EQ9" s="106"/>
      <c r="ER9" s="106"/>
      <c r="ES9" s="106"/>
      <c r="ET9" s="106"/>
      <c r="EU9" s="106"/>
      <c r="EV9" s="106"/>
      <c r="EW9" s="106"/>
      <c r="EX9" s="106"/>
      <c r="EY9" s="106"/>
      <c r="EZ9" s="104"/>
      <c r="FA9" s="104"/>
      <c r="FB9" s="104"/>
      <c r="FC9" s="104"/>
      <c r="FD9" s="104"/>
      <c r="FE9" s="104"/>
      <c r="FF9" s="104"/>
      <c r="FG9" s="104"/>
      <c r="FH9" s="104"/>
      <c r="FI9" s="104"/>
      <c r="FJ9" s="104"/>
      <c r="FK9" s="104"/>
      <c r="FL9" s="104"/>
      <c r="FM9" s="104"/>
      <c r="FN9" s="104"/>
      <c r="FO9" s="104"/>
      <c r="FP9" s="104"/>
      <c r="FQ9" s="104"/>
      <c r="FR9" s="104"/>
      <c r="FS9" s="104"/>
      <c r="FT9" s="104"/>
      <c r="FU9" s="104"/>
      <c r="FV9" s="104"/>
      <c r="FW9" s="104"/>
      <c r="FX9" s="104"/>
      <c r="FY9" s="104"/>
      <c r="FZ9" s="104"/>
      <c r="GA9" s="104"/>
      <c r="GB9" s="104"/>
      <c r="GC9" s="104"/>
      <c r="GD9" s="104"/>
      <c r="GE9" s="104"/>
      <c r="GF9" s="104"/>
      <c r="GG9" s="104"/>
      <c r="GH9" s="104"/>
      <c r="GI9" s="104"/>
      <c r="GJ9" s="104"/>
      <c r="GK9" s="104"/>
      <c r="GL9" s="104"/>
      <c r="GM9" s="104"/>
      <c r="GN9" s="104"/>
      <c r="GO9" s="104"/>
      <c r="GP9" s="104"/>
      <c r="GQ9" s="104"/>
      <c r="GR9" s="104"/>
      <c r="GS9" s="104"/>
    </row>
    <row r="10" spans="1:201" ht="14.55" customHeight="1" x14ac:dyDescent="0.3">
      <c r="A10" s="105"/>
      <c r="B10" s="105"/>
      <c r="C10" s="105"/>
      <c r="D10" s="105"/>
      <c r="E10" s="105"/>
      <c r="F10" s="105"/>
      <c r="G10" s="105"/>
      <c r="H10" s="105"/>
      <c r="I10" s="105"/>
      <c r="BL10" s="93"/>
      <c r="BM10" s="93"/>
      <c r="BN10" s="93"/>
      <c r="BO10" s="93"/>
      <c r="BP10" s="93"/>
      <c r="BQ10" s="60"/>
      <c r="BR10" s="60"/>
      <c r="BS10" s="61"/>
      <c r="BT10" s="61"/>
      <c r="BU10" s="61"/>
      <c r="BV10" s="61"/>
      <c r="BW10" s="61"/>
      <c r="BX10" s="61"/>
      <c r="BY10" s="61"/>
      <c r="BZ10" s="61"/>
      <c r="CA10" s="61"/>
      <c r="CB10" s="61"/>
      <c r="CC10" s="61"/>
      <c r="CD10" s="61"/>
      <c r="CE10" s="61"/>
      <c r="CF10" s="61"/>
      <c r="EQ10" s="106"/>
      <c r="ER10" s="106"/>
      <c r="ES10" s="106"/>
      <c r="ET10" s="106"/>
      <c r="EU10" s="106"/>
      <c r="EV10" s="106"/>
      <c r="EW10" s="106"/>
      <c r="EX10" s="106"/>
      <c r="EY10" s="106"/>
      <c r="EZ10" s="104"/>
      <c r="FA10" s="104"/>
      <c r="FB10" s="104"/>
      <c r="FC10" s="104"/>
      <c r="FD10" s="104"/>
      <c r="FE10" s="104"/>
      <c r="FF10" s="104"/>
      <c r="FG10" s="104"/>
      <c r="FH10" s="104"/>
      <c r="FI10" s="104"/>
      <c r="FJ10" s="104"/>
      <c r="FK10" s="104"/>
      <c r="FL10" s="104"/>
      <c r="FM10" s="104"/>
      <c r="FN10" s="104"/>
      <c r="FO10" s="104"/>
      <c r="FP10" s="104"/>
      <c r="FQ10" s="104"/>
      <c r="FR10" s="104"/>
      <c r="FS10" s="104"/>
      <c r="FT10" s="104"/>
      <c r="FU10" s="104"/>
      <c r="FV10" s="104"/>
      <c r="FW10" s="104"/>
      <c r="FX10" s="104"/>
      <c r="FY10" s="104"/>
      <c r="FZ10" s="104"/>
      <c r="GA10" s="104"/>
      <c r="GB10" s="104"/>
      <c r="GC10" s="104"/>
      <c r="GD10" s="104"/>
      <c r="GE10" s="104"/>
      <c r="GF10" s="104"/>
      <c r="GG10" s="104"/>
      <c r="GH10" s="104"/>
      <c r="GI10" s="104"/>
      <c r="GJ10" s="104"/>
      <c r="GK10" s="104"/>
      <c r="GL10" s="104"/>
      <c r="GM10" s="104"/>
      <c r="GN10" s="104"/>
      <c r="GO10" s="104"/>
      <c r="GP10" s="104"/>
      <c r="GQ10" s="104"/>
      <c r="GR10" s="104"/>
      <c r="GS10" s="104"/>
    </row>
    <row r="11" spans="1:201" ht="14.55" customHeight="1" x14ac:dyDescent="0.3">
      <c r="A11" s="105"/>
      <c r="B11" s="105"/>
      <c r="C11" s="105"/>
      <c r="D11" s="105"/>
      <c r="E11" s="105"/>
      <c r="F11" s="105"/>
      <c r="G11" s="105"/>
      <c r="H11" s="105"/>
      <c r="I11" s="105"/>
      <c r="BL11" s="93"/>
      <c r="BM11" s="93"/>
      <c r="BN11" s="93"/>
      <c r="BO11" s="93"/>
      <c r="BP11" s="93"/>
      <c r="BQ11" s="60"/>
      <c r="BR11" s="60"/>
      <c r="BS11" s="61"/>
      <c r="BT11" s="61"/>
      <c r="BU11" s="61"/>
      <c r="BV11" s="61"/>
      <c r="BW11" s="61"/>
      <c r="BX11" s="61"/>
      <c r="BY11" s="61"/>
      <c r="BZ11" s="61"/>
      <c r="CA11" s="61"/>
      <c r="CB11" s="61"/>
      <c r="CC11" s="61"/>
      <c r="CD11" s="61"/>
      <c r="CE11" s="61"/>
      <c r="CF11" s="61"/>
      <c r="EQ11" s="106"/>
      <c r="ER11" s="106"/>
      <c r="ES11" s="106"/>
      <c r="ET11" s="106"/>
      <c r="EU11" s="106"/>
      <c r="EV11" s="106"/>
      <c r="EW11" s="106"/>
      <c r="EX11" s="106"/>
      <c r="EY11" s="106"/>
      <c r="EZ11" s="104"/>
      <c r="FA11" s="104"/>
      <c r="FB11" s="104"/>
      <c r="FC11" s="104"/>
      <c r="FD11" s="104"/>
      <c r="FE11" s="104"/>
      <c r="FF11" s="104"/>
      <c r="FG11" s="104"/>
      <c r="FH11" s="104"/>
      <c r="FI11" s="104"/>
      <c r="FJ11" s="104"/>
      <c r="FK11" s="104"/>
      <c r="FL11" s="104"/>
      <c r="FM11" s="104"/>
      <c r="FN11" s="104"/>
      <c r="FO11" s="104"/>
      <c r="FP11" s="104"/>
      <c r="FQ11" s="104"/>
      <c r="FR11" s="104"/>
      <c r="FS11" s="104"/>
      <c r="FT11" s="104"/>
      <c r="FU11" s="104"/>
      <c r="FV11" s="104"/>
      <c r="FW11" s="104"/>
      <c r="FX11" s="104"/>
      <c r="FY11" s="104"/>
      <c r="FZ11" s="104"/>
      <c r="GA11" s="104"/>
      <c r="GB11" s="104"/>
      <c r="GC11" s="104"/>
      <c r="GD11" s="104"/>
      <c r="GE11" s="104"/>
      <c r="GF11" s="104"/>
      <c r="GG11" s="104"/>
      <c r="GH11" s="104"/>
      <c r="GI11" s="104"/>
      <c r="GJ11" s="104"/>
      <c r="GK11" s="104"/>
      <c r="GL11" s="104"/>
      <c r="GM11" s="104"/>
      <c r="GN11" s="104"/>
      <c r="GO11" s="104"/>
      <c r="GP11" s="104"/>
      <c r="GQ11" s="104"/>
      <c r="GR11" s="104"/>
      <c r="GS11" s="104"/>
    </row>
    <row r="12" spans="1:201" ht="254.55" customHeight="1" x14ac:dyDescent="0.3">
      <c r="A12" s="105"/>
      <c r="B12" s="105"/>
      <c r="C12" s="105"/>
      <c r="D12" s="105"/>
      <c r="E12" s="105"/>
      <c r="F12" s="105"/>
      <c r="G12" s="105"/>
      <c r="H12" s="105"/>
      <c r="I12" s="105"/>
      <c r="BL12" s="93"/>
      <c r="BM12" s="93"/>
      <c r="BN12" s="93"/>
      <c r="BO12" s="93"/>
      <c r="BP12" s="93"/>
      <c r="BQ12" s="60"/>
      <c r="BR12" s="60"/>
      <c r="BS12" s="61"/>
      <c r="BT12" s="61"/>
      <c r="BU12" s="61"/>
      <c r="BV12" s="61"/>
      <c r="BW12" s="61"/>
      <c r="BX12" s="61"/>
      <c r="BY12" s="61"/>
      <c r="BZ12" s="61"/>
      <c r="CA12" s="61"/>
      <c r="CB12" s="61"/>
      <c r="CC12" s="61"/>
      <c r="CD12" s="61"/>
      <c r="CE12" s="61"/>
      <c r="CF12" s="61"/>
      <c r="EQ12" s="106"/>
      <c r="ER12" s="106"/>
      <c r="ES12" s="106"/>
      <c r="ET12" s="106"/>
      <c r="EU12" s="106"/>
      <c r="EV12" s="106"/>
      <c r="EW12" s="106"/>
      <c r="EX12" s="106"/>
      <c r="EY12" s="106"/>
      <c r="EZ12" s="104"/>
      <c r="FA12" s="104"/>
      <c r="FB12" s="104"/>
      <c r="FC12" s="104"/>
      <c r="FD12" s="104"/>
      <c r="FE12" s="104"/>
      <c r="FF12" s="104"/>
      <c r="FG12" s="104"/>
      <c r="FH12" s="104"/>
      <c r="FI12" s="104"/>
      <c r="FJ12" s="104"/>
      <c r="FK12" s="104"/>
      <c r="FL12" s="104"/>
      <c r="FM12" s="104"/>
      <c r="FN12" s="104"/>
      <c r="FO12" s="104"/>
      <c r="FP12" s="104"/>
      <c r="FQ12" s="104"/>
      <c r="FR12" s="104"/>
      <c r="FS12" s="104"/>
      <c r="FT12" s="104"/>
      <c r="FU12" s="104"/>
      <c r="FV12" s="104"/>
      <c r="FW12" s="104"/>
      <c r="FX12" s="104"/>
      <c r="FY12" s="104"/>
      <c r="FZ12" s="104"/>
      <c r="GA12" s="104"/>
      <c r="GB12" s="104"/>
      <c r="GC12" s="104"/>
      <c r="GD12" s="104"/>
      <c r="GE12" s="104"/>
      <c r="GF12" s="104"/>
      <c r="GG12" s="104"/>
      <c r="GH12" s="104"/>
      <c r="GI12" s="104"/>
      <c r="GJ12" s="104"/>
      <c r="GK12" s="104"/>
      <c r="GL12" s="104"/>
      <c r="GM12" s="104"/>
      <c r="GN12" s="104"/>
      <c r="GO12" s="104"/>
      <c r="GP12" s="104"/>
      <c r="GQ12" s="104"/>
      <c r="GR12" s="104"/>
      <c r="GS12" s="104"/>
    </row>
    <row r="13" spans="1:201" ht="14.55" customHeight="1" x14ac:dyDescent="0.3">
      <c r="A13" s="105"/>
      <c r="B13" s="105"/>
      <c r="C13" s="105"/>
      <c r="D13" s="105"/>
      <c r="E13" s="105"/>
      <c r="F13" s="105"/>
      <c r="G13" s="105"/>
      <c r="H13" s="105"/>
      <c r="I13" s="105"/>
      <c r="BL13" s="93"/>
      <c r="BM13" s="93"/>
      <c r="BN13" s="93"/>
      <c r="BO13" s="93"/>
      <c r="BP13" s="93"/>
      <c r="BQ13" s="60"/>
      <c r="BR13" s="60"/>
      <c r="BS13" s="61"/>
      <c r="BT13" s="61"/>
      <c r="BU13" s="61"/>
      <c r="BV13" s="61"/>
      <c r="BW13" s="61"/>
      <c r="BX13" s="61"/>
      <c r="BY13" s="61"/>
      <c r="BZ13" s="61"/>
      <c r="CA13" s="61"/>
      <c r="CB13" s="61"/>
      <c r="CC13" s="61"/>
      <c r="CD13" s="61"/>
      <c r="CE13" s="61"/>
      <c r="CF13" s="61"/>
    </row>
  </sheetData>
  <mergeCells count="9">
    <mergeCell ref="GA1:GI12"/>
    <mergeCell ref="GJ1:GR12"/>
    <mergeCell ref="GS1:GS12"/>
    <mergeCell ref="A1:I13"/>
    <mergeCell ref="BL1:BP13"/>
    <mergeCell ref="EQ1:EY12"/>
    <mergeCell ref="EZ1:FH12"/>
    <mergeCell ref="FI1:FQ12"/>
    <mergeCell ref="FR1:FZ12"/>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dimension ref="A1"/>
  <sheetViews>
    <sheetView showGridLines="0" showRowColHeaders="0" topLeftCell="A10" zoomScale="10" zoomScaleNormal="10" workbookViewId="0"/>
  </sheetViews>
  <sheetFormatPr defaultRowHeight="14.4" x14ac:dyDescent="0.3"/>
  <sheetData/>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9"/>
  <dimension ref="D1:K503"/>
  <sheetViews>
    <sheetView topLeftCell="B4" zoomScale="175" zoomScaleNormal="175" workbookViewId="0">
      <selection activeCell="L6" sqref="L6"/>
    </sheetView>
  </sheetViews>
  <sheetFormatPr defaultRowHeight="14.4" x14ac:dyDescent="0.3"/>
  <cols>
    <col min="4" max="4" width="6.77734375" style="21" bestFit="1" customWidth="1"/>
    <col min="5" max="5" width="10.21875" hidden="1" customWidth="1"/>
    <col min="6" max="6" width="10.77734375" bestFit="1" customWidth="1"/>
    <col min="7" max="7" width="7.21875" bestFit="1" customWidth="1"/>
    <col min="8" max="8" width="21.21875" bestFit="1" customWidth="1"/>
    <col min="9" max="9" width="6.5546875" bestFit="1" customWidth="1"/>
    <col min="10" max="10" width="12.21875" bestFit="1" customWidth="1"/>
    <col min="11" max="11" width="10.77734375" bestFit="1" customWidth="1"/>
  </cols>
  <sheetData>
    <row r="1" spans="4:11" ht="21" hidden="1" customHeight="1" x14ac:dyDescent="0.3">
      <c r="E1" s="19" t="s">
        <v>1310</v>
      </c>
      <c r="F1" t="s">
        <v>1311</v>
      </c>
    </row>
    <row r="2" spans="4:11" ht="38.1" hidden="1" customHeight="1" x14ac:dyDescent="0.3">
      <c r="E2" s="19" t="s">
        <v>1327</v>
      </c>
      <c r="F2" t="s">
        <v>1311</v>
      </c>
    </row>
    <row r="3" spans="4:11" ht="25.05" hidden="1" customHeight="1" x14ac:dyDescent="0.3"/>
    <row r="4" spans="4:11" ht="94.05" customHeight="1" x14ac:dyDescent="0.3"/>
    <row r="5" spans="4:11" x14ac:dyDescent="0.3">
      <c r="D5" s="53" t="s">
        <v>1312</v>
      </c>
      <c r="E5" s="54" t="s">
        <v>1300</v>
      </c>
      <c r="F5" s="54" t="s">
        <v>1301</v>
      </c>
      <c r="G5" s="54" t="s">
        <v>1298</v>
      </c>
      <c r="H5" s="54" t="s">
        <v>9</v>
      </c>
      <c r="I5" s="54" t="s">
        <v>10</v>
      </c>
      <c r="J5" s="54" t="s">
        <v>1297</v>
      </c>
      <c r="K5" s="52" t="s">
        <v>1325</v>
      </c>
    </row>
    <row r="6" spans="4:11" x14ac:dyDescent="0.3">
      <c r="D6" s="22">
        <f>SUBTOTAL(3,$F$6:F6)</f>
        <v>1</v>
      </c>
      <c r="E6" s="23">
        <v>2</v>
      </c>
      <c r="F6" t="s">
        <v>114</v>
      </c>
      <c r="G6" t="s">
        <v>14</v>
      </c>
      <c r="H6" t="s">
        <v>115</v>
      </c>
      <c r="I6" t="s">
        <v>1</v>
      </c>
      <c r="J6" t="s">
        <v>1264</v>
      </c>
      <c r="K6" t="s">
        <v>1309</v>
      </c>
    </row>
    <row r="7" spans="4:11" x14ac:dyDescent="0.3">
      <c r="D7" s="22">
        <f>SUBTOTAL(3,$F$6:F7)</f>
        <v>2</v>
      </c>
      <c r="E7" s="23">
        <v>3</v>
      </c>
      <c r="F7" t="s">
        <v>118</v>
      </c>
      <c r="G7" t="s">
        <v>19</v>
      </c>
      <c r="H7" t="s">
        <v>119</v>
      </c>
      <c r="I7" t="s">
        <v>1</v>
      </c>
      <c r="J7" t="s">
        <v>1330</v>
      </c>
      <c r="K7" t="s">
        <v>1309</v>
      </c>
    </row>
    <row r="8" spans="4:11" x14ac:dyDescent="0.3">
      <c r="D8" s="22">
        <f>SUBTOTAL(3,$F$6:F8)</f>
        <v>3</v>
      </c>
      <c r="E8" s="23">
        <v>4</v>
      </c>
      <c r="F8" t="s">
        <v>134</v>
      </c>
      <c r="G8" t="s">
        <v>24</v>
      </c>
      <c r="H8" t="s">
        <v>135</v>
      </c>
      <c r="I8" t="s">
        <v>1</v>
      </c>
      <c r="J8" t="s">
        <v>20</v>
      </c>
      <c r="K8" t="s">
        <v>1309</v>
      </c>
    </row>
    <row r="9" spans="4:11" x14ac:dyDescent="0.3">
      <c r="D9" s="22">
        <f>SUBTOTAL(3,$F$6:F9)</f>
        <v>4</v>
      </c>
      <c r="E9" s="23">
        <v>5</v>
      </c>
      <c r="F9" t="s">
        <v>145</v>
      </c>
      <c r="G9" t="s">
        <v>34</v>
      </c>
      <c r="H9" t="s">
        <v>146</v>
      </c>
      <c r="I9" t="s">
        <v>1</v>
      </c>
      <c r="J9" t="s">
        <v>1295</v>
      </c>
      <c r="K9" t="s">
        <v>1309</v>
      </c>
    </row>
    <row r="10" spans="4:11" x14ac:dyDescent="0.3">
      <c r="D10" s="22">
        <f>SUBTOTAL(3,$F$6:F10)</f>
        <v>5</v>
      </c>
      <c r="E10" s="23">
        <v>7</v>
      </c>
      <c r="F10" t="s">
        <v>194</v>
      </c>
      <c r="G10" t="s">
        <v>19</v>
      </c>
      <c r="H10" t="s">
        <v>195</v>
      </c>
      <c r="I10" t="s">
        <v>0</v>
      </c>
      <c r="J10" t="s">
        <v>1264</v>
      </c>
      <c r="K10" t="s">
        <v>1309</v>
      </c>
    </row>
    <row r="11" spans="4:11" x14ac:dyDescent="0.3">
      <c r="D11" s="22">
        <f>SUBTOTAL(3,$F$6:F11)</f>
        <v>6</v>
      </c>
      <c r="E11" s="23">
        <v>8</v>
      </c>
      <c r="F11" t="s">
        <v>213</v>
      </c>
      <c r="G11" t="s">
        <v>24</v>
      </c>
      <c r="H11" t="s">
        <v>214</v>
      </c>
      <c r="I11" t="s">
        <v>15</v>
      </c>
      <c r="J11" t="s">
        <v>1295</v>
      </c>
      <c r="K11" t="s">
        <v>1309</v>
      </c>
    </row>
    <row r="12" spans="4:11" x14ac:dyDescent="0.3">
      <c r="D12" s="22">
        <f>SUBTOTAL(3,$F$6:F12)</f>
        <v>7</v>
      </c>
      <c r="E12" s="23">
        <v>9</v>
      </c>
      <c r="F12" t="s">
        <v>228</v>
      </c>
      <c r="G12" t="s">
        <v>34</v>
      </c>
      <c r="H12" t="s">
        <v>229</v>
      </c>
      <c r="I12" t="s">
        <v>15</v>
      </c>
      <c r="J12" t="s">
        <v>1266</v>
      </c>
      <c r="K12" t="s">
        <v>1309</v>
      </c>
    </row>
    <row r="13" spans="4:11" x14ac:dyDescent="0.3">
      <c r="D13" s="22">
        <f>SUBTOTAL(3,$F$6:F13)</f>
        <v>8</v>
      </c>
      <c r="E13" s="23">
        <v>11</v>
      </c>
      <c r="F13" t="s">
        <v>253</v>
      </c>
      <c r="G13" t="s">
        <v>19</v>
      </c>
      <c r="H13" t="s">
        <v>254</v>
      </c>
      <c r="I13" t="s">
        <v>15</v>
      </c>
      <c r="J13" t="s">
        <v>20</v>
      </c>
      <c r="K13" t="s">
        <v>1309</v>
      </c>
    </row>
    <row r="14" spans="4:11" x14ac:dyDescent="0.3">
      <c r="D14" s="22">
        <f>SUBTOTAL(3,$F$6:F14)</f>
        <v>9</v>
      </c>
      <c r="E14" s="23">
        <v>12</v>
      </c>
      <c r="F14" t="s">
        <v>266</v>
      </c>
      <c r="G14" t="s">
        <v>24</v>
      </c>
      <c r="H14" t="s">
        <v>267</v>
      </c>
      <c r="I14" t="s">
        <v>15</v>
      </c>
      <c r="J14" t="s">
        <v>20</v>
      </c>
      <c r="K14" t="s">
        <v>1309</v>
      </c>
    </row>
    <row r="15" spans="4:11" x14ac:dyDescent="0.3">
      <c r="D15" s="22">
        <f>SUBTOTAL(3,$F$6:F15)</f>
        <v>10</v>
      </c>
      <c r="E15" s="23">
        <v>13</v>
      </c>
      <c r="F15" t="s">
        <v>272</v>
      </c>
      <c r="G15" t="s">
        <v>34</v>
      </c>
      <c r="H15" t="s">
        <v>273</v>
      </c>
      <c r="I15" t="s">
        <v>15</v>
      </c>
      <c r="J15" t="s">
        <v>20</v>
      </c>
      <c r="K15" t="s">
        <v>1309</v>
      </c>
    </row>
    <row r="16" spans="4:11" x14ac:dyDescent="0.3">
      <c r="D16" s="22">
        <f>SUBTOTAL(3,$F$6:F16)</f>
        <v>11</v>
      </c>
      <c r="E16" s="23">
        <v>14</v>
      </c>
      <c r="F16" t="s">
        <v>276</v>
      </c>
      <c r="G16" t="s">
        <v>14</v>
      </c>
      <c r="H16" t="s">
        <v>277</v>
      </c>
      <c r="I16" t="s">
        <v>0</v>
      </c>
      <c r="J16" t="s">
        <v>1264</v>
      </c>
      <c r="K16" t="s">
        <v>1309</v>
      </c>
    </row>
    <row r="17" spans="4:11" x14ac:dyDescent="0.3">
      <c r="D17" s="22">
        <f>SUBTOTAL(3,$F$6:F17)</f>
        <v>12</v>
      </c>
      <c r="E17" s="23">
        <v>15</v>
      </c>
      <c r="F17" t="s">
        <v>288</v>
      </c>
      <c r="G17" t="s">
        <v>19</v>
      </c>
      <c r="H17" t="s">
        <v>289</v>
      </c>
      <c r="I17" t="s">
        <v>0</v>
      </c>
      <c r="J17" t="s">
        <v>1264</v>
      </c>
      <c r="K17" t="s">
        <v>1309</v>
      </c>
    </row>
    <row r="18" spans="4:11" x14ac:dyDescent="0.3">
      <c r="D18" s="22">
        <f>SUBTOTAL(3,$F$6:F18)</f>
        <v>13</v>
      </c>
      <c r="E18" s="23">
        <v>16</v>
      </c>
      <c r="F18" t="s">
        <v>320</v>
      </c>
      <c r="G18" t="s">
        <v>24</v>
      </c>
      <c r="H18" t="s">
        <v>321</v>
      </c>
      <c r="I18" t="s">
        <v>15</v>
      </c>
      <c r="J18" t="s">
        <v>1266</v>
      </c>
      <c r="K18" t="s">
        <v>1309</v>
      </c>
    </row>
    <row r="19" spans="4:11" x14ac:dyDescent="0.3">
      <c r="D19" s="22">
        <f>SUBTOTAL(3,$F$6:F19)</f>
        <v>14</v>
      </c>
      <c r="E19" s="23">
        <v>17</v>
      </c>
      <c r="F19" t="s">
        <v>352</v>
      </c>
      <c r="G19" t="s">
        <v>34</v>
      </c>
      <c r="H19" t="s">
        <v>353</v>
      </c>
      <c r="I19" t="s">
        <v>4</v>
      </c>
      <c r="J19" t="s">
        <v>1266</v>
      </c>
      <c r="K19" t="s">
        <v>1309</v>
      </c>
    </row>
    <row r="20" spans="4:11" x14ac:dyDescent="0.3">
      <c r="D20" s="22">
        <f>SUBTOTAL(3,$F$6:F20)</f>
        <v>15</v>
      </c>
      <c r="E20" s="23">
        <v>18</v>
      </c>
      <c r="F20" t="s">
        <v>363</v>
      </c>
      <c r="G20" t="s">
        <v>14</v>
      </c>
      <c r="H20" t="s">
        <v>364</v>
      </c>
      <c r="I20" t="s">
        <v>0</v>
      </c>
      <c r="J20" t="s">
        <v>1264</v>
      </c>
      <c r="K20" t="s">
        <v>1309</v>
      </c>
    </row>
    <row r="21" spans="4:11" x14ac:dyDescent="0.3">
      <c r="D21" s="22">
        <f>SUBTOTAL(3,$F$6:F21)</f>
        <v>16</v>
      </c>
      <c r="E21" s="23">
        <v>19</v>
      </c>
      <c r="F21" t="s">
        <v>371</v>
      </c>
      <c r="G21" t="s">
        <v>19</v>
      </c>
      <c r="H21" t="s">
        <v>372</v>
      </c>
      <c r="I21" t="s">
        <v>0</v>
      </c>
      <c r="J21" t="s">
        <v>5</v>
      </c>
      <c r="K21" t="s">
        <v>1309</v>
      </c>
    </row>
    <row r="22" spans="4:11" x14ac:dyDescent="0.3">
      <c r="D22" s="22">
        <f>SUBTOTAL(3,$F$6:F22)</f>
        <v>17</v>
      </c>
      <c r="E22" s="23">
        <v>20</v>
      </c>
      <c r="F22" t="s">
        <v>384</v>
      </c>
      <c r="G22" t="s">
        <v>24</v>
      </c>
      <c r="H22" t="s">
        <v>385</v>
      </c>
      <c r="I22" t="s">
        <v>1</v>
      </c>
      <c r="J22" t="s">
        <v>5</v>
      </c>
      <c r="K22" t="s">
        <v>1309</v>
      </c>
    </row>
    <row r="23" spans="4:11" x14ac:dyDescent="0.3">
      <c r="D23" s="22">
        <f>SUBTOTAL(3,$F$6:F23)</f>
        <v>18</v>
      </c>
      <c r="E23" s="23">
        <v>21</v>
      </c>
      <c r="F23" t="s">
        <v>417</v>
      </c>
      <c r="G23" t="s">
        <v>34</v>
      </c>
      <c r="H23" t="s">
        <v>418</v>
      </c>
      <c r="I23" t="s">
        <v>0</v>
      </c>
      <c r="J23" t="s">
        <v>5</v>
      </c>
      <c r="K23" t="s">
        <v>1309</v>
      </c>
    </row>
    <row r="24" spans="4:11" x14ac:dyDescent="0.3">
      <c r="D24" s="22">
        <f>SUBTOTAL(3,$F$6:F24)</f>
        <v>19</v>
      </c>
      <c r="E24" s="23">
        <v>23</v>
      </c>
      <c r="F24" t="s">
        <v>477</v>
      </c>
      <c r="G24" t="s">
        <v>19</v>
      </c>
      <c r="H24" t="s">
        <v>478</v>
      </c>
      <c r="I24" t="s">
        <v>1</v>
      </c>
      <c r="J24" t="s">
        <v>5</v>
      </c>
      <c r="K24" t="s">
        <v>1309</v>
      </c>
    </row>
    <row r="25" spans="4:11" x14ac:dyDescent="0.3">
      <c r="D25" s="22">
        <f>SUBTOTAL(3,$F$6:F25)</f>
        <v>20</v>
      </c>
      <c r="E25" s="23">
        <v>24</v>
      </c>
      <c r="F25" t="s">
        <v>480</v>
      </c>
      <c r="G25" t="s">
        <v>24</v>
      </c>
      <c r="H25" t="s">
        <v>481</v>
      </c>
      <c r="I25" t="s">
        <v>1</v>
      </c>
      <c r="J25" t="s">
        <v>5</v>
      </c>
      <c r="K25" t="s">
        <v>1309</v>
      </c>
    </row>
    <row r="26" spans="4:11" x14ac:dyDescent="0.3">
      <c r="D26" s="22">
        <f>SUBTOTAL(3,$F$6:F26)</f>
        <v>21</v>
      </c>
      <c r="E26" s="23">
        <v>25</v>
      </c>
      <c r="F26" t="s">
        <v>483</v>
      </c>
      <c r="G26" t="s">
        <v>34</v>
      </c>
      <c r="H26" t="s">
        <v>484</v>
      </c>
      <c r="I26" t="s">
        <v>0</v>
      </c>
      <c r="J26" t="s">
        <v>5</v>
      </c>
      <c r="K26" t="s">
        <v>1309</v>
      </c>
    </row>
    <row r="27" spans="4:11" x14ac:dyDescent="0.3">
      <c r="D27" s="22">
        <f>SUBTOTAL(3,$F$6:F27)</f>
        <v>22</v>
      </c>
      <c r="E27" s="23">
        <v>26</v>
      </c>
      <c r="F27" t="s">
        <v>492</v>
      </c>
      <c r="G27" t="s">
        <v>14</v>
      </c>
      <c r="H27" t="s">
        <v>493</v>
      </c>
      <c r="I27" t="s">
        <v>2</v>
      </c>
      <c r="J27" t="s">
        <v>1266</v>
      </c>
      <c r="K27" t="s">
        <v>1309</v>
      </c>
    </row>
    <row r="28" spans="4:11" x14ac:dyDescent="0.3">
      <c r="D28" s="22">
        <f>SUBTOTAL(3,$F$6:F28)</f>
        <v>23</v>
      </c>
      <c r="E28" s="23">
        <v>27</v>
      </c>
      <c r="F28" t="s">
        <v>498</v>
      </c>
      <c r="G28" t="s">
        <v>19</v>
      </c>
      <c r="H28" t="s">
        <v>499</v>
      </c>
      <c r="I28" t="s">
        <v>4</v>
      </c>
      <c r="J28" t="s">
        <v>1266</v>
      </c>
      <c r="K28" t="s">
        <v>1309</v>
      </c>
    </row>
    <row r="29" spans="4:11" x14ac:dyDescent="0.3">
      <c r="D29" s="22">
        <f>SUBTOTAL(3,$F$6:F29)</f>
        <v>24</v>
      </c>
      <c r="E29" s="23">
        <v>28</v>
      </c>
      <c r="F29" t="s">
        <v>502</v>
      </c>
      <c r="G29" t="s">
        <v>24</v>
      </c>
      <c r="H29" t="s">
        <v>503</v>
      </c>
      <c r="I29" t="s">
        <v>3</v>
      </c>
      <c r="J29" t="s">
        <v>5</v>
      </c>
      <c r="K29" t="s">
        <v>1309</v>
      </c>
    </row>
    <row r="30" spans="4:11" x14ac:dyDescent="0.3">
      <c r="D30" s="22">
        <f>SUBTOTAL(3,$F$6:F30)</f>
        <v>25</v>
      </c>
      <c r="E30" s="23">
        <v>29</v>
      </c>
      <c r="F30" t="s">
        <v>518</v>
      </c>
      <c r="G30" t="s">
        <v>34</v>
      </c>
      <c r="H30" t="s">
        <v>519</v>
      </c>
      <c r="I30" t="s">
        <v>15</v>
      </c>
      <c r="J30" t="s">
        <v>1266</v>
      </c>
      <c r="K30" t="s">
        <v>1309</v>
      </c>
    </row>
    <row r="31" spans="4:11" x14ac:dyDescent="0.3">
      <c r="D31" s="22">
        <f>SUBTOTAL(3,$F$6:F31)</f>
        <v>26</v>
      </c>
      <c r="E31" s="23">
        <v>30</v>
      </c>
      <c r="F31" t="s">
        <v>524</v>
      </c>
      <c r="G31" t="s">
        <v>14</v>
      </c>
      <c r="H31" t="s">
        <v>525</v>
      </c>
      <c r="I31" t="s">
        <v>3</v>
      </c>
      <c r="J31" t="s">
        <v>5</v>
      </c>
      <c r="K31" t="s">
        <v>1309</v>
      </c>
    </row>
    <row r="32" spans="4:11" x14ac:dyDescent="0.3">
      <c r="D32" s="22">
        <f>SUBTOTAL(3,$F$6:F32)</f>
        <v>27</v>
      </c>
      <c r="E32" s="23">
        <v>31</v>
      </c>
      <c r="F32" t="s">
        <v>539</v>
      </c>
      <c r="G32" t="s">
        <v>19</v>
      </c>
      <c r="H32" t="s">
        <v>540</v>
      </c>
      <c r="I32" t="s">
        <v>15</v>
      </c>
      <c r="J32" t="s">
        <v>1295</v>
      </c>
      <c r="K32" t="s">
        <v>1309</v>
      </c>
    </row>
    <row r="33" spans="4:11" x14ac:dyDescent="0.3">
      <c r="D33" s="22">
        <f>SUBTOTAL(3,$F$6:F33)</f>
        <v>28</v>
      </c>
      <c r="E33" s="23">
        <v>32</v>
      </c>
      <c r="F33" t="s">
        <v>542</v>
      </c>
      <c r="G33" t="s">
        <v>24</v>
      </c>
      <c r="H33" t="s">
        <v>543</v>
      </c>
      <c r="I33" t="s">
        <v>4</v>
      </c>
      <c r="J33" t="s">
        <v>5</v>
      </c>
      <c r="K33" t="s">
        <v>1309</v>
      </c>
    </row>
    <row r="34" spans="4:11" x14ac:dyDescent="0.3">
      <c r="D34" s="22">
        <f>SUBTOTAL(3,$F$6:F34)</f>
        <v>29</v>
      </c>
      <c r="E34" s="23">
        <v>33</v>
      </c>
      <c r="F34" t="s">
        <v>551</v>
      </c>
      <c r="G34" t="s">
        <v>34</v>
      </c>
      <c r="H34" t="s">
        <v>552</v>
      </c>
      <c r="I34" t="s">
        <v>3</v>
      </c>
      <c r="J34" t="s">
        <v>60</v>
      </c>
      <c r="K34" t="s">
        <v>1309</v>
      </c>
    </row>
    <row r="35" spans="4:11" x14ac:dyDescent="0.3">
      <c r="D35" s="22">
        <f>SUBTOTAL(3,$F$6:F35)</f>
        <v>30</v>
      </c>
      <c r="E35" s="23">
        <v>35</v>
      </c>
      <c r="F35" t="s">
        <v>563</v>
      </c>
      <c r="G35" t="s">
        <v>19</v>
      </c>
      <c r="H35" t="s">
        <v>564</v>
      </c>
      <c r="I35" t="s">
        <v>2</v>
      </c>
      <c r="J35" t="s">
        <v>1296</v>
      </c>
      <c r="K35" t="s">
        <v>1309</v>
      </c>
    </row>
    <row r="36" spans="4:11" x14ac:dyDescent="0.3">
      <c r="D36" s="22">
        <f>SUBTOTAL(3,$F$6:F36)</f>
        <v>31</v>
      </c>
      <c r="E36" s="23">
        <v>36</v>
      </c>
      <c r="F36" t="s">
        <v>599</v>
      </c>
      <c r="G36" t="s">
        <v>24</v>
      </c>
      <c r="H36" t="s">
        <v>600</v>
      </c>
      <c r="I36" t="s">
        <v>2</v>
      </c>
      <c r="J36" t="s">
        <v>60</v>
      </c>
      <c r="K36" t="s">
        <v>1309</v>
      </c>
    </row>
    <row r="37" spans="4:11" x14ac:dyDescent="0.3">
      <c r="D37" s="22">
        <f>SUBTOTAL(3,$F$6:F37)</f>
        <v>32</v>
      </c>
      <c r="E37" s="23">
        <v>37</v>
      </c>
      <c r="F37" t="s">
        <v>623</v>
      </c>
      <c r="G37" t="s">
        <v>34</v>
      </c>
      <c r="H37" t="s">
        <v>624</v>
      </c>
      <c r="I37" t="s">
        <v>2</v>
      </c>
      <c r="J37" t="s">
        <v>1265</v>
      </c>
      <c r="K37" t="s">
        <v>1309</v>
      </c>
    </row>
    <row r="38" spans="4:11" x14ac:dyDescent="0.3">
      <c r="D38" s="22">
        <f>SUBTOTAL(3,$F$6:F38)</f>
        <v>33</v>
      </c>
      <c r="E38" s="23">
        <v>38</v>
      </c>
      <c r="F38" t="s">
        <v>626</v>
      </c>
      <c r="G38" t="s">
        <v>14</v>
      </c>
      <c r="H38" t="s">
        <v>1285</v>
      </c>
      <c r="I38" t="s">
        <v>15</v>
      </c>
      <c r="J38" t="s">
        <v>60</v>
      </c>
      <c r="K38" t="s">
        <v>1309</v>
      </c>
    </row>
    <row r="39" spans="4:11" x14ac:dyDescent="0.3">
      <c r="D39" s="22">
        <f>SUBTOTAL(3,$F$6:F39)</f>
        <v>34</v>
      </c>
      <c r="E39" s="23">
        <v>39</v>
      </c>
      <c r="F39" t="s">
        <v>628</v>
      </c>
      <c r="G39" t="s">
        <v>19</v>
      </c>
      <c r="H39" t="s">
        <v>629</v>
      </c>
      <c r="I39" t="s">
        <v>15</v>
      </c>
      <c r="J39" t="s">
        <v>60</v>
      </c>
      <c r="K39" t="s">
        <v>1309</v>
      </c>
    </row>
    <row r="40" spans="4:11" x14ac:dyDescent="0.3">
      <c r="D40" s="22">
        <f>SUBTOTAL(3,$F$6:F40)</f>
        <v>35</v>
      </c>
      <c r="E40" s="23">
        <v>40</v>
      </c>
      <c r="F40" t="s">
        <v>634</v>
      </c>
      <c r="G40" t="s">
        <v>24</v>
      </c>
      <c r="H40" t="s">
        <v>635</v>
      </c>
      <c r="I40" t="s">
        <v>15</v>
      </c>
      <c r="J40" t="s">
        <v>1265</v>
      </c>
      <c r="K40" t="s">
        <v>1309</v>
      </c>
    </row>
    <row r="41" spans="4:11" x14ac:dyDescent="0.3">
      <c r="D41" s="22">
        <f>SUBTOTAL(3,$F$6:F41)</f>
        <v>36</v>
      </c>
      <c r="E41" s="23">
        <v>41</v>
      </c>
      <c r="F41" t="s">
        <v>660</v>
      </c>
      <c r="G41" t="s">
        <v>34</v>
      </c>
      <c r="H41" t="s">
        <v>661</v>
      </c>
      <c r="I41" t="s">
        <v>15</v>
      </c>
      <c r="J41" t="s">
        <v>60</v>
      </c>
      <c r="K41" t="s">
        <v>1309</v>
      </c>
    </row>
    <row r="42" spans="4:11" x14ac:dyDescent="0.3">
      <c r="D42" s="22">
        <f>SUBTOTAL(3,$F$6:F42)</f>
        <v>37</v>
      </c>
      <c r="E42" s="23">
        <v>42</v>
      </c>
      <c r="F42" t="s">
        <v>692</v>
      </c>
      <c r="G42" t="s">
        <v>14</v>
      </c>
      <c r="H42" t="s">
        <v>693</v>
      </c>
      <c r="I42" t="s">
        <v>15</v>
      </c>
      <c r="J42" t="s">
        <v>60</v>
      </c>
      <c r="K42" t="s">
        <v>1309</v>
      </c>
    </row>
    <row r="43" spans="4:11" x14ac:dyDescent="0.3">
      <c r="D43" s="22">
        <f>SUBTOTAL(3,$F$6:F43)</f>
        <v>38</v>
      </c>
      <c r="E43" s="23">
        <v>44</v>
      </c>
      <c r="F43" t="s">
        <v>702</v>
      </c>
      <c r="G43" t="s">
        <v>24</v>
      </c>
      <c r="H43" t="s">
        <v>703</v>
      </c>
      <c r="I43" t="s">
        <v>15</v>
      </c>
      <c r="J43" t="s">
        <v>60</v>
      </c>
      <c r="K43" t="s">
        <v>1309</v>
      </c>
    </row>
    <row r="44" spans="4:11" x14ac:dyDescent="0.3">
      <c r="D44" s="22">
        <f>SUBTOTAL(3,$F$6:F44)</f>
        <v>39</v>
      </c>
      <c r="E44" s="23">
        <v>45</v>
      </c>
      <c r="F44" t="s">
        <v>705</v>
      </c>
      <c r="G44" t="s">
        <v>34</v>
      </c>
      <c r="H44" t="s">
        <v>706</v>
      </c>
      <c r="I44" t="s">
        <v>15</v>
      </c>
      <c r="J44" t="s">
        <v>1266</v>
      </c>
      <c r="K44" t="s">
        <v>1309</v>
      </c>
    </row>
    <row r="45" spans="4:11" x14ac:dyDescent="0.3">
      <c r="D45" s="22">
        <f>SUBTOTAL(3,$F$6:F45)</f>
        <v>40</v>
      </c>
      <c r="E45" s="23">
        <v>46</v>
      </c>
      <c r="F45" t="s">
        <v>708</v>
      </c>
      <c r="G45" t="s">
        <v>14</v>
      </c>
      <c r="H45" t="s">
        <v>709</v>
      </c>
      <c r="I45" t="s">
        <v>15</v>
      </c>
      <c r="J45" t="s">
        <v>60</v>
      </c>
      <c r="K45" t="s">
        <v>1309</v>
      </c>
    </row>
    <row r="46" spans="4:11" x14ac:dyDescent="0.3">
      <c r="D46" s="22">
        <f>SUBTOTAL(3,$F$6:F46)</f>
        <v>41</v>
      </c>
      <c r="E46" s="23">
        <v>47</v>
      </c>
      <c r="F46" t="s">
        <v>716</v>
      </c>
      <c r="G46" t="s">
        <v>19</v>
      </c>
      <c r="H46" t="s">
        <v>717</v>
      </c>
      <c r="I46" t="s">
        <v>15</v>
      </c>
      <c r="J46" t="s">
        <v>60</v>
      </c>
      <c r="K46" t="s">
        <v>1309</v>
      </c>
    </row>
    <row r="47" spans="4:11" x14ac:dyDescent="0.3">
      <c r="D47" s="22">
        <f>SUBTOTAL(3,$F$6:F47)</f>
        <v>42</v>
      </c>
      <c r="E47" s="23">
        <v>48</v>
      </c>
      <c r="F47" t="s">
        <v>725</v>
      </c>
      <c r="G47" t="s">
        <v>24</v>
      </c>
      <c r="H47" t="s">
        <v>726</v>
      </c>
      <c r="I47" t="s">
        <v>15</v>
      </c>
      <c r="J47" t="s">
        <v>60</v>
      </c>
      <c r="K47" t="s">
        <v>1309</v>
      </c>
    </row>
    <row r="48" spans="4:11" x14ac:dyDescent="0.3">
      <c r="D48" s="22">
        <f>SUBTOTAL(3,$F$6:F48)</f>
        <v>43</v>
      </c>
      <c r="E48" s="23">
        <v>49</v>
      </c>
      <c r="F48" t="s">
        <v>728</v>
      </c>
      <c r="G48" t="s">
        <v>1121</v>
      </c>
      <c r="H48" t="s">
        <v>1286</v>
      </c>
      <c r="I48" t="s">
        <v>15</v>
      </c>
      <c r="J48" t="s">
        <v>20</v>
      </c>
      <c r="K48" t="s">
        <v>1309</v>
      </c>
    </row>
    <row r="49" spans="4:11" x14ac:dyDescent="0.3">
      <c r="D49" s="22">
        <f>SUBTOTAL(3,$F$6:F49)</f>
        <v>44</v>
      </c>
      <c r="E49" s="23">
        <v>50</v>
      </c>
      <c r="F49" t="s">
        <v>730</v>
      </c>
      <c r="G49" t="s">
        <v>1121</v>
      </c>
      <c r="H49" t="s">
        <v>731</v>
      </c>
      <c r="I49" t="s">
        <v>15</v>
      </c>
      <c r="J49" t="s">
        <v>1264</v>
      </c>
      <c r="K49" t="s">
        <v>1309</v>
      </c>
    </row>
    <row r="50" spans="4:11" x14ac:dyDescent="0.3">
      <c r="D50" s="22">
        <f>SUBTOTAL(3,$F$6:F50)</f>
        <v>45</v>
      </c>
      <c r="E50" s="23">
        <v>51</v>
      </c>
      <c r="F50" t="s">
        <v>739</v>
      </c>
      <c r="G50" t="s">
        <v>1121</v>
      </c>
      <c r="H50" t="s">
        <v>740</v>
      </c>
      <c r="I50" t="s">
        <v>15</v>
      </c>
      <c r="J50" t="s">
        <v>5</v>
      </c>
      <c r="K50" t="s">
        <v>1309</v>
      </c>
    </row>
    <row r="51" spans="4:11" x14ac:dyDescent="0.3">
      <c r="D51" s="22">
        <f>SUBTOTAL(3,$F$6:F51)</f>
        <v>46</v>
      </c>
      <c r="E51" s="23">
        <v>52</v>
      </c>
      <c r="F51" t="s">
        <v>742</v>
      </c>
      <c r="G51" t="s">
        <v>1121</v>
      </c>
      <c r="H51" t="s">
        <v>743</v>
      </c>
      <c r="I51" t="s">
        <v>4</v>
      </c>
      <c r="J51" t="s">
        <v>5</v>
      </c>
      <c r="K51" t="s">
        <v>1309</v>
      </c>
    </row>
    <row r="52" spans="4:11" x14ac:dyDescent="0.3">
      <c r="D52" s="22">
        <f>SUBTOTAL(3,$F$6:F52)</f>
        <v>47</v>
      </c>
      <c r="E52" s="23">
        <v>53</v>
      </c>
      <c r="F52" t="s">
        <v>745</v>
      </c>
      <c r="G52" t="s">
        <v>1121</v>
      </c>
      <c r="H52" t="s">
        <v>746</v>
      </c>
      <c r="I52" t="s">
        <v>4</v>
      </c>
      <c r="J52" t="s">
        <v>5</v>
      </c>
      <c r="K52" t="s">
        <v>1309</v>
      </c>
    </row>
    <row r="53" spans="4:11" x14ac:dyDescent="0.3">
      <c r="D53" s="22">
        <f>SUBTOTAL(3,$F$6:F53)</f>
        <v>48</v>
      </c>
      <c r="E53" s="23">
        <v>54</v>
      </c>
      <c r="F53" t="s">
        <v>748</v>
      </c>
      <c r="G53" t="s">
        <v>14</v>
      </c>
      <c r="H53" t="s">
        <v>749</v>
      </c>
      <c r="I53" t="s">
        <v>4</v>
      </c>
      <c r="J53" t="s">
        <v>5</v>
      </c>
      <c r="K53" t="s">
        <v>1309</v>
      </c>
    </row>
    <row r="54" spans="4:11" x14ac:dyDescent="0.3">
      <c r="D54" s="22">
        <f>SUBTOTAL(3,$F$6:F54)</f>
        <v>49</v>
      </c>
      <c r="E54" s="23">
        <v>55</v>
      </c>
      <c r="F54" t="s">
        <v>751</v>
      </c>
      <c r="G54" t="s">
        <v>19</v>
      </c>
      <c r="H54" t="s">
        <v>752</v>
      </c>
      <c r="I54" t="s">
        <v>2</v>
      </c>
      <c r="J54" t="s">
        <v>5</v>
      </c>
      <c r="K54" t="s">
        <v>1309</v>
      </c>
    </row>
    <row r="55" spans="4:11" x14ac:dyDescent="0.3">
      <c r="D55" s="22">
        <f>SUBTOTAL(3,$F$6:F55)</f>
        <v>50</v>
      </c>
      <c r="E55" s="23">
        <v>56</v>
      </c>
      <c r="F55" t="s">
        <v>754</v>
      </c>
      <c r="G55" t="s">
        <v>24</v>
      </c>
      <c r="H55" t="s">
        <v>755</v>
      </c>
      <c r="I55" t="s">
        <v>4</v>
      </c>
      <c r="J55" t="s">
        <v>5</v>
      </c>
      <c r="K55" t="s">
        <v>1309</v>
      </c>
    </row>
    <row r="56" spans="4:11" x14ac:dyDescent="0.3">
      <c r="D56" s="22">
        <f>SUBTOTAL(3,$F$6:F56)</f>
        <v>51</v>
      </c>
      <c r="E56" s="23">
        <v>57</v>
      </c>
      <c r="F56" t="s">
        <v>757</v>
      </c>
      <c r="G56" t="s">
        <v>34</v>
      </c>
      <c r="H56" t="s">
        <v>758</v>
      </c>
      <c r="I56" t="s">
        <v>1</v>
      </c>
      <c r="J56" t="s">
        <v>5</v>
      </c>
      <c r="K56" t="s">
        <v>1309</v>
      </c>
    </row>
    <row r="57" spans="4:11" x14ac:dyDescent="0.3">
      <c r="D57" s="22">
        <f>SUBTOTAL(3,$F$6:F57)</f>
        <v>52</v>
      </c>
      <c r="E57" s="23">
        <v>58</v>
      </c>
      <c r="F57" t="s">
        <v>760</v>
      </c>
      <c r="G57" t="s">
        <v>14</v>
      </c>
      <c r="H57" t="s">
        <v>761</v>
      </c>
      <c r="I57" t="s">
        <v>3</v>
      </c>
      <c r="J57" t="s">
        <v>5</v>
      </c>
      <c r="K57" t="s">
        <v>1309</v>
      </c>
    </row>
    <row r="58" spans="4:11" x14ac:dyDescent="0.3">
      <c r="D58" s="22">
        <f>SUBTOTAL(3,$F$6:F58)</f>
        <v>53</v>
      </c>
      <c r="E58" s="23">
        <v>59</v>
      </c>
      <c r="F58" t="s">
        <v>763</v>
      </c>
      <c r="G58" t="s">
        <v>19</v>
      </c>
      <c r="H58" t="s">
        <v>764</v>
      </c>
      <c r="I58" t="s">
        <v>4</v>
      </c>
      <c r="J58" t="s">
        <v>5</v>
      </c>
      <c r="K58" t="s">
        <v>1309</v>
      </c>
    </row>
    <row r="59" spans="4:11" x14ac:dyDescent="0.3">
      <c r="D59" s="22">
        <f>SUBTOTAL(3,$F$6:F59)</f>
        <v>54</v>
      </c>
      <c r="E59" s="23">
        <v>60</v>
      </c>
      <c r="F59" t="s">
        <v>766</v>
      </c>
      <c r="G59" t="s">
        <v>24</v>
      </c>
      <c r="H59" t="s">
        <v>767</v>
      </c>
      <c r="I59" t="s">
        <v>0</v>
      </c>
      <c r="J59" t="s">
        <v>5</v>
      </c>
      <c r="K59" t="s">
        <v>1309</v>
      </c>
    </row>
    <row r="60" spans="4:11" x14ac:dyDescent="0.3">
      <c r="D60" s="22">
        <f>SUBTOTAL(3,$F$6:F60)</f>
        <v>55</v>
      </c>
      <c r="E60" s="23">
        <v>61</v>
      </c>
      <c r="F60" t="s">
        <v>769</v>
      </c>
      <c r="G60" t="s">
        <v>34</v>
      </c>
      <c r="H60" t="s">
        <v>770</v>
      </c>
      <c r="I60" t="s">
        <v>4</v>
      </c>
      <c r="J60" t="s">
        <v>5</v>
      </c>
      <c r="K60" t="s">
        <v>1309</v>
      </c>
    </row>
    <row r="61" spans="4:11" x14ac:dyDescent="0.3">
      <c r="D61" s="22">
        <f>SUBTOTAL(3,$F$6:F61)</f>
        <v>56</v>
      </c>
      <c r="E61" s="23">
        <v>62</v>
      </c>
      <c r="F61" t="s">
        <v>772</v>
      </c>
      <c r="G61" t="s">
        <v>14</v>
      </c>
      <c r="H61" t="s">
        <v>773</v>
      </c>
      <c r="I61" t="s">
        <v>4</v>
      </c>
      <c r="J61" t="s">
        <v>5</v>
      </c>
      <c r="K61" t="s">
        <v>1309</v>
      </c>
    </row>
    <row r="62" spans="4:11" x14ac:dyDescent="0.3">
      <c r="D62" s="22">
        <f>SUBTOTAL(3,$F$6:F62)</f>
        <v>57</v>
      </c>
      <c r="E62" s="23">
        <v>64</v>
      </c>
      <c r="F62" t="s">
        <v>781</v>
      </c>
      <c r="G62" t="s">
        <v>24</v>
      </c>
      <c r="H62" t="s">
        <v>782</v>
      </c>
      <c r="I62" t="s">
        <v>1</v>
      </c>
      <c r="J62" t="s">
        <v>5</v>
      </c>
      <c r="K62" t="s">
        <v>1309</v>
      </c>
    </row>
    <row r="63" spans="4:11" x14ac:dyDescent="0.3">
      <c r="D63" s="22">
        <f>SUBTOTAL(3,$F$6:F63)</f>
        <v>58</v>
      </c>
      <c r="E63" s="23">
        <v>65</v>
      </c>
      <c r="F63" t="s">
        <v>784</v>
      </c>
      <c r="G63" t="s">
        <v>34</v>
      </c>
      <c r="H63" t="s">
        <v>785</v>
      </c>
      <c r="I63" t="s">
        <v>4</v>
      </c>
      <c r="J63" t="s">
        <v>5</v>
      </c>
      <c r="K63" t="s">
        <v>1309</v>
      </c>
    </row>
    <row r="64" spans="4:11" x14ac:dyDescent="0.3">
      <c r="D64" s="22">
        <f>SUBTOTAL(3,$F$6:F64)</f>
        <v>59</v>
      </c>
      <c r="E64" s="23">
        <v>66</v>
      </c>
      <c r="F64" t="s">
        <v>787</v>
      </c>
      <c r="G64" t="s">
        <v>14</v>
      </c>
      <c r="H64" t="s">
        <v>788</v>
      </c>
      <c r="I64" t="s">
        <v>0</v>
      </c>
      <c r="J64" t="s">
        <v>5</v>
      </c>
      <c r="K64" t="s">
        <v>1309</v>
      </c>
    </row>
    <row r="65" spans="4:11" x14ac:dyDescent="0.3">
      <c r="D65" s="22">
        <f>SUBTOTAL(3,$F$6:F65)</f>
        <v>60</v>
      </c>
      <c r="E65" s="23">
        <v>67</v>
      </c>
      <c r="F65" t="s">
        <v>790</v>
      </c>
      <c r="G65" t="s">
        <v>19</v>
      </c>
      <c r="H65" t="s">
        <v>791</v>
      </c>
      <c r="I65" t="s">
        <v>2</v>
      </c>
      <c r="J65" t="s">
        <v>5</v>
      </c>
      <c r="K65" t="s">
        <v>1309</v>
      </c>
    </row>
    <row r="66" spans="4:11" x14ac:dyDescent="0.3">
      <c r="D66" s="22">
        <f>SUBTOTAL(3,$F$6:F66)</f>
        <v>61</v>
      </c>
      <c r="E66" s="23">
        <v>68</v>
      </c>
      <c r="F66" t="s">
        <v>793</v>
      </c>
      <c r="G66" t="s">
        <v>24</v>
      </c>
      <c r="H66" t="s">
        <v>794</v>
      </c>
      <c r="I66" t="s">
        <v>2</v>
      </c>
      <c r="J66" t="s">
        <v>5</v>
      </c>
      <c r="K66" t="s">
        <v>1309</v>
      </c>
    </row>
    <row r="67" spans="4:11" x14ac:dyDescent="0.3">
      <c r="D67" s="22">
        <f>SUBTOTAL(3,$F$6:F67)</f>
        <v>62</v>
      </c>
      <c r="E67" s="23">
        <v>69</v>
      </c>
      <c r="F67" t="s">
        <v>799</v>
      </c>
      <c r="G67" t="s">
        <v>34</v>
      </c>
      <c r="H67" t="s">
        <v>800</v>
      </c>
      <c r="I67" t="s">
        <v>1</v>
      </c>
      <c r="J67" t="s">
        <v>5</v>
      </c>
      <c r="K67" t="s">
        <v>1309</v>
      </c>
    </row>
    <row r="68" spans="4:11" x14ac:dyDescent="0.3">
      <c r="D68" s="22">
        <f>SUBTOTAL(3,$F$6:F68)</f>
        <v>63</v>
      </c>
      <c r="E68" s="23">
        <v>70</v>
      </c>
      <c r="F68" t="s">
        <v>805</v>
      </c>
      <c r="G68" t="s">
        <v>14</v>
      </c>
      <c r="H68" t="s">
        <v>806</v>
      </c>
      <c r="I68" t="s">
        <v>2</v>
      </c>
      <c r="J68" t="s">
        <v>5</v>
      </c>
      <c r="K68" t="s">
        <v>1309</v>
      </c>
    </row>
    <row r="69" spans="4:11" x14ac:dyDescent="0.3">
      <c r="D69" s="22">
        <f>SUBTOTAL(3,$F$6:F69)</f>
        <v>64</v>
      </c>
      <c r="E69" s="23">
        <v>71</v>
      </c>
      <c r="F69" t="s">
        <v>808</v>
      </c>
      <c r="G69" t="s">
        <v>19</v>
      </c>
      <c r="H69" t="s">
        <v>809</v>
      </c>
      <c r="I69" t="s">
        <v>0</v>
      </c>
      <c r="J69" t="s">
        <v>1347</v>
      </c>
      <c r="K69" t="s">
        <v>1309</v>
      </c>
    </row>
    <row r="70" spans="4:11" x14ac:dyDescent="0.3">
      <c r="D70" s="22">
        <f>SUBTOTAL(3,$F$6:F70)</f>
        <v>65</v>
      </c>
      <c r="E70" s="23">
        <v>72</v>
      </c>
      <c r="F70" t="s">
        <v>817</v>
      </c>
      <c r="G70" t="s">
        <v>24</v>
      </c>
      <c r="H70" t="s">
        <v>818</v>
      </c>
      <c r="I70" t="s">
        <v>0</v>
      </c>
      <c r="J70" t="s">
        <v>1347</v>
      </c>
      <c r="K70" t="s">
        <v>1309</v>
      </c>
    </row>
    <row r="71" spans="4:11" x14ac:dyDescent="0.3">
      <c r="D71" s="22">
        <f>SUBTOTAL(3,$F$6:F71)</f>
        <v>66</v>
      </c>
      <c r="E71" s="23">
        <v>73</v>
      </c>
      <c r="F71" t="s">
        <v>825</v>
      </c>
      <c r="G71" t="s">
        <v>34</v>
      </c>
      <c r="H71" t="s">
        <v>826</v>
      </c>
      <c r="I71" t="s">
        <v>0</v>
      </c>
      <c r="J71" t="s">
        <v>1347</v>
      </c>
      <c r="K71" t="s">
        <v>1309</v>
      </c>
    </row>
    <row r="72" spans="4:11" x14ac:dyDescent="0.3">
      <c r="D72" s="22">
        <f>SUBTOTAL(3,$F$6:F72)</f>
        <v>67</v>
      </c>
      <c r="E72" s="23">
        <v>74</v>
      </c>
      <c r="F72" t="s">
        <v>828</v>
      </c>
      <c r="G72" t="s">
        <v>14</v>
      </c>
      <c r="H72" t="s">
        <v>829</v>
      </c>
      <c r="I72" t="s">
        <v>0</v>
      </c>
      <c r="J72" t="s">
        <v>1347</v>
      </c>
      <c r="K72" t="s">
        <v>1309</v>
      </c>
    </row>
    <row r="73" spans="4:11" x14ac:dyDescent="0.3">
      <c r="D73" s="22">
        <f>SUBTOTAL(3,$F$6:F73)</f>
        <v>68</v>
      </c>
      <c r="E73" s="23">
        <v>75</v>
      </c>
      <c r="F73" t="s">
        <v>834</v>
      </c>
      <c r="G73" t="s">
        <v>19</v>
      </c>
      <c r="H73" t="s">
        <v>835</v>
      </c>
      <c r="I73" t="s">
        <v>0</v>
      </c>
      <c r="J73" t="s">
        <v>1347</v>
      </c>
      <c r="K73" t="s">
        <v>1309</v>
      </c>
    </row>
    <row r="74" spans="4:11" x14ac:dyDescent="0.3">
      <c r="D74" s="22">
        <f>SUBTOTAL(3,$F$6:F74)</f>
        <v>69</v>
      </c>
      <c r="E74" s="23">
        <v>76</v>
      </c>
      <c r="F74" t="s">
        <v>840</v>
      </c>
      <c r="G74" t="s">
        <v>24</v>
      </c>
      <c r="H74" t="s">
        <v>379</v>
      </c>
      <c r="I74" t="s">
        <v>0</v>
      </c>
      <c r="J74" t="s">
        <v>1347</v>
      </c>
      <c r="K74" t="s">
        <v>1309</v>
      </c>
    </row>
    <row r="75" spans="4:11" x14ac:dyDescent="0.3">
      <c r="D75" s="22">
        <f>SUBTOTAL(3,$F$6:F75)</f>
        <v>70</v>
      </c>
      <c r="E75" s="23">
        <v>77</v>
      </c>
      <c r="F75" t="s">
        <v>842</v>
      </c>
      <c r="G75" t="s">
        <v>34</v>
      </c>
      <c r="H75" t="s">
        <v>843</v>
      </c>
      <c r="I75" t="s">
        <v>0</v>
      </c>
      <c r="J75" t="s">
        <v>1347</v>
      </c>
      <c r="K75" t="s">
        <v>1309</v>
      </c>
    </row>
    <row r="76" spans="4:11" x14ac:dyDescent="0.3">
      <c r="D76" s="22">
        <f>SUBTOTAL(3,$F$6:F76)</f>
        <v>71</v>
      </c>
      <c r="E76" s="23">
        <v>78</v>
      </c>
      <c r="F76" t="s">
        <v>845</v>
      </c>
      <c r="G76" t="s">
        <v>14</v>
      </c>
      <c r="H76" t="s">
        <v>846</v>
      </c>
      <c r="I76" t="s">
        <v>0</v>
      </c>
      <c r="J76" t="s">
        <v>1347</v>
      </c>
      <c r="K76" t="s">
        <v>1309</v>
      </c>
    </row>
    <row r="77" spans="4:11" x14ac:dyDescent="0.3">
      <c r="D77" s="22">
        <f>SUBTOTAL(3,$F$6:F77)</f>
        <v>72</v>
      </c>
      <c r="E77" s="23">
        <v>79</v>
      </c>
      <c r="F77" t="s">
        <v>848</v>
      </c>
      <c r="G77" t="s">
        <v>19</v>
      </c>
      <c r="H77" t="s">
        <v>849</v>
      </c>
      <c r="I77" t="s">
        <v>0</v>
      </c>
      <c r="J77" t="s">
        <v>1347</v>
      </c>
      <c r="K77" t="s">
        <v>1309</v>
      </c>
    </row>
    <row r="78" spans="4:11" x14ac:dyDescent="0.3">
      <c r="D78" s="22">
        <f>SUBTOTAL(3,$F$6:F78)</f>
        <v>73</v>
      </c>
      <c r="E78" s="23">
        <v>80</v>
      </c>
      <c r="F78" t="s">
        <v>851</v>
      </c>
      <c r="G78" t="s">
        <v>24</v>
      </c>
      <c r="H78" t="s">
        <v>852</v>
      </c>
      <c r="I78" t="s">
        <v>0</v>
      </c>
      <c r="J78" t="s">
        <v>1347</v>
      </c>
      <c r="K78" t="s">
        <v>1309</v>
      </c>
    </row>
    <row r="79" spans="4:11" x14ac:dyDescent="0.3">
      <c r="D79" s="22">
        <f>SUBTOTAL(3,$F$6:F79)</f>
        <v>74</v>
      </c>
      <c r="E79" s="23">
        <v>81</v>
      </c>
      <c r="F79" t="s">
        <v>854</v>
      </c>
      <c r="G79" t="s">
        <v>34</v>
      </c>
      <c r="H79" t="s">
        <v>855</v>
      </c>
      <c r="I79" t="s">
        <v>0</v>
      </c>
      <c r="J79" t="s">
        <v>1347</v>
      </c>
      <c r="K79" t="s">
        <v>1309</v>
      </c>
    </row>
    <row r="80" spans="4:11" x14ac:dyDescent="0.3">
      <c r="D80" s="22">
        <f>SUBTOTAL(3,$F$6:F80)</f>
        <v>75</v>
      </c>
      <c r="E80" s="23">
        <v>83</v>
      </c>
      <c r="F80" t="s">
        <v>863</v>
      </c>
      <c r="G80" t="s">
        <v>19</v>
      </c>
      <c r="H80" t="s">
        <v>864</v>
      </c>
      <c r="I80" t="s">
        <v>0</v>
      </c>
      <c r="J80" t="s">
        <v>1347</v>
      </c>
      <c r="K80" t="s">
        <v>1309</v>
      </c>
    </row>
    <row r="81" spans="4:11" x14ac:dyDescent="0.3">
      <c r="D81" s="22">
        <f>SUBTOTAL(3,$F$6:F81)</f>
        <v>76</v>
      </c>
      <c r="E81" s="23">
        <v>85</v>
      </c>
      <c r="F81" t="s">
        <v>869</v>
      </c>
      <c r="G81" t="s">
        <v>34</v>
      </c>
      <c r="H81" t="s">
        <v>870</v>
      </c>
      <c r="I81" t="s">
        <v>0</v>
      </c>
      <c r="J81" t="s">
        <v>1347</v>
      </c>
      <c r="K81" t="s">
        <v>1309</v>
      </c>
    </row>
    <row r="82" spans="4:11" x14ac:dyDescent="0.3">
      <c r="D82" s="22">
        <f>SUBTOTAL(3,$F$6:F82)</f>
        <v>77</v>
      </c>
      <c r="E82" s="23">
        <v>86</v>
      </c>
      <c r="F82" t="s">
        <v>872</v>
      </c>
      <c r="G82" t="s">
        <v>14</v>
      </c>
      <c r="H82" t="s">
        <v>873</v>
      </c>
      <c r="I82" t="s">
        <v>0</v>
      </c>
      <c r="J82" t="s">
        <v>1347</v>
      </c>
      <c r="K82" t="s">
        <v>1309</v>
      </c>
    </row>
    <row r="83" spans="4:11" x14ac:dyDescent="0.3">
      <c r="D83" s="22">
        <f>SUBTOTAL(3,$F$6:F83)</f>
        <v>78</v>
      </c>
      <c r="E83" s="23">
        <v>89</v>
      </c>
      <c r="F83" t="s">
        <v>887</v>
      </c>
      <c r="G83" t="s">
        <v>34</v>
      </c>
      <c r="H83" t="s">
        <v>888</v>
      </c>
      <c r="I83" t="s">
        <v>0</v>
      </c>
      <c r="J83" t="s">
        <v>1347</v>
      </c>
      <c r="K83" t="s">
        <v>1309</v>
      </c>
    </row>
    <row r="84" spans="4:11" x14ac:dyDescent="0.3">
      <c r="D84" s="22">
        <f>SUBTOTAL(3,$F$6:F84)</f>
        <v>79</v>
      </c>
      <c r="E84" s="23">
        <v>90</v>
      </c>
      <c r="F84" t="s">
        <v>890</v>
      </c>
      <c r="G84" t="s">
        <v>14</v>
      </c>
      <c r="H84" t="s">
        <v>891</v>
      </c>
      <c r="I84" t="s">
        <v>0</v>
      </c>
      <c r="J84" t="s">
        <v>1347</v>
      </c>
      <c r="K84" t="s">
        <v>1309</v>
      </c>
    </row>
    <row r="85" spans="4:11" x14ac:dyDescent="0.3">
      <c r="D85" s="22">
        <f>SUBTOTAL(3,$F$6:F85)</f>
        <v>80</v>
      </c>
      <c r="E85" s="23">
        <v>91</v>
      </c>
      <c r="F85" t="s">
        <v>893</v>
      </c>
      <c r="G85" t="s">
        <v>19</v>
      </c>
      <c r="H85" t="s">
        <v>894</v>
      </c>
      <c r="I85" t="s">
        <v>15</v>
      </c>
      <c r="J85" t="s">
        <v>5</v>
      </c>
      <c r="K85" t="s">
        <v>1309</v>
      </c>
    </row>
    <row r="86" spans="4:11" x14ac:dyDescent="0.3">
      <c r="D86" s="22">
        <f>SUBTOTAL(3,$F$6:F86)</f>
        <v>81</v>
      </c>
      <c r="E86" s="23">
        <v>92</v>
      </c>
      <c r="F86" t="s">
        <v>896</v>
      </c>
      <c r="G86" t="s">
        <v>24</v>
      </c>
      <c r="H86" t="s">
        <v>897</v>
      </c>
      <c r="I86" t="s">
        <v>2</v>
      </c>
      <c r="J86" t="s">
        <v>60</v>
      </c>
      <c r="K86" t="s">
        <v>1309</v>
      </c>
    </row>
    <row r="87" spans="4:11" x14ac:dyDescent="0.3">
      <c r="D87" s="22">
        <f>SUBTOTAL(3,$F$6:F87)</f>
        <v>82</v>
      </c>
      <c r="E87" s="23">
        <v>93</v>
      </c>
      <c r="F87" t="s">
        <v>902</v>
      </c>
      <c r="G87" t="s">
        <v>34</v>
      </c>
      <c r="H87" t="s">
        <v>903</v>
      </c>
      <c r="I87" t="s">
        <v>3</v>
      </c>
      <c r="J87" t="s">
        <v>1266</v>
      </c>
      <c r="K87" t="s">
        <v>1309</v>
      </c>
    </row>
    <row r="88" spans="4:11" x14ac:dyDescent="0.3">
      <c r="D88" s="22">
        <f>SUBTOTAL(3,$F$6:F88)</f>
        <v>83</v>
      </c>
      <c r="E88" s="23">
        <v>94</v>
      </c>
      <c r="F88" t="s">
        <v>905</v>
      </c>
      <c r="G88" t="s">
        <v>14</v>
      </c>
      <c r="H88" t="s">
        <v>906</v>
      </c>
      <c r="I88" t="s">
        <v>15</v>
      </c>
      <c r="J88" t="s">
        <v>361</v>
      </c>
      <c r="K88" t="s">
        <v>1309</v>
      </c>
    </row>
    <row r="89" spans="4:11" x14ac:dyDescent="0.3">
      <c r="D89" s="22">
        <f>SUBTOTAL(3,$F$6:F89)</f>
        <v>84</v>
      </c>
      <c r="E89" s="23">
        <v>95</v>
      </c>
      <c r="F89" t="s">
        <v>908</v>
      </c>
      <c r="G89" t="s">
        <v>19</v>
      </c>
      <c r="H89" t="s">
        <v>909</v>
      </c>
      <c r="I89" t="s">
        <v>2</v>
      </c>
      <c r="J89" t="s">
        <v>60</v>
      </c>
      <c r="K89" t="s">
        <v>1309</v>
      </c>
    </row>
    <row r="90" spans="4:11" x14ac:dyDescent="0.3">
      <c r="D90" s="22">
        <f>SUBTOTAL(3,$F$6:F90)</f>
        <v>85</v>
      </c>
      <c r="E90" s="23">
        <v>96</v>
      </c>
      <c r="F90" t="s">
        <v>911</v>
      </c>
      <c r="G90" t="s">
        <v>24</v>
      </c>
      <c r="H90" t="s">
        <v>912</v>
      </c>
      <c r="I90" t="s">
        <v>4</v>
      </c>
      <c r="J90" t="s">
        <v>1288</v>
      </c>
      <c r="K90" t="s">
        <v>1309</v>
      </c>
    </row>
    <row r="91" spans="4:11" x14ac:dyDescent="0.3">
      <c r="D91" s="22">
        <f>SUBTOTAL(3,$F$6:F91)</f>
        <v>86</v>
      </c>
      <c r="E91" s="23">
        <v>97</v>
      </c>
      <c r="F91" t="s">
        <v>917</v>
      </c>
      <c r="G91" t="s">
        <v>34</v>
      </c>
      <c r="H91" t="s">
        <v>918</v>
      </c>
      <c r="I91" t="s">
        <v>15</v>
      </c>
      <c r="J91" t="s">
        <v>1296</v>
      </c>
      <c r="K91" t="s">
        <v>1309</v>
      </c>
    </row>
    <row r="92" spans="4:11" x14ac:dyDescent="0.3">
      <c r="D92" s="22">
        <f>SUBTOTAL(3,$F$6:F92)</f>
        <v>87</v>
      </c>
      <c r="E92" s="23">
        <v>98</v>
      </c>
      <c r="F92" t="s">
        <v>920</v>
      </c>
      <c r="G92" t="s">
        <v>14</v>
      </c>
      <c r="H92" t="s">
        <v>303</v>
      </c>
      <c r="I92" t="s">
        <v>4</v>
      </c>
      <c r="J92" t="s">
        <v>1288</v>
      </c>
      <c r="K92" t="s">
        <v>1309</v>
      </c>
    </row>
    <row r="93" spans="4:11" x14ac:dyDescent="0.3">
      <c r="D93" s="22">
        <f>SUBTOTAL(3,$F$6:F93)</f>
        <v>88</v>
      </c>
      <c r="E93" s="23">
        <v>99</v>
      </c>
      <c r="F93" t="s">
        <v>928</v>
      </c>
      <c r="G93" t="s">
        <v>19</v>
      </c>
      <c r="H93" t="s">
        <v>929</v>
      </c>
      <c r="I93" t="s">
        <v>4</v>
      </c>
      <c r="J93" t="s">
        <v>1288</v>
      </c>
      <c r="K93" t="s">
        <v>1309</v>
      </c>
    </row>
    <row r="94" spans="4:11" x14ac:dyDescent="0.3">
      <c r="D94" s="22">
        <f>SUBTOTAL(3,$F$6:F94)</f>
        <v>89</v>
      </c>
      <c r="E94" s="23">
        <v>100</v>
      </c>
      <c r="F94" t="s">
        <v>931</v>
      </c>
      <c r="G94" t="s">
        <v>24</v>
      </c>
      <c r="H94" t="s">
        <v>932</v>
      </c>
      <c r="I94" t="s">
        <v>2</v>
      </c>
      <c r="J94" t="s">
        <v>60</v>
      </c>
      <c r="K94" t="s">
        <v>1309</v>
      </c>
    </row>
    <row r="95" spans="4:11" x14ac:dyDescent="0.3">
      <c r="D95" s="22">
        <f>SUBTOTAL(3,$F$6:F95)</f>
        <v>90</v>
      </c>
      <c r="E95" s="23">
        <v>101</v>
      </c>
      <c r="F95" t="s">
        <v>934</v>
      </c>
      <c r="G95" t="s">
        <v>34</v>
      </c>
      <c r="H95" t="s">
        <v>935</v>
      </c>
      <c r="I95" t="s">
        <v>15</v>
      </c>
      <c r="J95" t="s">
        <v>361</v>
      </c>
      <c r="K95" t="s">
        <v>1309</v>
      </c>
    </row>
    <row r="96" spans="4:11" x14ac:dyDescent="0.3">
      <c r="D96" s="22">
        <f>SUBTOTAL(3,$F$6:F96)</f>
        <v>91</v>
      </c>
      <c r="E96" s="23">
        <v>102</v>
      </c>
      <c r="F96" t="s">
        <v>937</v>
      </c>
      <c r="G96" t="s">
        <v>14</v>
      </c>
      <c r="H96" t="s">
        <v>938</v>
      </c>
      <c r="I96" t="s">
        <v>3</v>
      </c>
      <c r="J96" t="s">
        <v>1266</v>
      </c>
      <c r="K96" t="s">
        <v>1309</v>
      </c>
    </row>
    <row r="97" spans="4:11" x14ac:dyDescent="0.3">
      <c r="D97" s="22">
        <f>SUBTOTAL(3,$F$6:F97)</f>
        <v>92</v>
      </c>
      <c r="E97" s="23">
        <v>103</v>
      </c>
      <c r="F97" t="s">
        <v>943</v>
      </c>
      <c r="G97" t="s">
        <v>19</v>
      </c>
      <c r="H97" t="s">
        <v>944</v>
      </c>
      <c r="I97" t="s">
        <v>2</v>
      </c>
      <c r="J97" t="s">
        <v>60</v>
      </c>
      <c r="K97" t="s">
        <v>1309</v>
      </c>
    </row>
    <row r="98" spans="4:11" x14ac:dyDescent="0.3">
      <c r="D98" s="22">
        <f>SUBTOTAL(3,$F$6:F98)</f>
        <v>93</v>
      </c>
      <c r="E98" s="23">
        <v>104</v>
      </c>
      <c r="F98" t="s">
        <v>946</v>
      </c>
      <c r="G98" t="s">
        <v>24</v>
      </c>
      <c r="H98" t="s">
        <v>947</v>
      </c>
      <c r="I98" t="s">
        <v>3</v>
      </c>
      <c r="J98" t="s">
        <v>1266</v>
      </c>
      <c r="K98" t="s">
        <v>1309</v>
      </c>
    </row>
    <row r="99" spans="4:11" x14ac:dyDescent="0.3">
      <c r="D99" s="22">
        <f>SUBTOTAL(3,$F$6:F99)</f>
        <v>94</v>
      </c>
      <c r="E99" s="23">
        <v>105</v>
      </c>
      <c r="F99" t="s">
        <v>949</v>
      </c>
      <c r="G99" t="s">
        <v>34</v>
      </c>
      <c r="H99" t="s">
        <v>950</v>
      </c>
      <c r="I99" t="s">
        <v>3</v>
      </c>
      <c r="J99" t="s">
        <v>1266</v>
      </c>
      <c r="K99" t="s">
        <v>1309</v>
      </c>
    </row>
    <row r="100" spans="4:11" x14ac:dyDescent="0.3">
      <c r="D100" s="22">
        <f>SUBTOTAL(3,$F$6:F100)</f>
        <v>95</v>
      </c>
      <c r="E100" s="23">
        <v>106</v>
      </c>
      <c r="F100" t="s">
        <v>952</v>
      </c>
      <c r="G100" t="s">
        <v>14</v>
      </c>
      <c r="H100" t="s">
        <v>953</v>
      </c>
      <c r="I100" t="s">
        <v>2</v>
      </c>
      <c r="J100" t="s">
        <v>1266</v>
      </c>
      <c r="K100" t="s">
        <v>1309</v>
      </c>
    </row>
    <row r="101" spans="4:11" x14ac:dyDescent="0.3">
      <c r="D101" s="22">
        <f>SUBTOTAL(3,$F$6:F101)</f>
        <v>96</v>
      </c>
      <c r="E101" s="23">
        <v>107</v>
      </c>
      <c r="F101" t="s">
        <v>955</v>
      </c>
      <c r="G101" t="s">
        <v>19</v>
      </c>
      <c r="H101" t="s">
        <v>956</v>
      </c>
      <c r="I101" t="s">
        <v>2</v>
      </c>
      <c r="J101" t="s">
        <v>1266</v>
      </c>
      <c r="K101" t="s">
        <v>1309</v>
      </c>
    </row>
    <row r="102" spans="4:11" x14ac:dyDescent="0.3">
      <c r="D102" s="22">
        <f>SUBTOTAL(3,$F$6:F102)</f>
        <v>97</v>
      </c>
      <c r="E102" s="23">
        <v>108</v>
      </c>
      <c r="F102" t="s">
        <v>961</v>
      </c>
      <c r="G102" t="s">
        <v>24</v>
      </c>
      <c r="H102" t="s">
        <v>962</v>
      </c>
      <c r="I102" t="s">
        <v>4</v>
      </c>
      <c r="J102" t="s">
        <v>1288</v>
      </c>
      <c r="K102" t="s">
        <v>1309</v>
      </c>
    </row>
    <row r="103" spans="4:11" x14ac:dyDescent="0.3">
      <c r="D103" s="22">
        <f>SUBTOTAL(3,$F$6:F103)</f>
        <v>98</v>
      </c>
      <c r="E103" s="23">
        <v>109</v>
      </c>
      <c r="F103" t="s">
        <v>964</v>
      </c>
      <c r="G103" t="s">
        <v>34</v>
      </c>
      <c r="H103" t="s">
        <v>965</v>
      </c>
      <c r="I103" t="s">
        <v>1</v>
      </c>
      <c r="J103" t="s">
        <v>1288</v>
      </c>
      <c r="K103" t="s">
        <v>1309</v>
      </c>
    </row>
    <row r="104" spans="4:11" x14ac:dyDescent="0.3">
      <c r="D104" s="22">
        <f>SUBTOTAL(3,$F$6:F104)</f>
        <v>99</v>
      </c>
      <c r="E104" s="23">
        <v>110</v>
      </c>
      <c r="F104" t="s">
        <v>971</v>
      </c>
      <c r="G104" t="s">
        <v>14</v>
      </c>
      <c r="H104" t="s">
        <v>972</v>
      </c>
      <c r="I104" t="s">
        <v>4</v>
      </c>
      <c r="J104" t="s">
        <v>1288</v>
      </c>
      <c r="K104" t="s">
        <v>1309</v>
      </c>
    </row>
    <row r="105" spans="4:11" x14ac:dyDescent="0.3">
      <c r="D105" s="22">
        <f>SUBTOTAL(3,$F$6:F105)</f>
        <v>100</v>
      </c>
      <c r="E105" s="23">
        <v>111</v>
      </c>
      <c r="F105" t="s">
        <v>974</v>
      </c>
      <c r="G105" t="s">
        <v>19</v>
      </c>
      <c r="H105" t="s">
        <v>975</v>
      </c>
      <c r="I105" t="s">
        <v>2</v>
      </c>
      <c r="J105" t="s">
        <v>1288</v>
      </c>
      <c r="K105" t="s">
        <v>1309</v>
      </c>
    </row>
    <row r="106" spans="4:11" x14ac:dyDescent="0.3">
      <c r="D106" s="22">
        <f>SUBTOTAL(3,$F$6:F106)</f>
        <v>101</v>
      </c>
      <c r="E106" s="23">
        <v>112</v>
      </c>
      <c r="F106" t="s">
        <v>977</v>
      </c>
      <c r="G106" t="s">
        <v>24</v>
      </c>
      <c r="H106" t="s">
        <v>978</v>
      </c>
      <c r="I106" t="s">
        <v>0</v>
      </c>
      <c r="J106" t="s">
        <v>1288</v>
      </c>
      <c r="K106" t="s">
        <v>1309</v>
      </c>
    </row>
    <row r="107" spans="4:11" x14ac:dyDescent="0.3">
      <c r="D107" s="22">
        <f>SUBTOTAL(3,$F$6:F107)</f>
        <v>102</v>
      </c>
      <c r="E107" s="23">
        <v>113</v>
      </c>
      <c r="F107" t="s">
        <v>979</v>
      </c>
      <c r="G107" t="s">
        <v>34</v>
      </c>
      <c r="H107" t="s">
        <v>980</v>
      </c>
      <c r="I107" t="s">
        <v>1</v>
      </c>
      <c r="J107" t="s">
        <v>1288</v>
      </c>
      <c r="K107" t="s">
        <v>1309</v>
      </c>
    </row>
    <row r="108" spans="4:11" x14ac:dyDescent="0.3">
      <c r="D108" s="22">
        <f>SUBTOTAL(3,$F$6:F108)</f>
        <v>103</v>
      </c>
      <c r="E108" s="23">
        <v>114</v>
      </c>
      <c r="F108" t="s">
        <v>982</v>
      </c>
      <c r="G108" t="s">
        <v>14</v>
      </c>
      <c r="H108" t="s">
        <v>983</v>
      </c>
      <c r="I108" t="s">
        <v>1</v>
      </c>
      <c r="J108" t="s">
        <v>1288</v>
      </c>
      <c r="K108" t="s">
        <v>1309</v>
      </c>
    </row>
    <row r="109" spans="4:11" x14ac:dyDescent="0.3">
      <c r="D109" s="22">
        <f>SUBTOTAL(3,$F$6:F109)</f>
        <v>104</v>
      </c>
      <c r="E109" s="23">
        <v>115</v>
      </c>
      <c r="F109" t="s">
        <v>985</v>
      </c>
      <c r="G109" t="s">
        <v>19</v>
      </c>
      <c r="H109" t="s">
        <v>986</v>
      </c>
      <c r="I109" t="s">
        <v>0</v>
      </c>
      <c r="J109" t="s">
        <v>1288</v>
      </c>
      <c r="K109" t="s">
        <v>1309</v>
      </c>
    </row>
    <row r="110" spans="4:11" x14ac:dyDescent="0.3">
      <c r="D110" s="22">
        <f>SUBTOTAL(3,$F$6:F110)</f>
        <v>105</v>
      </c>
      <c r="E110" s="23">
        <v>116</v>
      </c>
      <c r="F110" t="s">
        <v>988</v>
      </c>
      <c r="G110" t="s">
        <v>24</v>
      </c>
      <c r="H110" t="s">
        <v>989</v>
      </c>
      <c r="I110" t="s">
        <v>15</v>
      </c>
      <c r="J110" t="s">
        <v>1288</v>
      </c>
      <c r="K110" t="s">
        <v>1309</v>
      </c>
    </row>
    <row r="111" spans="4:11" x14ac:dyDescent="0.3">
      <c r="D111" s="22">
        <f>SUBTOTAL(3,$F$6:F111)</f>
        <v>106</v>
      </c>
      <c r="E111" s="23">
        <v>117</v>
      </c>
      <c r="F111" t="s">
        <v>991</v>
      </c>
      <c r="G111" t="s">
        <v>34</v>
      </c>
      <c r="H111" t="s">
        <v>992</v>
      </c>
      <c r="I111" t="s">
        <v>1</v>
      </c>
      <c r="J111" t="s">
        <v>1288</v>
      </c>
      <c r="K111" t="s">
        <v>1309</v>
      </c>
    </row>
    <row r="112" spans="4:11" x14ac:dyDescent="0.3">
      <c r="D112" s="22">
        <f>SUBTOTAL(3,$F$6:F112)</f>
        <v>107</v>
      </c>
      <c r="E112" s="23">
        <v>118</v>
      </c>
      <c r="F112" t="s">
        <v>994</v>
      </c>
      <c r="G112" t="s">
        <v>14</v>
      </c>
      <c r="H112" t="s">
        <v>995</v>
      </c>
      <c r="I112" t="s">
        <v>1</v>
      </c>
      <c r="J112" t="s">
        <v>1288</v>
      </c>
      <c r="K112" t="s">
        <v>1309</v>
      </c>
    </row>
    <row r="113" spans="4:11" x14ac:dyDescent="0.3">
      <c r="D113" s="22">
        <f>SUBTOTAL(3,$F$6:F113)</f>
        <v>108</v>
      </c>
      <c r="E113" s="23">
        <v>119</v>
      </c>
      <c r="F113" t="s">
        <v>997</v>
      </c>
      <c r="G113" t="s">
        <v>19</v>
      </c>
      <c r="H113" t="s">
        <v>998</v>
      </c>
      <c r="I113" t="s">
        <v>3</v>
      </c>
      <c r="J113" t="s">
        <v>1288</v>
      </c>
      <c r="K113" t="s">
        <v>1309</v>
      </c>
    </row>
    <row r="114" spans="4:11" x14ac:dyDescent="0.3">
      <c r="D114" s="22">
        <f>SUBTOTAL(3,$F$6:F114)</f>
        <v>109</v>
      </c>
      <c r="E114" s="23">
        <v>120</v>
      </c>
      <c r="F114" t="s">
        <v>1000</v>
      </c>
      <c r="G114" t="s">
        <v>24</v>
      </c>
      <c r="H114" t="s">
        <v>1001</v>
      </c>
      <c r="I114" t="s">
        <v>15</v>
      </c>
      <c r="J114" t="s">
        <v>1288</v>
      </c>
      <c r="K114" t="s">
        <v>1309</v>
      </c>
    </row>
    <row r="115" spans="4:11" x14ac:dyDescent="0.3">
      <c r="D115" s="22">
        <f>SUBTOTAL(3,$F$6:F115)</f>
        <v>110</v>
      </c>
      <c r="E115" s="23">
        <v>121</v>
      </c>
      <c r="F115" t="s">
        <v>1003</v>
      </c>
      <c r="G115" t="s">
        <v>34</v>
      </c>
      <c r="H115" t="s">
        <v>1004</v>
      </c>
      <c r="I115" t="s">
        <v>2</v>
      </c>
      <c r="J115" t="s">
        <v>1288</v>
      </c>
      <c r="K115" t="s">
        <v>1309</v>
      </c>
    </row>
    <row r="116" spans="4:11" x14ac:dyDescent="0.3">
      <c r="D116" s="22">
        <f>SUBTOTAL(3,$F$6:F116)</f>
        <v>111</v>
      </c>
      <c r="E116" s="23">
        <v>122</v>
      </c>
      <c r="F116" t="s">
        <v>1006</v>
      </c>
      <c r="G116" t="s">
        <v>14</v>
      </c>
      <c r="H116" t="s">
        <v>1007</v>
      </c>
      <c r="I116" t="s">
        <v>1</v>
      </c>
      <c r="J116" t="s">
        <v>1288</v>
      </c>
      <c r="K116" t="s">
        <v>1309</v>
      </c>
    </row>
    <row r="117" spans="4:11" x14ac:dyDescent="0.3">
      <c r="D117" s="22">
        <f>SUBTOTAL(3,$F$6:F117)</f>
        <v>112</v>
      </c>
      <c r="E117" s="23">
        <v>123</v>
      </c>
      <c r="F117" t="s">
        <v>1015</v>
      </c>
      <c r="G117" t="s">
        <v>19</v>
      </c>
      <c r="H117" t="s">
        <v>1016</v>
      </c>
      <c r="I117" t="s">
        <v>3</v>
      </c>
      <c r="J117" t="s">
        <v>1288</v>
      </c>
      <c r="K117" t="s">
        <v>1309</v>
      </c>
    </row>
    <row r="118" spans="4:11" x14ac:dyDescent="0.3">
      <c r="D118" s="22">
        <f>SUBTOTAL(3,$F$6:F118)</f>
        <v>113</v>
      </c>
      <c r="E118" s="23">
        <v>124</v>
      </c>
      <c r="F118" t="s">
        <v>1018</v>
      </c>
      <c r="G118" t="s">
        <v>24</v>
      </c>
      <c r="H118" t="s">
        <v>1019</v>
      </c>
      <c r="I118" t="s">
        <v>4</v>
      </c>
      <c r="J118" t="s">
        <v>1288</v>
      </c>
      <c r="K118" t="s">
        <v>1309</v>
      </c>
    </row>
    <row r="119" spans="4:11" x14ac:dyDescent="0.3">
      <c r="D119" s="22">
        <f>SUBTOTAL(3,$F$6:F119)</f>
        <v>114</v>
      </c>
      <c r="E119" s="23">
        <v>125</v>
      </c>
      <c r="F119" t="s">
        <v>1021</v>
      </c>
      <c r="G119" t="s">
        <v>34</v>
      </c>
      <c r="H119" t="s">
        <v>1022</v>
      </c>
      <c r="I119" t="s">
        <v>1</v>
      </c>
      <c r="J119" t="s">
        <v>1288</v>
      </c>
      <c r="K119" t="s">
        <v>1309</v>
      </c>
    </row>
    <row r="120" spans="4:11" x14ac:dyDescent="0.3">
      <c r="D120" s="22">
        <f>SUBTOTAL(3,$F$6:F120)</f>
        <v>115</v>
      </c>
      <c r="E120" s="23">
        <v>126</v>
      </c>
      <c r="F120" t="s">
        <v>1031</v>
      </c>
      <c r="G120" t="s">
        <v>14</v>
      </c>
      <c r="H120" t="s">
        <v>1032</v>
      </c>
      <c r="I120" t="s">
        <v>0</v>
      </c>
      <c r="J120" t="s">
        <v>1288</v>
      </c>
      <c r="K120" t="s">
        <v>1309</v>
      </c>
    </row>
    <row r="121" spans="4:11" x14ac:dyDescent="0.3">
      <c r="D121" s="22">
        <f>SUBTOTAL(3,$F$6:F121)</f>
        <v>116</v>
      </c>
      <c r="E121" s="23">
        <v>127</v>
      </c>
      <c r="F121" t="s">
        <v>1034</v>
      </c>
      <c r="G121" t="s">
        <v>19</v>
      </c>
      <c r="H121" t="s">
        <v>1035</v>
      </c>
      <c r="I121" t="s">
        <v>15</v>
      </c>
      <c r="J121" t="s">
        <v>1288</v>
      </c>
      <c r="K121" t="s">
        <v>1309</v>
      </c>
    </row>
    <row r="122" spans="4:11" x14ac:dyDescent="0.3">
      <c r="D122" s="22">
        <f>SUBTOTAL(3,$F$6:F122)</f>
        <v>117</v>
      </c>
      <c r="E122" s="23">
        <v>128</v>
      </c>
      <c r="F122" t="s">
        <v>1037</v>
      </c>
      <c r="G122" t="s">
        <v>24</v>
      </c>
      <c r="H122" t="s">
        <v>1038</v>
      </c>
      <c r="I122" t="s">
        <v>2</v>
      </c>
      <c r="J122" t="s">
        <v>1288</v>
      </c>
      <c r="K122" t="s">
        <v>1309</v>
      </c>
    </row>
    <row r="123" spans="4:11" x14ac:dyDescent="0.3">
      <c r="D123" s="22">
        <f>SUBTOTAL(3,$F$6:F123)</f>
        <v>118</v>
      </c>
      <c r="E123" s="23">
        <v>129</v>
      </c>
      <c r="F123" t="s">
        <v>1040</v>
      </c>
      <c r="G123" t="s">
        <v>34</v>
      </c>
      <c r="H123" t="s">
        <v>1041</v>
      </c>
      <c r="I123" t="s">
        <v>0</v>
      </c>
      <c r="J123" t="s">
        <v>1288</v>
      </c>
      <c r="K123" t="s">
        <v>1309</v>
      </c>
    </row>
    <row r="124" spans="4:11" x14ac:dyDescent="0.3">
      <c r="D124" s="22">
        <f>SUBTOTAL(3,$F$6:F124)</f>
        <v>119</v>
      </c>
      <c r="E124" s="23">
        <v>130</v>
      </c>
      <c r="F124" t="s">
        <v>1043</v>
      </c>
      <c r="G124" t="s">
        <v>14</v>
      </c>
      <c r="H124" t="s">
        <v>1044</v>
      </c>
      <c r="I124" t="s">
        <v>2</v>
      </c>
      <c r="J124" t="s">
        <v>1288</v>
      </c>
      <c r="K124" t="s">
        <v>1309</v>
      </c>
    </row>
    <row r="125" spans="4:11" x14ac:dyDescent="0.3">
      <c r="D125" s="22">
        <f>SUBTOTAL(3,$F$6:F125)</f>
        <v>120</v>
      </c>
      <c r="E125" s="23">
        <v>131</v>
      </c>
      <c r="F125" t="s">
        <v>1046</v>
      </c>
      <c r="G125" t="s">
        <v>19</v>
      </c>
      <c r="H125" t="s">
        <v>1047</v>
      </c>
      <c r="I125" t="s">
        <v>4</v>
      </c>
      <c r="J125" t="s">
        <v>1288</v>
      </c>
      <c r="K125" t="s">
        <v>1309</v>
      </c>
    </row>
    <row r="126" spans="4:11" x14ac:dyDescent="0.3">
      <c r="D126" s="22">
        <f>SUBTOTAL(3,$F$6:F126)</f>
        <v>121</v>
      </c>
      <c r="E126" s="23">
        <v>132</v>
      </c>
      <c r="F126" t="s">
        <v>1049</v>
      </c>
      <c r="G126" t="s">
        <v>24</v>
      </c>
      <c r="H126" t="s">
        <v>1050</v>
      </c>
      <c r="I126" t="s">
        <v>15</v>
      </c>
      <c r="J126" t="s">
        <v>1288</v>
      </c>
      <c r="K126" t="s">
        <v>1309</v>
      </c>
    </row>
    <row r="127" spans="4:11" x14ac:dyDescent="0.3">
      <c r="D127" s="22">
        <f>SUBTOTAL(3,$F$6:F127)</f>
        <v>122</v>
      </c>
      <c r="E127" s="23">
        <v>133</v>
      </c>
      <c r="F127" t="s">
        <v>1052</v>
      </c>
      <c r="G127" t="s">
        <v>34</v>
      </c>
      <c r="H127" t="s">
        <v>1053</v>
      </c>
      <c r="I127" t="s">
        <v>4</v>
      </c>
      <c r="J127" t="s">
        <v>1288</v>
      </c>
      <c r="K127" t="s">
        <v>1309</v>
      </c>
    </row>
    <row r="128" spans="4:11" x14ac:dyDescent="0.3">
      <c r="D128" s="22">
        <f>SUBTOTAL(3,$F$6:F128)</f>
        <v>123</v>
      </c>
      <c r="E128" s="23">
        <v>134</v>
      </c>
      <c r="F128" t="s">
        <v>1055</v>
      </c>
      <c r="G128" t="s">
        <v>14</v>
      </c>
      <c r="H128" t="s">
        <v>1056</v>
      </c>
      <c r="I128" t="s">
        <v>4</v>
      </c>
      <c r="J128" t="s">
        <v>1288</v>
      </c>
      <c r="K128" t="s">
        <v>1309</v>
      </c>
    </row>
    <row r="129" spans="4:11" x14ac:dyDescent="0.3">
      <c r="D129" s="22">
        <f>SUBTOTAL(3,$F$6:F129)</f>
        <v>124</v>
      </c>
      <c r="E129" s="23">
        <v>135</v>
      </c>
      <c r="F129" t="s">
        <v>1058</v>
      </c>
      <c r="G129" t="s">
        <v>19</v>
      </c>
      <c r="H129" t="s">
        <v>1059</v>
      </c>
      <c r="I129" t="s">
        <v>0</v>
      </c>
      <c r="J129" t="s">
        <v>1288</v>
      </c>
      <c r="K129" t="s">
        <v>1309</v>
      </c>
    </row>
    <row r="130" spans="4:11" x14ac:dyDescent="0.3">
      <c r="D130" s="22">
        <f>SUBTOTAL(3,$F$6:F130)</f>
        <v>125</v>
      </c>
      <c r="E130" s="23">
        <v>136</v>
      </c>
      <c r="F130" t="s">
        <v>1061</v>
      </c>
      <c r="G130" t="s">
        <v>24</v>
      </c>
      <c r="H130" t="s">
        <v>1062</v>
      </c>
      <c r="I130" t="s">
        <v>15</v>
      </c>
      <c r="J130" t="s">
        <v>1288</v>
      </c>
      <c r="K130" t="s">
        <v>1309</v>
      </c>
    </row>
    <row r="131" spans="4:11" x14ac:dyDescent="0.3">
      <c r="D131" s="22">
        <f>SUBTOTAL(3,$F$6:F131)</f>
        <v>126</v>
      </c>
      <c r="E131" s="23">
        <v>137</v>
      </c>
      <c r="F131" t="s">
        <v>1064</v>
      </c>
      <c r="G131" t="s">
        <v>34</v>
      </c>
      <c r="H131" t="s">
        <v>1065</v>
      </c>
      <c r="I131" t="s">
        <v>1</v>
      </c>
      <c r="J131" t="s">
        <v>1288</v>
      </c>
      <c r="K131" t="s">
        <v>1309</v>
      </c>
    </row>
    <row r="132" spans="4:11" x14ac:dyDescent="0.3">
      <c r="D132" s="22">
        <f>SUBTOTAL(3,$F$6:F132)</f>
        <v>127</v>
      </c>
      <c r="E132" s="23">
        <v>138</v>
      </c>
      <c r="F132" t="s">
        <v>1067</v>
      </c>
      <c r="G132" t="s">
        <v>14</v>
      </c>
      <c r="H132" t="s">
        <v>1068</v>
      </c>
      <c r="I132" t="s">
        <v>4</v>
      </c>
      <c r="J132" t="s">
        <v>1288</v>
      </c>
      <c r="K132" t="s">
        <v>1309</v>
      </c>
    </row>
    <row r="133" spans="4:11" x14ac:dyDescent="0.3">
      <c r="D133" s="22">
        <f>SUBTOTAL(3,$F$6:F133)</f>
        <v>128</v>
      </c>
      <c r="E133" s="23">
        <v>139</v>
      </c>
      <c r="F133" t="s">
        <v>1070</v>
      </c>
      <c r="G133" t="s">
        <v>19</v>
      </c>
      <c r="H133" t="s">
        <v>1071</v>
      </c>
      <c r="I133" t="s">
        <v>0</v>
      </c>
      <c r="J133" t="s">
        <v>1288</v>
      </c>
      <c r="K133" t="s">
        <v>1309</v>
      </c>
    </row>
    <row r="134" spans="4:11" x14ac:dyDescent="0.3">
      <c r="D134" s="22">
        <f>SUBTOTAL(3,$F$6:F134)</f>
        <v>129</v>
      </c>
      <c r="E134" s="23">
        <v>140</v>
      </c>
      <c r="F134" t="s">
        <v>1073</v>
      </c>
      <c r="G134" t="s">
        <v>24</v>
      </c>
      <c r="H134" t="s">
        <v>1074</v>
      </c>
      <c r="I134" t="s">
        <v>4</v>
      </c>
      <c r="J134" t="s">
        <v>1288</v>
      </c>
      <c r="K134" t="s">
        <v>1309</v>
      </c>
    </row>
    <row r="135" spans="4:11" x14ac:dyDescent="0.3">
      <c r="D135" s="22">
        <f>SUBTOTAL(3,$F$6:F135)</f>
        <v>130</v>
      </c>
      <c r="E135" s="23">
        <v>141</v>
      </c>
      <c r="F135" t="s">
        <v>1075</v>
      </c>
      <c r="G135" t="s">
        <v>34</v>
      </c>
      <c r="H135" t="s">
        <v>1076</v>
      </c>
      <c r="I135" t="s">
        <v>2</v>
      </c>
      <c r="J135" t="s">
        <v>1288</v>
      </c>
      <c r="K135" t="s">
        <v>1309</v>
      </c>
    </row>
    <row r="136" spans="4:11" x14ac:dyDescent="0.3">
      <c r="D136" s="22">
        <f>SUBTOTAL(3,$F$6:F136)</f>
        <v>131</v>
      </c>
      <c r="E136" s="23">
        <v>142</v>
      </c>
      <c r="F136" t="s">
        <v>1078</v>
      </c>
      <c r="G136" t="s">
        <v>14</v>
      </c>
      <c r="H136" t="s">
        <v>1079</v>
      </c>
      <c r="I136" t="s">
        <v>3</v>
      </c>
      <c r="J136" t="s">
        <v>1288</v>
      </c>
      <c r="K136" t="s">
        <v>1309</v>
      </c>
    </row>
    <row r="137" spans="4:11" x14ac:dyDescent="0.3">
      <c r="D137" s="22">
        <f>SUBTOTAL(3,$F$6:F137)</f>
        <v>132</v>
      </c>
      <c r="E137" s="23">
        <v>143</v>
      </c>
      <c r="F137" t="s">
        <v>1081</v>
      </c>
      <c r="G137" t="s">
        <v>19</v>
      </c>
      <c r="H137" t="s">
        <v>1082</v>
      </c>
      <c r="I137" t="s">
        <v>1</v>
      </c>
      <c r="J137" t="s">
        <v>1288</v>
      </c>
      <c r="K137" t="s">
        <v>1309</v>
      </c>
    </row>
    <row r="138" spans="4:11" x14ac:dyDescent="0.3">
      <c r="D138" s="22">
        <f>SUBTOTAL(3,$F$6:F138)</f>
        <v>133</v>
      </c>
      <c r="E138" s="23">
        <v>145</v>
      </c>
      <c r="F138" t="s">
        <v>1114</v>
      </c>
      <c r="G138" t="s">
        <v>34</v>
      </c>
      <c r="H138" t="s">
        <v>1115</v>
      </c>
      <c r="I138" t="s">
        <v>4</v>
      </c>
      <c r="J138" t="s">
        <v>1288</v>
      </c>
      <c r="K138" t="s">
        <v>1309</v>
      </c>
    </row>
    <row r="139" spans="4:11" x14ac:dyDescent="0.3">
      <c r="D139" s="22">
        <f>SUBTOTAL(3,$F$6:F139)</f>
        <v>134</v>
      </c>
      <c r="E139" s="23">
        <v>146</v>
      </c>
      <c r="F139" t="s">
        <v>1120</v>
      </c>
      <c r="G139" t="s">
        <v>14</v>
      </c>
      <c r="H139" t="s">
        <v>1122</v>
      </c>
      <c r="I139" t="s">
        <v>3</v>
      </c>
      <c r="J139" t="s">
        <v>1288</v>
      </c>
      <c r="K139" t="s">
        <v>1309</v>
      </c>
    </row>
    <row r="140" spans="4:11" x14ac:dyDescent="0.3">
      <c r="D140" s="22">
        <f>SUBTOTAL(3,$F$6:F140)</f>
        <v>135</v>
      </c>
      <c r="E140" s="23">
        <v>147</v>
      </c>
      <c r="F140" t="s">
        <v>1126</v>
      </c>
      <c r="G140" t="s">
        <v>19</v>
      </c>
      <c r="H140" t="s">
        <v>1128</v>
      </c>
      <c r="I140" t="s">
        <v>15</v>
      </c>
      <c r="J140" t="s">
        <v>1288</v>
      </c>
      <c r="K140" t="s">
        <v>1309</v>
      </c>
    </row>
    <row r="141" spans="4:11" x14ac:dyDescent="0.3">
      <c r="D141" s="22">
        <f>SUBTOTAL(3,$F$6:F141)</f>
        <v>136</v>
      </c>
      <c r="E141" s="23">
        <v>148</v>
      </c>
      <c r="F141" t="s">
        <v>1162</v>
      </c>
      <c r="G141" t="s">
        <v>24</v>
      </c>
      <c r="H141" t="s">
        <v>1163</v>
      </c>
      <c r="I141" t="s">
        <v>3</v>
      </c>
      <c r="J141" t="s">
        <v>1288</v>
      </c>
      <c r="K141" t="s">
        <v>1309</v>
      </c>
    </row>
    <row r="142" spans="4:11" x14ac:dyDescent="0.3">
      <c r="D142" s="22">
        <f>SUBTOTAL(3,$F$6:F142)</f>
        <v>137</v>
      </c>
      <c r="E142" s="23">
        <v>149</v>
      </c>
      <c r="F142" t="s">
        <v>1165</v>
      </c>
      <c r="G142" t="s">
        <v>34</v>
      </c>
      <c r="H142" t="s">
        <v>1166</v>
      </c>
      <c r="I142" t="s">
        <v>15</v>
      </c>
      <c r="J142" t="s">
        <v>1288</v>
      </c>
      <c r="K142" t="s">
        <v>1309</v>
      </c>
    </row>
    <row r="143" spans="4:11" x14ac:dyDescent="0.3">
      <c r="D143" s="22">
        <f>SUBTOTAL(3,$F$6:F143)</f>
        <v>138</v>
      </c>
      <c r="E143" s="23">
        <v>151</v>
      </c>
      <c r="F143" t="s">
        <v>1247</v>
      </c>
      <c r="G143" t="s">
        <v>19</v>
      </c>
      <c r="H143" t="s">
        <v>1248</v>
      </c>
      <c r="I143" t="s">
        <v>4</v>
      </c>
      <c r="J143" t="s">
        <v>1288</v>
      </c>
      <c r="K143" t="s">
        <v>1309</v>
      </c>
    </row>
    <row r="144" spans="4:11" x14ac:dyDescent="0.3">
      <c r="D144" s="22">
        <f>SUBTOTAL(3,$F$6:F144)</f>
        <v>139</v>
      </c>
      <c r="E144" s="23">
        <v>153</v>
      </c>
      <c r="F144" t="s">
        <v>127</v>
      </c>
      <c r="G144" t="s">
        <v>34</v>
      </c>
      <c r="H144" t="s">
        <v>128</v>
      </c>
      <c r="I144" t="s">
        <v>4</v>
      </c>
      <c r="J144" t="s">
        <v>1288</v>
      </c>
      <c r="K144" t="s">
        <v>1309</v>
      </c>
    </row>
    <row r="145" spans="4:11" x14ac:dyDescent="0.3">
      <c r="D145" s="22">
        <f>SUBTOTAL(3,$F$6:F145)</f>
        <v>140</v>
      </c>
      <c r="E145" s="23">
        <v>154</v>
      </c>
      <c r="F145" t="s">
        <v>203</v>
      </c>
      <c r="G145" t="s">
        <v>14</v>
      </c>
      <c r="H145" t="s">
        <v>204</v>
      </c>
      <c r="I145" t="s">
        <v>1</v>
      </c>
      <c r="J145" t="s">
        <v>1288</v>
      </c>
      <c r="K145" t="s">
        <v>1309</v>
      </c>
    </row>
    <row r="146" spans="4:11" x14ac:dyDescent="0.3">
      <c r="D146" s="22">
        <f>SUBTOTAL(3,$F$6:F146)</f>
        <v>141</v>
      </c>
      <c r="E146" s="23">
        <v>155</v>
      </c>
      <c r="F146" t="s">
        <v>241</v>
      </c>
      <c r="G146" t="s">
        <v>19</v>
      </c>
      <c r="H146" t="s">
        <v>242</v>
      </c>
      <c r="I146" t="s">
        <v>1</v>
      </c>
      <c r="J146" t="s">
        <v>1288</v>
      </c>
      <c r="K146" t="s">
        <v>1309</v>
      </c>
    </row>
    <row r="147" spans="4:11" x14ac:dyDescent="0.3">
      <c r="D147" s="22">
        <f>SUBTOTAL(3,$F$6:F147)</f>
        <v>142</v>
      </c>
      <c r="E147" s="23">
        <v>156</v>
      </c>
      <c r="F147" t="s">
        <v>465</v>
      </c>
      <c r="G147" t="s">
        <v>24</v>
      </c>
      <c r="H147" t="s">
        <v>466</v>
      </c>
      <c r="I147" t="s">
        <v>0</v>
      </c>
      <c r="J147" t="s">
        <v>1288</v>
      </c>
      <c r="K147" t="s">
        <v>1309</v>
      </c>
    </row>
    <row r="148" spans="4:11" x14ac:dyDescent="0.3">
      <c r="D148" s="22">
        <f>SUBTOTAL(3,$F$6:F148)</f>
        <v>143</v>
      </c>
      <c r="E148" s="23">
        <v>157</v>
      </c>
      <c r="F148" t="s">
        <v>468</v>
      </c>
      <c r="G148" t="s">
        <v>34</v>
      </c>
      <c r="H148" t="s">
        <v>469</v>
      </c>
      <c r="I148" t="s">
        <v>1</v>
      </c>
      <c r="J148" t="s">
        <v>1288</v>
      </c>
      <c r="K148" t="s">
        <v>1309</v>
      </c>
    </row>
    <row r="149" spans="4:11" x14ac:dyDescent="0.3">
      <c r="D149" s="22">
        <f>SUBTOTAL(3,$F$6:F149)</f>
        <v>144</v>
      </c>
      <c r="E149" s="23">
        <v>158</v>
      </c>
      <c r="F149" t="s">
        <v>527</v>
      </c>
      <c r="G149" t="s">
        <v>14</v>
      </c>
      <c r="H149" t="s">
        <v>528</v>
      </c>
      <c r="I149" t="s">
        <v>0</v>
      </c>
      <c r="J149" t="s">
        <v>1288</v>
      </c>
      <c r="K149" t="s">
        <v>1309</v>
      </c>
    </row>
    <row r="150" spans="4:11" x14ac:dyDescent="0.3">
      <c r="D150" s="22">
        <f>SUBTOTAL(3,$F$6:F150)</f>
        <v>145</v>
      </c>
      <c r="E150" s="23">
        <v>159</v>
      </c>
      <c r="F150" t="s">
        <v>530</v>
      </c>
      <c r="G150" t="s">
        <v>19</v>
      </c>
      <c r="H150" t="s">
        <v>531</v>
      </c>
      <c r="I150" t="s">
        <v>0</v>
      </c>
      <c r="J150" t="s">
        <v>1288</v>
      </c>
      <c r="K150" t="s">
        <v>1309</v>
      </c>
    </row>
    <row r="151" spans="4:11" x14ac:dyDescent="0.3">
      <c r="D151" s="22">
        <f>SUBTOTAL(3,$F$6:F151)</f>
        <v>146</v>
      </c>
      <c r="E151" s="23">
        <v>160</v>
      </c>
      <c r="F151" t="s">
        <v>560</v>
      </c>
      <c r="G151" t="s">
        <v>24</v>
      </c>
      <c r="H151" t="s">
        <v>561</v>
      </c>
      <c r="I151" t="s">
        <v>1</v>
      </c>
      <c r="J151" t="s">
        <v>1288</v>
      </c>
      <c r="K151" t="s">
        <v>1309</v>
      </c>
    </row>
    <row r="152" spans="4:11" x14ac:dyDescent="0.3">
      <c r="D152" s="22">
        <f>SUBTOTAL(3,$F$6:F152)</f>
        <v>147</v>
      </c>
      <c r="E152" s="23">
        <v>161</v>
      </c>
      <c r="F152" t="s">
        <v>579</v>
      </c>
      <c r="G152" t="s">
        <v>34</v>
      </c>
      <c r="H152" t="s">
        <v>580</v>
      </c>
      <c r="I152" t="s">
        <v>1</v>
      </c>
      <c r="J152" t="s">
        <v>1288</v>
      </c>
      <c r="K152" t="s">
        <v>1309</v>
      </c>
    </row>
    <row r="153" spans="4:11" x14ac:dyDescent="0.3">
      <c r="D153" s="22">
        <f>SUBTOTAL(3,$F$6:F153)</f>
        <v>148</v>
      </c>
      <c r="E153" s="23">
        <v>162</v>
      </c>
      <c r="F153" t="s">
        <v>643</v>
      </c>
      <c r="G153" t="s">
        <v>14</v>
      </c>
      <c r="H153" t="s">
        <v>644</v>
      </c>
      <c r="I153" t="s">
        <v>2</v>
      </c>
      <c r="J153" t="s">
        <v>1288</v>
      </c>
      <c r="K153" t="s">
        <v>1309</v>
      </c>
    </row>
    <row r="154" spans="4:11" x14ac:dyDescent="0.3">
      <c r="D154" s="22">
        <f>SUBTOTAL(3,$F$6:F154)</f>
        <v>149</v>
      </c>
      <c r="E154" s="23">
        <v>163</v>
      </c>
      <c r="F154" t="s">
        <v>646</v>
      </c>
      <c r="G154" t="s">
        <v>19</v>
      </c>
      <c r="H154" t="s">
        <v>647</v>
      </c>
      <c r="I154" t="s">
        <v>0</v>
      </c>
      <c r="J154" t="s">
        <v>1288</v>
      </c>
      <c r="K154" t="s">
        <v>1309</v>
      </c>
    </row>
    <row r="155" spans="4:11" x14ac:dyDescent="0.3">
      <c r="D155" s="22">
        <f>SUBTOTAL(3,$F$6:F155)</f>
        <v>150</v>
      </c>
      <c r="E155" s="23">
        <v>164</v>
      </c>
      <c r="F155" t="s">
        <v>657</v>
      </c>
      <c r="G155" t="s">
        <v>24</v>
      </c>
      <c r="H155" t="s">
        <v>658</v>
      </c>
      <c r="I155" t="s">
        <v>4</v>
      </c>
      <c r="J155" t="s">
        <v>1288</v>
      </c>
      <c r="K155" t="s">
        <v>1309</v>
      </c>
    </row>
    <row r="156" spans="4:11" x14ac:dyDescent="0.3">
      <c r="D156" s="22">
        <f>SUBTOTAL(3,$F$6:F156)</f>
        <v>151</v>
      </c>
      <c r="E156" s="23">
        <v>166</v>
      </c>
      <c r="F156" t="s">
        <v>711</v>
      </c>
      <c r="G156" t="s">
        <v>14</v>
      </c>
      <c r="H156" t="s">
        <v>712</v>
      </c>
      <c r="I156" t="s">
        <v>1</v>
      </c>
      <c r="J156" t="s">
        <v>361</v>
      </c>
      <c r="K156" t="s">
        <v>1309</v>
      </c>
    </row>
    <row r="157" spans="4:11" x14ac:dyDescent="0.3">
      <c r="D157" s="22">
        <f>SUBTOTAL(3,$F$6:F157)</f>
        <v>152</v>
      </c>
      <c r="E157" s="23">
        <v>167</v>
      </c>
      <c r="F157" t="s">
        <v>714</v>
      </c>
      <c r="G157" t="s">
        <v>19</v>
      </c>
      <c r="H157" t="s">
        <v>715</v>
      </c>
      <c r="I157" t="s">
        <v>3</v>
      </c>
      <c r="J157" t="s">
        <v>361</v>
      </c>
      <c r="K157" t="s">
        <v>1309</v>
      </c>
    </row>
    <row r="158" spans="4:11" x14ac:dyDescent="0.3">
      <c r="D158" s="22">
        <f>SUBTOTAL(3,$F$6:F158)</f>
        <v>153</v>
      </c>
      <c r="E158" s="23">
        <v>168</v>
      </c>
      <c r="F158" t="s">
        <v>796</v>
      </c>
      <c r="G158" t="s">
        <v>24</v>
      </c>
      <c r="H158" t="s">
        <v>797</v>
      </c>
      <c r="I158" t="s">
        <v>3</v>
      </c>
      <c r="J158" t="s">
        <v>361</v>
      </c>
      <c r="K158" t="s">
        <v>1309</v>
      </c>
    </row>
    <row r="159" spans="4:11" x14ac:dyDescent="0.3">
      <c r="D159" s="22">
        <f>SUBTOTAL(3,$F$6:F159)</f>
        <v>154</v>
      </c>
      <c r="E159" s="23">
        <v>169</v>
      </c>
      <c r="F159" t="s">
        <v>802</v>
      </c>
      <c r="G159" t="s">
        <v>34</v>
      </c>
      <c r="H159" t="s">
        <v>803</v>
      </c>
      <c r="I159" t="s">
        <v>1</v>
      </c>
      <c r="J159" t="s">
        <v>361</v>
      </c>
      <c r="K159" t="s">
        <v>1309</v>
      </c>
    </row>
    <row r="160" spans="4:11" x14ac:dyDescent="0.3">
      <c r="D160" s="22">
        <f>SUBTOTAL(3,$F$6:F160)</f>
        <v>155</v>
      </c>
      <c r="E160" s="23">
        <v>170</v>
      </c>
      <c r="F160" t="s">
        <v>925</v>
      </c>
      <c r="G160" t="s">
        <v>14</v>
      </c>
      <c r="H160" t="s">
        <v>926</v>
      </c>
      <c r="I160" t="s">
        <v>15</v>
      </c>
      <c r="J160" t="s">
        <v>1288</v>
      </c>
      <c r="K160" t="s">
        <v>1309</v>
      </c>
    </row>
    <row r="161" spans="4:11" x14ac:dyDescent="0.3">
      <c r="D161" s="22">
        <f>SUBTOTAL(3,$F$6:F161)</f>
        <v>156</v>
      </c>
      <c r="E161" s="23">
        <v>171</v>
      </c>
      <c r="F161" t="s">
        <v>1180</v>
      </c>
      <c r="G161" t="s">
        <v>19</v>
      </c>
      <c r="H161" t="s">
        <v>1181</v>
      </c>
      <c r="I161" t="s">
        <v>15</v>
      </c>
      <c r="J161" t="s">
        <v>1288</v>
      </c>
      <c r="K161" t="s">
        <v>1309</v>
      </c>
    </row>
    <row r="162" spans="4:11" x14ac:dyDescent="0.3">
      <c r="D162" s="22">
        <f>SUBTOTAL(3,$F$6:F162)</f>
        <v>157</v>
      </c>
      <c r="E162" s="23">
        <v>172</v>
      </c>
      <c r="F162" t="s">
        <v>256</v>
      </c>
      <c r="G162" t="s">
        <v>24</v>
      </c>
      <c r="H162" t="s">
        <v>257</v>
      </c>
      <c r="I162" t="s">
        <v>4</v>
      </c>
      <c r="J162" t="s">
        <v>1288</v>
      </c>
      <c r="K162" t="s">
        <v>1309</v>
      </c>
    </row>
    <row r="163" spans="4:11" x14ac:dyDescent="0.3">
      <c r="D163" s="22">
        <f>SUBTOTAL(3,$F$6:F163)</f>
        <v>158</v>
      </c>
      <c r="E163" s="23">
        <v>173</v>
      </c>
      <c r="F163" t="s">
        <v>23</v>
      </c>
      <c r="G163" t="s">
        <v>34</v>
      </c>
      <c r="H163" t="s">
        <v>25</v>
      </c>
      <c r="I163" t="s">
        <v>4</v>
      </c>
      <c r="J163" t="s">
        <v>1288</v>
      </c>
      <c r="K163" t="s">
        <v>1309</v>
      </c>
    </row>
    <row r="164" spans="4:11" x14ac:dyDescent="0.3">
      <c r="D164" s="22">
        <f>SUBTOTAL(3,$F$6:F164)</f>
        <v>159</v>
      </c>
      <c r="E164" s="23">
        <v>174</v>
      </c>
      <c r="F164" t="s">
        <v>47</v>
      </c>
      <c r="G164" t="s">
        <v>14</v>
      </c>
      <c r="H164" t="s">
        <v>48</v>
      </c>
      <c r="I164" t="s">
        <v>4</v>
      </c>
      <c r="J164" t="s">
        <v>1288</v>
      </c>
      <c r="K164" t="s">
        <v>1309</v>
      </c>
    </row>
    <row r="165" spans="4:11" x14ac:dyDescent="0.3">
      <c r="D165" s="22">
        <f>SUBTOTAL(3,$F$6:F165)</f>
        <v>160</v>
      </c>
      <c r="E165" s="23">
        <v>175</v>
      </c>
      <c r="F165" t="s">
        <v>51</v>
      </c>
      <c r="G165" t="s">
        <v>19</v>
      </c>
      <c r="H165" t="s">
        <v>52</v>
      </c>
      <c r="I165" t="s">
        <v>4</v>
      </c>
      <c r="J165" t="s">
        <v>1288</v>
      </c>
      <c r="K165" t="s">
        <v>1309</v>
      </c>
    </row>
    <row r="166" spans="4:11" x14ac:dyDescent="0.3">
      <c r="D166" s="22">
        <f>SUBTOTAL(3,$F$6:F166)</f>
        <v>161</v>
      </c>
      <c r="E166" s="23">
        <v>176</v>
      </c>
      <c r="F166" t="s">
        <v>62</v>
      </c>
      <c r="G166" t="s">
        <v>24</v>
      </c>
      <c r="H166" t="s">
        <v>63</v>
      </c>
      <c r="I166" t="s">
        <v>1</v>
      </c>
      <c r="J166" t="s">
        <v>361</v>
      </c>
      <c r="K166" t="s">
        <v>1309</v>
      </c>
    </row>
    <row r="167" spans="4:11" x14ac:dyDescent="0.3">
      <c r="D167" s="22">
        <f>SUBTOTAL(3,$F$6:F167)</f>
        <v>162</v>
      </c>
      <c r="E167" s="23">
        <v>178</v>
      </c>
      <c r="F167" t="s">
        <v>68</v>
      </c>
      <c r="G167" t="s">
        <v>14</v>
      </c>
      <c r="H167" t="s">
        <v>69</v>
      </c>
      <c r="I167" t="s">
        <v>0</v>
      </c>
      <c r="J167" t="s">
        <v>142</v>
      </c>
      <c r="K167" t="s">
        <v>1309</v>
      </c>
    </row>
    <row r="168" spans="4:11" x14ac:dyDescent="0.3">
      <c r="D168" s="22">
        <f>SUBTOTAL(3,$F$6:F168)</f>
        <v>163</v>
      </c>
      <c r="E168" s="23">
        <v>179</v>
      </c>
      <c r="F168" t="s">
        <v>71</v>
      </c>
      <c r="G168" t="s">
        <v>19</v>
      </c>
      <c r="H168" t="s">
        <v>72</v>
      </c>
      <c r="I168" t="s">
        <v>2</v>
      </c>
      <c r="J168" t="s">
        <v>20</v>
      </c>
      <c r="K168" t="s">
        <v>1309</v>
      </c>
    </row>
    <row r="169" spans="4:11" x14ac:dyDescent="0.3">
      <c r="D169" s="22">
        <f>SUBTOTAL(3,$F$6:F169)</f>
        <v>164</v>
      </c>
      <c r="E169" s="23">
        <v>180</v>
      </c>
      <c r="F169" t="s">
        <v>73</v>
      </c>
      <c r="G169" t="s">
        <v>24</v>
      </c>
      <c r="H169" t="s">
        <v>74</v>
      </c>
      <c r="I169" t="s">
        <v>2</v>
      </c>
      <c r="J169" t="s">
        <v>20</v>
      </c>
      <c r="K169" t="s">
        <v>1309</v>
      </c>
    </row>
    <row r="170" spans="4:11" x14ac:dyDescent="0.3">
      <c r="D170" s="22">
        <f>SUBTOTAL(3,$F$6:F170)</f>
        <v>165</v>
      </c>
      <c r="E170" s="23">
        <v>181</v>
      </c>
      <c r="F170" t="s">
        <v>76</v>
      </c>
      <c r="G170" t="s">
        <v>34</v>
      </c>
      <c r="H170" t="s">
        <v>77</v>
      </c>
      <c r="I170" t="s">
        <v>3</v>
      </c>
      <c r="J170" t="s">
        <v>361</v>
      </c>
      <c r="K170" t="s">
        <v>1309</v>
      </c>
    </row>
    <row r="171" spans="4:11" x14ac:dyDescent="0.3">
      <c r="D171" s="22">
        <f>SUBTOTAL(3,$F$6:F171)</f>
        <v>166</v>
      </c>
      <c r="E171" s="23">
        <v>182</v>
      </c>
      <c r="F171" t="s">
        <v>78</v>
      </c>
      <c r="G171" t="s">
        <v>14</v>
      </c>
      <c r="H171" t="s">
        <v>79</v>
      </c>
      <c r="I171" t="s">
        <v>0</v>
      </c>
      <c r="J171" t="s">
        <v>142</v>
      </c>
      <c r="K171" t="s">
        <v>1309</v>
      </c>
    </row>
    <row r="172" spans="4:11" x14ac:dyDescent="0.3">
      <c r="D172" s="22">
        <f>SUBTOTAL(3,$F$6:F172)</f>
        <v>167</v>
      </c>
      <c r="E172" s="23">
        <v>183</v>
      </c>
      <c r="F172" t="s">
        <v>82</v>
      </c>
      <c r="G172" t="s">
        <v>19</v>
      </c>
      <c r="H172" t="s">
        <v>83</v>
      </c>
      <c r="I172" t="s">
        <v>4</v>
      </c>
      <c r="J172" t="s">
        <v>1288</v>
      </c>
      <c r="K172" t="s">
        <v>1309</v>
      </c>
    </row>
    <row r="173" spans="4:11" x14ac:dyDescent="0.3">
      <c r="D173" s="22">
        <f>SUBTOTAL(3,$F$6:F173)</f>
        <v>168</v>
      </c>
      <c r="E173" s="23">
        <v>185</v>
      </c>
      <c r="F173" t="s">
        <v>96</v>
      </c>
      <c r="G173" t="s">
        <v>34</v>
      </c>
      <c r="H173" t="s">
        <v>97</v>
      </c>
      <c r="I173" t="s">
        <v>3</v>
      </c>
      <c r="J173" t="s">
        <v>1288</v>
      </c>
      <c r="K173" t="s">
        <v>1309</v>
      </c>
    </row>
    <row r="174" spans="4:11" x14ac:dyDescent="0.3">
      <c r="D174" s="22">
        <f>SUBTOTAL(3,$F$6:F174)</f>
        <v>169</v>
      </c>
      <c r="E174" s="23">
        <v>186</v>
      </c>
      <c r="F174" t="s">
        <v>102</v>
      </c>
      <c r="G174" t="s">
        <v>14</v>
      </c>
      <c r="H174" t="s">
        <v>103</v>
      </c>
      <c r="I174" t="s">
        <v>1</v>
      </c>
      <c r="J174" t="s">
        <v>1265</v>
      </c>
      <c r="K174" t="s">
        <v>1309</v>
      </c>
    </row>
    <row r="175" spans="4:11" x14ac:dyDescent="0.3">
      <c r="D175" s="22">
        <f>SUBTOTAL(3,$F$6:F175)</f>
        <v>170</v>
      </c>
      <c r="E175" s="23">
        <v>187</v>
      </c>
      <c r="F175" t="s">
        <v>137</v>
      </c>
      <c r="G175" t="s">
        <v>19</v>
      </c>
      <c r="H175" t="s">
        <v>138</v>
      </c>
      <c r="I175" t="s">
        <v>2</v>
      </c>
      <c r="J175" t="s">
        <v>20</v>
      </c>
      <c r="K175" t="s">
        <v>1309</v>
      </c>
    </row>
    <row r="176" spans="4:11" x14ac:dyDescent="0.3">
      <c r="D176" s="22">
        <f>SUBTOTAL(3,$F$6:F176)</f>
        <v>171</v>
      </c>
      <c r="E176" s="23">
        <v>188</v>
      </c>
      <c r="F176" t="s">
        <v>163</v>
      </c>
      <c r="G176" t="s">
        <v>24</v>
      </c>
      <c r="H176" t="s">
        <v>164</v>
      </c>
      <c r="I176" t="s">
        <v>2</v>
      </c>
      <c r="J176" t="s">
        <v>1288</v>
      </c>
      <c r="K176" t="s">
        <v>1309</v>
      </c>
    </row>
    <row r="177" spans="4:11" x14ac:dyDescent="0.3">
      <c r="D177" s="22">
        <f>SUBTOTAL(3,$F$6:F177)</f>
        <v>172</v>
      </c>
      <c r="E177" s="23">
        <v>189</v>
      </c>
      <c r="F177" t="s">
        <v>166</v>
      </c>
      <c r="G177" t="s">
        <v>34</v>
      </c>
      <c r="H177" t="s">
        <v>167</v>
      </c>
      <c r="I177" t="s">
        <v>4</v>
      </c>
      <c r="J177" t="s">
        <v>1288</v>
      </c>
      <c r="K177" t="s">
        <v>1309</v>
      </c>
    </row>
    <row r="178" spans="4:11" x14ac:dyDescent="0.3">
      <c r="D178" s="22">
        <f>SUBTOTAL(3,$F$6:F178)</f>
        <v>173</v>
      </c>
      <c r="E178" s="23">
        <v>190</v>
      </c>
      <c r="F178" t="s">
        <v>172</v>
      </c>
      <c r="G178" t="s">
        <v>14</v>
      </c>
      <c r="H178" t="s">
        <v>173</v>
      </c>
      <c r="I178" t="s">
        <v>4</v>
      </c>
      <c r="J178" t="s">
        <v>1330</v>
      </c>
      <c r="K178" t="s">
        <v>1309</v>
      </c>
    </row>
    <row r="179" spans="4:11" x14ac:dyDescent="0.3">
      <c r="D179" s="22">
        <f>SUBTOTAL(3,$F$6:F179)</f>
        <v>174</v>
      </c>
      <c r="E179" s="23">
        <v>191</v>
      </c>
      <c r="F179" t="s">
        <v>181</v>
      </c>
      <c r="G179" t="s">
        <v>19</v>
      </c>
      <c r="H179" t="s">
        <v>182</v>
      </c>
      <c r="I179" t="s">
        <v>2</v>
      </c>
      <c r="J179" t="s">
        <v>1288</v>
      </c>
      <c r="K179" t="s">
        <v>1309</v>
      </c>
    </row>
    <row r="180" spans="4:11" x14ac:dyDescent="0.3">
      <c r="D180" s="22">
        <f>SUBTOTAL(3,$F$6:F180)</f>
        <v>175</v>
      </c>
      <c r="E180" s="23">
        <v>192</v>
      </c>
      <c r="F180" t="s">
        <v>185</v>
      </c>
      <c r="G180" t="s">
        <v>24</v>
      </c>
      <c r="H180" t="s">
        <v>1284</v>
      </c>
      <c r="I180" t="s">
        <v>2</v>
      </c>
      <c r="J180" t="s">
        <v>1288</v>
      </c>
      <c r="K180" t="s">
        <v>1309</v>
      </c>
    </row>
    <row r="181" spans="4:11" x14ac:dyDescent="0.3">
      <c r="D181" s="22">
        <f>SUBTOTAL(3,$F$6:F181)</f>
        <v>176</v>
      </c>
      <c r="E181" s="23">
        <v>193</v>
      </c>
      <c r="F181" t="s">
        <v>192</v>
      </c>
      <c r="G181" t="s">
        <v>34</v>
      </c>
      <c r="H181" t="s">
        <v>193</v>
      </c>
      <c r="I181" t="s">
        <v>1</v>
      </c>
      <c r="J181" t="s">
        <v>1265</v>
      </c>
      <c r="K181" t="s">
        <v>1309</v>
      </c>
    </row>
    <row r="182" spans="4:11" x14ac:dyDescent="0.3">
      <c r="D182" s="22">
        <f>SUBTOTAL(3,$F$6:F182)</f>
        <v>177</v>
      </c>
      <c r="E182" s="23">
        <v>195</v>
      </c>
      <c r="F182" t="s">
        <v>206</v>
      </c>
      <c r="G182" t="s">
        <v>19</v>
      </c>
      <c r="H182" t="s">
        <v>207</v>
      </c>
      <c r="I182" t="s">
        <v>0</v>
      </c>
      <c r="J182" t="s">
        <v>142</v>
      </c>
      <c r="K182" t="s">
        <v>1309</v>
      </c>
    </row>
    <row r="183" spans="4:11" x14ac:dyDescent="0.3">
      <c r="D183" s="22">
        <f>SUBTOTAL(3,$F$6:F183)</f>
        <v>178</v>
      </c>
      <c r="E183" s="23">
        <v>196</v>
      </c>
      <c r="F183" t="s">
        <v>216</v>
      </c>
      <c r="G183" t="s">
        <v>24</v>
      </c>
      <c r="H183" t="s">
        <v>217</v>
      </c>
      <c r="I183" t="s">
        <v>4</v>
      </c>
      <c r="J183" t="s">
        <v>1288</v>
      </c>
      <c r="K183" t="s">
        <v>1309</v>
      </c>
    </row>
    <row r="184" spans="4:11" x14ac:dyDescent="0.3">
      <c r="D184" s="22">
        <f>SUBTOTAL(3,$F$6:F184)</f>
        <v>179</v>
      </c>
      <c r="E184" s="23">
        <v>197</v>
      </c>
      <c r="F184" t="s">
        <v>225</v>
      </c>
      <c r="G184" t="s">
        <v>34</v>
      </c>
      <c r="H184" t="s">
        <v>226</v>
      </c>
      <c r="I184" t="s">
        <v>4</v>
      </c>
      <c r="J184" t="s">
        <v>1288</v>
      </c>
      <c r="K184" t="s">
        <v>1309</v>
      </c>
    </row>
    <row r="185" spans="4:11" x14ac:dyDescent="0.3">
      <c r="D185" s="22">
        <f>SUBTOTAL(3,$F$6:F185)</f>
        <v>180</v>
      </c>
      <c r="E185" s="23">
        <v>199</v>
      </c>
      <c r="F185" t="s">
        <v>328</v>
      </c>
      <c r="G185" t="s">
        <v>19</v>
      </c>
      <c r="H185" t="s">
        <v>329</v>
      </c>
      <c r="I185" t="s">
        <v>0</v>
      </c>
      <c r="J185" t="s">
        <v>142</v>
      </c>
      <c r="K185" t="s">
        <v>1309</v>
      </c>
    </row>
    <row r="186" spans="4:11" x14ac:dyDescent="0.3">
      <c r="D186" s="22">
        <f>SUBTOTAL(3,$F$6:F186)</f>
        <v>181</v>
      </c>
      <c r="E186" s="23">
        <v>200</v>
      </c>
      <c r="F186" t="s">
        <v>331</v>
      </c>
      <c r="G186" t="s">
        <v>24</v>
      </c>
      <c r="H186" t="s">
        <v>332</v>
      </c>
      <c r="I186" t="s">
        <v>2</v>
      </c>
      <c r="J186" t="s">
        <v>1288</v>
      </c>
      <c r="K186" t="s">
        <v>1309</v>
      </c>
    </row>
    <row r="187" spans="4:11" x14ac:dyDescent="0.3">
      <c r="D187" s="22">
        <f>SUBTOTAL(3,$F$6:F187)</f>
        <v>182</v>
      </c>
      <c r="E187" s="23">
        <v>201</v>
      </c>
      <c r="F187" t="s">
        <v>333</v>
      </c>
      <c r="G187" t="s">
        <v>34</v>
      </c>
      <c r="H187" t="s">
        <v>334</v>
      </c>
      <c r="I187" t="s">
        <v>3</v>
      </c>
      <c r="J187" t="s">
        <v>1288</v>
      </c>
      <c r="K187" t="s">
        <v>1309</v>
      </c>
    </row>
    <row r="188" spans="4:11" x14ac:dyDescent="0.3">
      <c r="D188" s="22">
        <f>SUBTOTAL(3,$F$6:F188)</f>
        <v>183</v>
      </c>
      <c r="E188" s="23">
        <v>202</v>
      </c>
      <c r="F188" t="s">
        <v>335</v>
      </c>
      <c r="G188" t="s">
        <v>14</v>
      </c>
      <c r="H188" t="s">
        <v>336</v>
      </c>
      <c r="I188" t="s">
        <v>15</v>
      </c>
      <c r="J188" t="s">
        <v>1288</v>
      </c>
      <c r="K188" t="s">
        <v>1309</v>
      </c>
    </row>
    <row r="189" spans="4:11" x14ac:dyDescent="0.3">
      <c r="D189" s="22">
        <f>SUBTOTAL(3,$F$6:F189)</f>
        <v>184</v>
      </c>
      <c r="E189" s="23">
        <v>203</v>
      </c>
      <c r="F189" t="s">
        <v>337</v>
      </c>
      <c r="G189" t="s">
        <v>19</v>
      </c>
      <c r="H189" t="s">
        <v>338</v>
      </c>
      <c r="I189" t="s">
        <v>0</v>
      </c>
      <c r="J189" t="s">
        <v>142</v>
      </c>
      <c r="K189" t="s">
        <v>1309</v>
      </c>
    </row>
    <row r="190" spans="4:11" x14ac:dyDescent="0.3">
      <c r="D190" s="22">
        <f>SUBTOTAL(3,$F$6:F190)</f>
        <v>185</v>
      </c>
      <c r="E190" s="23">
        <v>204</v>
      </c>
      <c r="F190" t="s">
        <v>339</v>
      </c>
      <c r="G190" t="s">
        <v>24</v>
      </c>
      <c r="H190" t="s">
        <v>303</v>
      </c>
      <c r="I190" t="s">
        <v>1</v>
      </c>
      <c r="J190" t="s">
        <v>1265</v>
      </c>
      <c r="K190" t="s">
        <v>1309</v>
      </c>
    </row>
    <row r="191" spans="4:11" x14ac:dyDescent="0.3">
      <c r="D191" s="22">
        <f>SUBTOTAL(3,$F$6:F191)</f>
        <v>186</v>
      </c>
      <c r="E191" s="23">
        <v>205</v>
      </c>
      <c r="F191" t="s">
        <v>340</v>
      </c>
      <c r="G191" t="s">
        <v>34</v>
      </c>
      <c r="H191" t="s">
        <v>341</v>
      </c>
      <c r="I191" t="s">
        <v>4</v>
      </c>
      <c r="J191" t="s">
        <v>1288</v>
      </c>
      <c r="K191" t="s">
        <v>1309</v>
      </c>
    </row>
    <row r="192" spans="4:11" x14ac:dyDescent="0.3">
      <c r="D192" s="22">
        <f>SUBTOTAL(3,$F$6:F192)</f>
        <v>187</v>
      </c>
      <c r="E192" s="23">
        <v>206</v>
      </c>
      <c r="F192" t="s">
        <v>347</v>
      </c>
      <c r="G192" t="s">
        <v>14</v>
      </c>
      <c r="H192" t="s">
        <v>348</v>
      </c>
      <c r="I192" t="s">
        <v>15</v>
      </c>
      <c r="J192" t="s">
        <v>1288</v>
      </c>
      <c r="K192" t="s">
        <v>1309</v>
      </c>
    </row>
    <row r="193" spans="4:11" x14ac:dyDescent="0.3">
      <c r="D193" s="22">
        <f>SUBTOTAL(3,$F$6:F193)</f>
        <v>188</v>
      </c>
      <c r="E193" s="23">
        <v>207</v>
      </c>
      <c r="F193" t="s">
        <v>350</v>
      </c>
      <c r="G193" t="s">
        <v>19</v>
      </c>
      <c r="H193" t="s">
        <v>351</v>
      </c>
      <c r="I193" t="s">
        <v>15</v>
      </c>
      <c r="J193" t="s">
        <v>1288</v>
      </c>
      <c r="K193" t="s">
        <v>1309</v>
      </c>
    </row>
    <row r="194" spans="4:11" x14ac:dyDescent="0.3">
      <c r="D194" s="22">
        <f>SUBTOTAL(3,$F$6:F194)</f>
        <v>189</v>
      </c>
      <c r="E194" s="23">
        <v>208</v>
      </c>
      <c r="F194" t="s">
        <v>355</v>
      </c>
      <c r="G194" t="s">
        <v>24</v>
      </c>
      <c r="H194" t="s">
        <v>356</v>
      </c>
      <c r="I194" t="s">
        <v>2</v>
      </c>
      <c r="J194" t="s">
        <v>1330</v>
      </c>
      <c r="K194" t="s">
        <v>1309</v>
      </c>
    </row>
    <row r="195" spans="4:11" x14ac:dyDescent="0.3">
      <c r="D195" s="22">
        <f>SUBTOTAL(3,$F$6:F195)</f>
        <v>190</v>
      </c>
      <c r="E195" s="23">
        <v>209</v>
      </c>
      <c r="F195" t="s">
        <v>357</v>
      </c>
      <c r="G195" t="s">
        <v>34</v>
      </c>
      <c r="H195" t="s">
        <v>358</v>
      </c>
      <c r="I195" t="s">
        <v>1</v>
      </c>
      <c r="J195" t="s">
        <v>1265</v>
      </c>
      <c r="K195" t="s">
        <v>1309</v>
      </c>
    </row>
    <row r="196" spans="4:11" x14ac:dyDescent="0.3">
      <c r="D196" s="22">
        <f>SUBTOTAL(3,$F$6:F196)</f>
        <v>191</v>
      </c>
      <c r="E196" s="23">
        <v>210</v>
      </c>
      <c r="F196" t="s">
        <v>366</v>
      </c>
      <c r="G196" t="s">
        <v>14</v>
      </c>
      <c r="H196" t="s">
        <v>367</v>
      </c>
      <c r="I196" t="s">
        <v>0</v>
      </c>
      <c r="J196" t="s">
        <v>20</v>
      </c>
      <c r="K196" t="s">
        <v>1309</v>
      </c>
    </row>
    <row r="197" spans="4:11" x14ac:dyDescent="0.3">
      <c r="D197" s="22">
        <f>SUBTOTAL(3,$F$6:F197)</f>
        <v>192</v>
      </c>
      <c r="E197" s="23">
        <v>212</v>
      </c>
      <c r="F197" t="s">
        <v>381</v>
      </c>
      <c r="G197" t="s">
        <v>24</v>
      </c>
      <c r="H197" t="s">
        <v>382</v>
      </c>
      <c r="I197" t="s">
        <v>3</v>
      </c>
      <c r="J197" t="s">
        <v>1288</v>
      </c>
      <c r="K197" t="s">
        <v>1309</v>
      </c>
    </row>
    <row r="198" spans="4:11" x14ac:dyDescent="0.3">
      <c r="D198" s="22">
        <f>SUBTOTAL(3,$F$6:F198)</f>
        <v>193</v>
      </c>
      <c r="E198" s="23">
        <v>213</v>
      </c>
      <c r="F198" t="s">
        <v>387</v>
      </c>
      <c r="G198" t="s">
        <v>34</v>
      </c>
      <c r="H198" t="s">
        <v>388</v>
      </c>
      <c r="I198" t="s">
        <v>4</v>
      </c>
      <c r="J198" t="s">
        <v>1288</v>
      </c>
      <c r="K198" t="s">
        <v>1309</v>
      </c>
    </row>
    <row r="199" spans="4:11" x14ac:dyDescent="0.3">
      <c r="D199" s="22">
        <f>SUBTOTAL(3,$F$6:F199)</f>
        <v>194</v>
      </c>
      <c r="E199" s="23">
        <v>214</v>
      </c>
      <c r="F199" t="s">
        <v>390</v>
      </c>
      <c r="G199" t="s">
        <v>14</v>
      </c>
      <c r="H199" t="s">
        <v>391</v>
      </c>
      <c r="I199" t="s">
        <v>4</v>
      </c>
      <c r="J199" t="s">
        <v>1288</v>
      </c>
      <c r="K199" t="s">
        <v>1309</v>
      </c>
    </row>
    <row r="200" spans="4:11" x14ac:dyDescent="0.3">
      <c r="D200" s="22">
        <f>SUBTOTAL(3,$F$6:F200)</f>
        <v>195</v>
      </c>
      <c r="E200" s="23">
        <v>215</v>
      </c>
      <c r="F200" t="s">
        <v>399</v>
      </c>
      <c r="G200" t="s">
        <v>19</v>
      </c>
      <c r="H200" t="s">
        <v>69</v>
      </c>
      <c r="I200" t="s">
        <v>15</v>
      </c>
      <c r="J200" t="s">
        <v>1288</v>
      </c>
      <c r="K200" t="s">
        <v>1309</v>
      </c>
    </row>
    <row r="201" spans="4:11" x14ac:dyDescent="0.3">
      <c r="D201" s="22">
        <f>SUBTOTAL(3,$F$6:F201)</f>
        <v>196</v>
      </c>
      <c r="E201" s="23">
        <v>216</v>
      </c>
      <c r="F201" t="s">
        <v>401</v>
      </c>
      <c r="G201" t="s">
        <v>24</v>
      </c>
      <c r="H201" t="s">
        <v>402</v>
      </c>
      <c r="I201" t="s">
        <v>2</v>
      </c>
      <c r="J201" t="s">
        <v>1288</v>
      </c>
      <c r="K201" t="s">
        <v>1309</v>
      </c>
    </row>
    <row r="202" spans="4:11" x14ac:dyDescent="0.3">
      <c r="D202" s="22">
        <f>SUBTOTAL(3,$F$6:F202)</f>
        <v>197</v>
      </c>
      <c r="E202" s="23">
        <v>217</v>
      </c>
      <c r="F202" t="s">
        <v>407</v>
      </c>
      <c r="G202" t="s">
        <v>34</v>
      </c>
      <c r="H202" t="s">
        <v>408</v>
      </c>
      <c r="I202" t="s">
        <v>15</v>
      </c>
      <c r="J202" t="s">
        <v>1288</v>
      </c>
      <c r="K202" t="s">
        <v>1309</v>
      </c>
    </row>
    <row r="203" spans="4:11" x14ac:dyDescent="0.3">
      <c r="D203" s="22">
        <f>SUBTOTAL(3,$F$6:F203)</f>
        <v>198</v>
      </c>
      <c r="E203" s="23">
        <v>218</v>
      </c>
      <c r="F203" t="s">
        <v>410</v>
      </c>
      <c r="G203" t="s">
        <v>14</v>
      </c>
      <c r="H203" t="s">
        <v>411</v>
      </c>
      <c r="I203" t="s">
        <v>4</v>
      </c>
      <c r="J203" t="s">
        <v>1288</v>
      </c>
      <c r="K203" t="s">
        <v>1309</v>
      </c>
    </row>
    <row r="204" spans="4:11" x14ac:dyDescent="0.3">
      <c r="D204" s="22">
        <f>SUBTOTAL(3,$F$6:F204)</f>
        <v>199</v>
      </c>
      <c r="E204" s="23">
        <v>219</v>
      </c>
      <c r="F204" t="s">
        <v>414</v>
      </c>
      <c r="G204" t="s">
        <v>19</v>
      </c>
      <c r="H204" t="s">
        <v>415</v>
      </c>
      <c r="I204" t="s">
        <v>15</v>
      </c>
      <c r="J204" t="s">
        <v>1288</v>
      </c>
      <c r="K204" t="s">
        <v>1309</v>
      </c>
    </row>
    <row r="205" spans="4:11" x14ac:dyDescent="0.3">
      <c r="D205" s="22">
        <f>SUBTOTAL(3,$F$6:F205)</f>
        <v>200</v>
      </c>
      <c r="E205" s="23">
        <v>220</v>
      </c>
      <c r="F205" t="s">
        <v>423</v>
      </c>
      <c r="G205" t="s">
        <v>24</v>
      </c>
      <c r="H205" t="s">
        <v>424</v>
      </c>
      <c r="I205" t="s">
        <v>3</v>
      </c>
      <c r="J205" t="s">
        <v>1288</v>
      </c>
      <c r="K205" t="s">
        <v>1309</v>
      </c>
    </row>
    <row r="206" spans="4:11" x14ac:dyDescent="0.3">
      <c r="D206" s="22">
        <f>SUBTOTAL(3,$F$6:F206)</f>
        <v>201</v>
      </c>
      <c r="E206" s="23">
        <v>221</v>
      </c>
      <c r="F206" t="s">
        <v>426</v>
      </c>
      <c r="G206" t="s">
        <v>34</v>
      </c>
      <c r="H206" t="s">
        <v>427</v>
      </c>
      <c r="I206" t="s">
        <v>4</v>
      </c>
      <c r="J206" t="s">
        <v>1288</v>
      </c>
      <c r="K206" t="s">
        <v>1309</v>
      </c>
    </row>
    <row r="207" spans="4:11" x14ac:dyDescent="0.3">
      <c r="D207" s="22">
        <f>SUBTOTAL(3,$F$6:F207)</f>
        <v>202</v>
      </c>
      <c r="E207" s="23">
        <v>223</v>
      </c>
      <c r="F207" t="s">
        <v>432</v>
      </c>
      <c r="G207" t="s">
        <v>19</v>
      </c>
      <c r="H207" t="s">
        <v>433</v>
      </c>
      <c r="I207" t="s">
        <v>0</v>
      </c>
      <c r="J207" t="s">
        <v>20</v>
      </c>
      <c r="K207" t="s">
        <v>1309</v>
      </c>
    </row>
    <row r="208" spans="4:11" x14ac:dyDescent="0.3">
      <c r="D208" s="22">
        <f>SUBTOTAL(3,$F$6:F208)</f>
        <v>203</v>
      </c>
      <c r="E208" s="23">
        <v>224</v>
      </c>
      <c r="F208" t="s">
        <v>438</v>
      </c>
      <c r="G208" t="s">
        <v>24</v>
      </c>
      <c r="H208" t="s">
        <v>439</v>
      </c>
      <c r="I208" t="s">
        <v>4</v>
      </c>
      <c r="J208" t="s">
        <v>1288</v>
      </c>
      <c r="K208" t="s">
        <v>1309</v>
      </c>
    </row>
    <row r="209" spans="4:11" x14ac:dyDescent="0.3">
      <c r="D209" s="22">
        <f>SUBTOTAL(3,$F$6:F209)</f>
        <v>204</v>
      </c>
      <c r="E209" s="23">
        <v>225</v>
      </c>
      <c r="F209" t="s">
        <v>441</v>
      </c>
      <c r="G209" t="s">
        <v>34</v>
      </c>
      <c r="H209" t="s">
        <v>442</v>
      </c>
      <c r="I209" t="s">
        <v>2</v>
      </c>
      <c r="J209" t="s">
        <v>1288</v>
      </c>
      <c r="K209" t="s">
        <v>1309</v>
      </c>
    </row>
    <row r="210" spans="4:11" x14ac:dyDescent="0.3">
      <c r="D210" s="22">
        <f>SUBTOTAL(3,$F$6:F210)</f>
        <v>205</v>
      </c>
      <c r="E210" s="23">
        <v>226</v>
      </c>
      <c r="F210" t="s">
        <v>450</v>
      </c>
      <c r="G210" t="s">
        <v>14</v>
      </c>
      <c r="H210" t="s">
        <v>451</v>
      </c>
      <c r="I210" t="s">
        <v>2</v>
      </c>
      <c r="J210" t="s">
        <v>1288</v>
      </c>
      <c r="K210" t="s">
        <v>1309</v>
      </c>
    </row>
    <row r="211" spans="4:11" x14ac:dyDescent="0.3">
      <c r="D211" s="22">
        <f>SUBTOTAL(3,$F$6:F211)</f>
        <v>206</v>
      </c>
      <c r="E211" s="23">
        <v>227</v>
      </c>
      <c r="F211" t="s">
        <v>453</v>
      </c>
      <c r="G211" t="s">
        <v>19</v>
      </c>
      <c r="H211" t="s">
        <v>454</v>
      </c>
      <c r="I211" t="s">
        <v>1</v>
      </c>
      <c r="J211" t="s">
        <v>1288</v>
      </c>
      <c r="K211" t="s">
        <v>1309</v>
      </c>
    </row>
    <row r="212" spans="4:11" x14ac:dyDescent="0.3">
      <c r="D212" s="22">
        <f>SUBTOTAL(3,$F$6:F212)</f>
        <v>207</v>
      </c>
      <c r="E212" s="23">
        <v>228</v>
      </c>
      <c r="F212" t="s">
        <v>504</v>
      </c>
      <c r="G212" t="s">
        <v>24</v>
      </c>
      <c r="H212" t="s">
        <v>505</v>
      </c>
      <c r="I212" t="s">
        <v>15</v>
      </c>
      <c r="J212" t="s">
        <v>1288</v>
      </c>
      <c r="K212" t="s">
        <v>1309</v>
      </c>
    </row>
    <row r="213" spans="4:11" x14ac:dyDescent="0.3">
      <c r="D213" s="22">
        <f>SUBTOTAL(3,$F$6:F213)</f>
        <v>208</v>
      </c>
      <c r="E213" s="23">
        <v>229</v>
      </c>
      <c r="F213" t="s">
        <v>1130</v>
      </c>
      <c r="G213" t="s">
        <v>34</v>
      </c>
      <c r="H213" t="s">
        <v>1131</v>
      </c>
      <c r="I213" t="s">
        <v>4</v>
      </c>
      <c r="J213" t="s">
        <v>1288</v>
      </c>
      <c r="K213" t="s">
        <v>1309</v>
      </c>
    </row>
    <row r="214" spans="4:11" x14ac:dyDescent="0.3">
      <c r="D214" s="22">
        <f>SUBTOTAL(3,$F$6:F214)</f>
        <v>209</v>
      </c>
      <c r="E214" s="23">
        <v>230</v>
      </c>
      <c r="F214" t="s">
        <v>1132</v>
      </c>
      <c r="G214" t="s">
        <v>14</v>
      </c>
      <c r="H214" t="s">
        <v>1134</v>
      </c>
      <c r="I214" t="s">
        <v>0</v>
      </c>
      <c r="J214" t="s">
        <v>20</v>
      </c>
      <c r="K214" t="s">
        <v>1309</v>
      </c>
    </row>
    <row r="215" spans="4:11" x14ac:dyDescent="0.3">
      <c r="D215" s="22">
        <f>SUBTOTAL(3,$F$6:F215)</f>
        <v>210</v>
      </c>
      <c r="E215" s="23">
        <v>231</v>
      </c>
      <c r="F215" t="s">
        <v>1137</v>
      </c>
      <c r="G215" t="s">
        <v>19</v>
      </c>
      <c r="H215" t="s">
        <v>1138</v>
      </c>
      <c r="I215" t="s">
        <v>4</v>
      </c>
      <c r="J215" t="s">
        <v>1288</v>
      </c>
      <c r="K215" t="s">
        <v>1309</v>
      </c>
    </row>
    <row r="216" spans="4:11" x14ac:dyDescent="0.3">
      <c r="D216" s="22">
        <f>SUBTOTAL(3,$F$6:F216)</f>
        <v>211</v>
      </c>
      <c r="E216" s="23">
        <v>232</v>
      </c>
      <c r="F216" t="s">
        <v>1145</v>
      </c>
      <c r="G216" t="s">
        <v>24</v>
      </c>
      <c r="H216" t="s">
        <v>1146</v>
      </c>
      <c r="I216" t="s">
        <v>4</v>
      </c>
      <c r="J216" t="s">
        <v>1288</v>
      </c>
      <c r="K216" t="s">
        <v>1309</v>
      </c>
    </row>
    <row r="217" spans="4:11" x14ac:dyDescent="0.3">
      <c r="D217" s="22">
        <f>SUBTOTAL(3,$F$6:F217)</f>
        <v>212</v>
      </c>
      <c r="E217" s="23">
        <v>233</v>
      </c>
      <c r="F217" t="s">
        <v>140</v>
      </c>
      <c r="G217" t="s">
        <v>34</v>
      </c>
      <c r="H217" t="s">
        <v>141</v>
      </c>
      <c r="I217" t="s">
        <v>1</v>
      </c>
      <c r="J217" t="s">
        <v>1288</v>
      </c>
      <c r="K217" t="s">
        <v>1309</v>
      </c>
    </row>
    <row r="218" spans="4:11" x14ac:dyDescent="0.3">
      <c r="D218" s="22">
        <f>SUBTOTAL(3,$F$6:F218)</f>
        <v>213</v>
      </c>
      <c r="E218" s="23">
        <v>234</v>
      </c>
      <c r="F218" t="s">
        <v>260</v>
      </c>
      <c r="G218" t="s">
        <v>14</v>
      </c>
      <c r="H218" t="s">
        <v>261</v>
      </c>
      <c r="I218" t="s">
        <v>15</v>
      </c>
      <c r="J218" t="s">
        <v>1288</v>
      </c>
      <c r="K218" t="s">
        <v>1309</v>
      </c>
    </row>
    <row r="219" spans="4:11" x14ac:dyDescent="0.3">
      <c r="D219" s="22">
        <f>SUBTOTAL(3,$F$6:F219)</f>
        <v>214</v>
      </c>
      <c r="E219" s="23">
        <v>235</v>
      </c>
      <c r="F219" t="s">
        <v>282</v>
      </c>
      <c r="G219" t="s">
        <v>19</v>
      </c>
      <c r="H219" t="s">
        <v>283</v>
      </c>
      <c r="I219" t="s">
        <v>4</v>
      </c>
      <c r="J219" t="s">
        <v>1288</v>
      </c>
      <c r="K219" t="s">
        <v>1309</v>
      </c>
    </row>
    <row r="220" spans="4:11" x14ac:dyDescent="0.3">
      <c r="D220" s="22">
        <f>SUBTOTAL(3,$F$6:F220)</f>
        <v>215</v>
      </c>
      <c r="E220" s="23">
        <v>236</v>
      </c>
      <c r="F220" t="s">
        <v>294</v>
      </c>
      <c r="G220" t="s">
        <v>24</v>
      </c>
      <c r="H220" t="s">
        <v>295</v>
      </c>
      <c r="I220" t="s">
        <v>1</v>
      </c>
      <c r="J220" t="s">
        <v>1288</v>
      </c>
      <c r="K220" t="s">
        <v>1309</v>
      </c>
    </row>
    <row r="221" spans="4:11" x14ac:dyDescent="0.3">
      <c r="D221" s="22">
        <f>SUBTOTAL(3,$F$6:F221)</f>
        <v>216</v>
      </c>
      <c r="E221" s="23">
        <v>237</v>
      </c>
      <c r="F221" t="s">
        <v>314</v>
      </c>
      <c r="G221" t="s">
        <v>34</v>
      </c>
      <c r="H221" t="s">
        <v>315</v>
      </c>
      <c r="I221" t="s">
        <v>3</v>
      </c>
      <c r="J221" t="s">
        <v>1288</v>
      </c>
      <c r="K221" t="s">
        <v>1309</v>
      </c>
    </row>
    <row r="222" spans="4:11" x14ac:dyDescent="0.3">
      <c r="D222" s="22">
        <f>SUBTOTAL(3,$F$6:F222)</f>
        <v>217</v>
      </c>
      <c r="E222" s="23">
        <v>238</v>
      </c>
      <c r="F222" t="s">
        <v>582</v>
      </c>
      <c r="G222" t="s">
        <v>14</v>
      </c>
      <c r="H222" t="s">
        <v>583</v>
      </c>
      <c r="I222" t="s">
        <v>3</v>
      </c>
      <c r="J222" t="s">
        <v>1288</v>
      </c>
      <c r="K222" t="s">
        <v>1309</v>
      </c>
    </row>
    <row r="223" spans="4:11" x14ac:dyDescent="0.3">
      <c r="D223" s="22">
        <f>SUBTOTAL(3,$F$6:F223)</f>
        <v>218</v>
      </c>
      <c r="E223" s="23">
        <v>239</v>
      </c>
      <c r="F223" t="s">
        <v>683</v>
      </c>
      <c r="G223" t="s">
        <v>19</v>
      </c>
      <c r="H223" t="s">
        <v>684</v>
      </c>
      <c r="I223" t="s">
        <v>4</v>
      </c>
      <c r="J223" t="s">
        <v>1288</v>
      </c>
      <c r="K223" t="s">
        <v>1309</v>
      </c>
    </row>
    <row r="224" spans="4:11" x14ac:dyDescent="0.3">
      <c r="D224" s="22">
        <f>SUBTOTAL(3,$F$6:F224)</f>
        <v>219</v>
      </c>
      <c r="E224" s="23">
        <v>240</v>
      </c>
      <c r="F224" t="s">
        <v>686</v>
      </c>
      <c r="G224" t="s">
        <v>24</v>
      </c>
      <c r="H224" t="s">
        <v>687</v>
      </c>
      <c r="I224" t="s">
        <v>0</v>
      </c>
      <c r="J224" t="s">
        <v>1288</v>
      </c>
      <c r="K224" t="s">
        <v>1309</v>
      </c>
    </row>
    <row r="225" spans="4:11" x14ac:dyDescent="0.3">
      <c r="D225" s="22">
        <f>SUBTOTAL(3,$F$6:F225)</f>
        <v>220</v>
      </c>
      <c r="E225" s="23">
        <v>241</v>
      </c>
      <c r="F225" t="s">
        <v>722</v>
      </c>
      <c r="G225" t="s">
        <v>34</v>
      </c>
      <c r="H225" t="s">
        <v>723</v>
      </c>
      <c r="I225" t="s">
        <v>1</v>
      </c>
      <c r="J225" t="s">
        <v>1288</v>
      </c>
      <c r="K225" t="s">
        <v>1309</v>
      </c>
    </row>
    <row r="226" spans="4:11" x14ac:dyDescent="0.3">
      <c r="D226" s="22">
        <f>SUBTOTAL(3,$F$6:F226)</f>
        <v>221</v>
      </c>
      <c r="E226" s="23">
        <v>242</v>
      </c>
      <c r="F226" t="s">
        <v>733</v>
      </c>
      <c r="G226" t="s">
        <v>14</v>
      </c>
      <c r="H226" t="s">
        <v>734</v>
      </c>
      <c r="I226" t="s">
        <v>3</v>
      </c>
      <c r="J226" t="s">
        <v>1288</v>
      </c>
      <c r="K226" t="s">
        <v>1309</v>
      </c>
    </row>
    <row r="227" spans="4:11" x14ac:dyDescent="0.3">
      <c r="D227" s="22">
        <f>SUBTOTAL(3,$F$6:F227)</f>
        <v>222</v>
      </c>
      <c r="E227" s="23">
        <v>243</v>
      </c>
      <c r="F227" t="s">
        <v>778</v>
      </c>
      <c r="G227" t="s">
        <v>19</v>
      </c>
      <c r="H227" t="s">
        <v>779</v>
      </c>
      <c r="I227" t="s">
        <v>2</v>
      </c>
      <c r="J227" t="s">
        <v>142</v>
      </c>
      <c r="K227" t="s">
        <v>1309</v>
      </c>
    </row>
    <row r="228" spans="4:11" x14ac:dyDescent="0.3">
      <c r="D228" s="22">
        <f>SUBTOTAL(3,$F$6:F228)</f>
        <v>223</v>
      </c>
      <c r="E228" s="23">
        <v>244</v>
      </c>
      <c r="F228" t="s">
        <v>837</v>
      </c>
      <c r="G228" t="s">
        <v>24</v>
      </c>
      <c r="H228" t="s">
        <v>838</v>
      </c>
      <c r="I228" t="s">
        <v>15</v>
      </c>
      <c r="J228" t="s">
        <v>1288</v>
      </c>
      <c r="K228" t="s">
        <v>1309</v>
      </c>
    </row>
    <row r="229" spans="4:11" x14ac:dyDescent="0.3">
      <c r="D229" s="22">
        <f>SUBTOTAL(3,$F$6:F229)</f>
        <v>224</v>
      </c>
      <c r="E229" s="23">
        <v>245</v>
      </c>
      <c r="F229" t="s">
        <v>1189</v>
      </c>
      <c r="G229" t="s">
        <v>34</v>
      </c>
      <c r="H229" t="s">
        <v>1190</v>
      </c>
      <c r="I229" t="s">
        <v>4</v>
      </c>
      <c r="J229" t="s">
        <v>1288</v>
      </c>
      <c r="K229" t="s">
        <v>1309</v>
      </c>
    </row>
    <row r="230" spans="4:11" x14ac:dyDescent="0.3">
      <c r="D230" s="22">
        <f>SUBTOTAL(3,$F$6:F230)</f>
        <v>225</v>
      </c>
      <c r="E230" s="23">
        <v>246</v>
      </c>
      <c r="F230" t="s">
        <v>1244</v>
      </c>
      <c r="G230" t="s">
        <v>14</v>
      </c>
      <c r="H230" t="s">
        <v>1245</v>
      </c>
      <c r="I230" t="s">
        <v>15</v>
      </c>
      <c r="J230" t="s">
        <v>1288</v>
      </c>
      <c r="K230" t="s">
        <v>1309</v>
      </c>
    </row>
    <row r="231" spans="4:11" x14ac:dyDescent="0.3">
      <c r="D231" s="22">
        <f>SUBTOTAL(3,$F$6:F231)</f>
        <v>226</v>
      </c>
      <c r="E231" s="23">
        <v>247</v>
      </c>
      <c r="F231" t="s">
        <v>1261</v>
      </c>
      <c r="G231" t="s">
        <v>19</v>
      </c>
      <c r="H231" t="s">
        <v>1262</v>
      </c>
      <c r="I231" t="s">
        <v>15</v>
      </c>
      <c r="J231" t="s">
        <v>1288</v>
      </c>
      <c r="K231" t="s">
        <v>1309</v>
      </c>
    </row>
    <row r="232" spans="4:11" x14ac:dyDescent="0.3">
      <c r="D232" s="22">
        <f>SUBTOTAL(3,$F$6:F232)</f>
        <v>227</v>
      </c>
      <c r="E232" s="23">
        <v>248</v>
      </c>
      <c r="F232" t="s">
        <v>359</v>
      </c>
      <c r="G232" t="s">
        <v>24</v>
      </c>
      <c r="H232" t="s">
        <v>360</v>
      </c>
      <c r="I232" t="s">
        <v>1</v>
      </c>
      <c r="J232" t="s">
        <v>1288</v>
      </c>
      <c r="K232" t="s">
        <v>1309</v>
      </c>
    </row>
    <row r="233" spans="4:11" x14ac:dyDescent="0.3">
      <c r="D233" s="22">
        <f>SUBTOTAL(3,$F$6:F233)</f>
        <v>228</v>
      </c>
      <c r="E233" s="23">
        <v>249</v>
      </c>
      <c r="F233" t="s">
        <v>719</v>
      </c>
      <c r="G233" t="s">
        <v>34</v>
      </c>
      <c r="H233" t="s">
        <v>720</v>
      </c>
      <c r="I233" t="s">
        <v>4</v>
      </c>
      <c r="J233" t="s">
        <v>1288</v>
      </c>
      <c r="K233" t="s">
        <v>1309</v>
      </c>
    </row>
    <row r="234" spans="4:11" x14ac:dyDescent="0.3">
      <c r="D234" s="22">
        <f>SUBTOTAL(3,$F$6:F234)</f>
        <v>229</v>
      </c>
      <c r="E234" s="23">
        <v>250</v>
      </c>
      <c r="F234" t="s">
        <v>736</v>
      </c>
      <c r="G234" t="s">
        <v>14</v>
      </c>
      <c r="H234" t="s">
        <v>737</v>
      </c>
      <c r="I234" t="s">
        <v>3</v>
      </c>
      <c r="J234" t="s">
        <v>1288</v>
      </c>
      <c r="K234" t="s">
        <v>1309</v>
      </c>
    </row>
    <row r="235" spans="4:11" x14ac:dyDescent="0.3">
      <c r="D235" s="22">
        <f>SUBTOTAL(3,$F$6:F235)</f>
        <v>230</v>
      </c>
      <c r="E235" s="23">
        <v>251</v>
      </c>
      <c r="F235" t="s">
        <v>811</v>
      </c>
      <c r="G235" t="s">
        <v>19</v>
      </c>
      <c r="H235" t="s">
        <v>812</v>
      </c>
      <c r="I235" t="s">
        <v>1</v>
      </c>
      <c r="J235" t="s">
        <v>1288</v>
      </c>
      <c r="K235" t="s">
        <v>1309</v>
      </c>
    </row>
    <row r="236" spans="4:11" x14ac:dyDescent="0.3">
      <c r="D236" s="22">
        <f>SUBTOTAL(3,$F$6:F236)</f>
        <v>231</v>
      </c>
      <c r="E236" s="23">
        <v>252</v>
      </c>
      <c r="F236" t="s">
        <v>860</v>
      </c>
      <c r="G236" t="s">
        <v>24</v>
      </c>
      <c r="H236" t="s">
        <v>861</v>
      </c>
      <c r="I236" t="s">
        <v>15</v>
      </c>
      <c r="J236" t="s">
        <v>1288</v>
      </c>
      <c r="K236" t="s">
        <v>1309</v>
      </c>
    </row>
    <row r="237" spans="4:11" x14ac:dyDescent="0.3">
      <c r="D237" s="22">
        <f>SUBTOTAL(3,$F$6:F237)</f>
        <v>232</v>
      </c>
      <c r="E237" s="23">
        <v>253</v>
      </c>
      <c r="F237" t="s">
        <v>914</v>
      </c>
      <c r="G237" t="s">
        <v>34</v>
      </c>
      <c r="H237" t="s">
        <v>915</v>
      </c>
      <c r="I237" t="s">
        <v>15</v>
      </c>
      <c r="J237" t="s">
        <v>1288</v>
      </c>
      <c r="K237" t="s">
        <v>1309</v>
      </c>
    </row>
    <row r="238" spans="4:11" x14ac:dyDescent="0.3">
      <c r="D238" s="22">
        <f>SUBTOTAL(3,$F$6:F238)</f>
        <v>233</v>
      </c>
      <c r="E238" s="23">
        <v>254</v>
      </c>
      <c r="F238" t="s">
        <v>922</v>
      </c>
      <c r="G238" t="s">
        <v>14</v>
      </c>
      <c r="H238" t="s">
        <v>923</v>
      </c>
      <c r="I238" t="s">
        <v>2</v>
      </c>
      <c r="J238" t="s">
        <v>361</v>
      </c>
      <c r="K238" t="s">
        <v>1309</v>
      </c>
    </row>
    <row r="239" spans="4:11" x14ac:dyDescent="0.3">
      <c r="D239" s="22">
        <f>SUBTOTAL(3,$F$6:F239)</f>
        <v>234</v>
      </c>
      <c r="E239" s="23">
        <v>255</v>
      </c>
      <c r="F239" t="s">
        <v>940</v>
      </c>
      <c r="G239" t="s">
        <v>19</v>
      </c>
      <c r="H239" t="s">
        <v>941</v>
      </c>
      <c r="I239" t="s">
        <v>15</v>
      </c>
      <c r="J239" t="s">
        <v>1288</v>
      </c>
      <c r="K239" t="s">
        <v>1309</v>
      </c>
    </row>
    <row r="240" spans="4:11" x14ac:dyDescent="0.3">
      <c r="D240" s="22">
        <f>SUBTOTAL(3,$F$6:F240)</f>
        <v>235</v>
      </c>
      <c r="E240" s="23">
        <v>256</v>
      </c>
      <c r="F240" t="s">
        <v>1025</v>
      </c>
      <c r="G240" t="s">
        <v>1127</v>
      </c>
      <c r="H240" t="s">
        <v>1026</v>
      </c>
      <c r="I240" t="s">
        <v>2</v>
      </c>
      <c r="J240" t="s">
        <v>361</v>
      </c>
      <c r="K240" t="s">
        <v>1309</v>
      </c>
    </row>
    <row r="241" spans="4:11" x14ac:dyDescent="0.3">
      <c r="D241" s="22">
        <f>SUBTOTAL(3,$F$6:F241)</f>
        <v>236</v>
      </c>
      <c r="E241" s="23">
        <v>257</v>
      </c>
      <c r="F241" t="s">
        <v>1028</v>
      </c>
      <c r="G241" t="s">
        <v>1127</v>
      </c>
      <c r="H241" t="s">
        <v>1029</v>
      </c>
      <c r="I241" t="s">
        <v>2</v>
      </c>
      <c r="J241" t="s">
        <v>361</v>
      </c>
      <c r="K241" t="s">
        <v>1309</v>
      </c>
    </row>
    <row r="242" spans="4:11" x14ac:dyDescent="0.3">
      <c r="D242" s="22">
        <f>SUBTOTAL(3,$F$6:F242)</f>
        <v>237</v>
      </c>
      <c r="E242" s="23">
        <v>258</v>
      </c>
      <c r="F242" t="s">
        <v>92</v>
      </c>
      <c r="G242" t="s">
        <v>1127</v>
      </c>
      <c r="H242" t="s">
        <v>93</v>
      </c>
      <c r="I242" t="s">
        <v>2</v>
      </c>
      <c r="J242" t="s">
        <v>1265</v>
      </c>
      <c r="K242" t="s">
        <v>1309</v>
      </c>
    </row>
    <row r="243" spans="4:11" x14ac:dyDescent="0.3">
      <c r="D243" s="22">
        <f>SUBTOTAL(3,$F$6:F243)</f>
        <v>238</v>
      </c>
      <c r="E243" s="23">
        <v>259</v>
      </c>
      <c r="F243" t="s">
        <v>232</v>
      </c>
      <c r="G243" t="s">
        <v>1127</v>
      </c>
      <c r="H243" t="s">
        <v>233</v>
      </c>
      <c r="I243" t="s">
        <v>0</v>
      </c>
      <c r="J243" t="s">
        <v>1330</v>
      </c>
      <c r="K243" t="s">
        <v>1309</v>
      </c>
    </row>
    <row r="244" spans="4:11" x14ac:dyDescent="0.3">
      <c r="D244" s="22">
        <f>SUBTOTAL(3,$F$6:F244)</f>
        <v>239</v>
      </c>
      <c r="E244" s="23">
        <v>260</v>
      </c>
      <c r="F244" t="s">
        <v>342</v>
      </c>
      <c r="G244" t="s">
        <v>24</v>
      </c>
      <c r="H244" t="s">
        <v>343</v>
      </c>
      <c r="I244" t="s">
        <v>2</v>
      </c>
      <c r="J244" t="s">
        <v>1265</v>
      </c>
      <c r="K244" t="s">
        <v>1309</v>
      </c>
    </row>
    <row r="245" spans="4:11" x14ac:dyDescent="0.3">
      <c r="D245" s="22">
        <f>SUBTOTAL(3,$F$6:F245)</f>
        <v>240</v>
      </c>
      <c r="E245" s="23">
        <v>261</v>
      </c>
      <c r="F245" t="s">
        <v>345</v>
      </c>
      <c r="G245" t="s">
        <v>34</v>
      </c>
      <c r="H245" t="s">
        <v>223</v>
      </c>
      <c r="I245" t="s">
        <v>1</v>
      </c>
      <c r="J245" t="s">
        <v>1288</v>
      </c>
      <c r="K245" t="s">
        <v>1309</v>
      </c>
    </row>
    <row r="246" spans="4:11" x14ac:dyDescent="0.3">
      <c r="D246" s="22">
        <f>SUBTOTAL(3,$F$6:F246)</f>
        <v>241</v>
      </c>
      <c r="E246" s="23">
        <v>262</v>
      </c>
      <c r="F246" t="s">
        <v>396</v>
      </c>
      <c r="G246" t="s">
        <v>14</v>
      </c>
      <c r="H246" t="s">
        <v>397</v>
      </c>
      <c r="I246" t="s">
        <v>2</v>
      </c>
      <c r="J246" t="s">
        <v>1265</v>
      </c>
      <c r="K246" t="s">
        <v>1309</v>
      </c>
    </row>
    <row r="247" spans="4:11" x14ac:dyDescent="0.3">
      <c r="D247" s="22">
        <f>SUBTOTAL(3,$F$6:F247)</f>
        <v>242</v>
      </c>
      <c r="E247" s="23">
        <v>263</v>
      </c>
      <c r="F247" t="s">
        <v>456</v>
      </c>
      <c r="G247" t="s">
        <v>19</v>
      </c>
      <c r="H247" t="s">
        <v>457</v>
      </c>
      <c r="I247" t="s">
        <v>4</v>
      </c>
      <c r="J247" t="s">
        <v>1288</v>
      </c>
      <c r="K247" t="s">
        <v>1309</v>
      </c>
    </row>
    <row r="248" spans="4:11" x14ac:dyDescent="0.3">
      <c r="D248" s="22">
        <f>SUBTOTAL(3,$F$6:F248)</f>
        <v>243</v>
      </c>
      <c r="E248" s="23">
        <v>264</v>
      </c>
      <c r="F248" t="s">
        <v>506</v>
      </c>
      <c r="G248" t="s">
        <v>24</v>
      </c>
      <c r="H248" t="s">
        <v>507</v>
      </c>
      <c r="I248" t="s">
        <v>3</v>
      </c>
      <c r="J248" t="s">
        <v>1288</v>
      </c>
      <c r="K248" t="s">
        <v>1309</v>
      </c>
    </row>
    <row r="249" spans="4:11" x14ac:dyDescent="0.3">
      <c r="D249" s="22">
        <f>SUBTOTAL(3,$F$6:F249)</f>
        <v>244</v>
      </c>
      <c r="E249" s="23">
        <v>265</v>
      </c>
      <c r="F249" t="s">
        <v>515</v>
      </c>
      <c r="G249" t="s">
        <v>34</v>
      </c>
      <c r="H249" t="s">
        <v>516</v>
      </c>
      <c r="I249" t="s">
        <v>0</v>
      </c>
      <c r="J249" t="s">
        <v>1288</v>
      </c>
      <c r="K249" t="s">
        <v>1309</v>
      </c>
    </row>
    <row r="250" spans="4:11" x14ac:dyDescent="0.3">
      <c r="D250" s="22">
        <f>SUBTOTAL(3,$F$6:F250)</f>
        <v>245</v>
      </c>
      <c r="E250" s="23">
        <v>266</v>
      </c>
      <c r="F250" t="s">
        <v>533</v>
      </c>
      <c r="G250" t="s">
        <v>14</v>
      </c>
      <c r="H250" t="s">
        <v>534</v>
      </c>
      <c r="I250" t="s">
        <v>3</v>
      </c>
      <c r="J250" t="s">
        <v>1288</v>
      </c>
      <c r="K250" t="s">
        <v>1309</v>
      </c>
    </row>
    <row r="251" spans="4:11" x14ac:dyDescent="0.3">
      <c r="D251" s="22">
        <f>SUBTOTAL(3,$F$6:F251)</f>
        <v>246</v>
      </c>
      <c r="E251" s="23">
        <v>267</v>
      </c>
      <c r="F251" t="s">
        <v>566</v>
      </c>
      <c r="G251" t="s">
        <v>19</v>
      </c>
      <c r="H251" t="s">
        <v>567</v>
      </c>
      <c r="I251" t="s">
        <v>1</v>
      </c>
      <c r="J251" t="s">
        <v>1288</v>
      </c>
      <c r="K251" t="s">
        <v>1309</v>
      </c>
    </row>
    <row r="252" spans="4:11" x14ac:dyDescent="0.3">
      <c r="D252" s="22">
        <f>SUBTOTAL(3,$F$6:F252)</f>
        <v>247</v>
      </c>
      <c r="E252" s="23">
        <v>268</v>
      </c>
      <c r="F252" t="s">
        <v>575</v>
      </c>
      <c r="G252" t="s">
        <v>24</v>
      </c>
      <c r="H252" t="s">
        <v>576</v>
      </c>
      <c r="I252" t="s">
        <v>3</v>
      </c>
      <c r="J252" t="s">
        <v>1288</v>
      </c>
      <c r="K252" t="s">
        <v>1309</v>
      </c>
    </row>
    <row r="253" spans="4:11" x14ac:dyDescent="0.3">
      <c r="D253" s="22">
        <f>SUBTOTAL(3,$F$6:F253)</f>
        <v>248</v>
      </c>
      <c r="E253" s="23">
        <v>269</v>
      </c>
      <c r="F253" t="s">
        <v>602</v>
      </c>
      <c r="G253" t="s">
        <v>34</v>
      </c>
      <c r="H253" t="s">
        <v>603</v>
      </c>
      <c r="I253" t="s">
        <v>3</v>
      </c>
      <c r="J253" t="s">
        <v>1288</v>
      </c>
      <c r="K253" t="s">
        <v>1309</v>
      </c>
    </row>
    <row r="254" spans="4:11" x14ac:dyDescent="0.3">
      <c r="D254" s="22">
        <f>SUBTOTAL(3,$F$6:F254)</f>
        <v>249</v>
      </c>
      <c r="E254" s="23">
        <v>270</v>
      </c>
      <c r="F254" t="s">
        <v>617</v>
      </c>
      <c r="G254" t="s">
        <v>14</v>
      </c>
      <c r="H254" t="s">
        <v>618</v>
      </c>
      <c r="I254" t="s">
        <v>0</v>
      </c>
      <c r="J254" t="s">
        <v>1288</v>
      </c>
      <c r="K254" t="s">
        <v>1309</v>
      </c>
    </row>
    <row r="255" spans="4:11" x14ac:dyDescent="0.3">
      <c r="D255" s="22">
        <f>SUBTOTAL(3,$F$6:F255)</f>
        <v>250</v>
      </c>
      <c r="E255" s="23">
        <v>271</v>
      </c>
      <c r="F255" t="s">
        <v>669</v>
      </c>
      <c r="G255" t="s">
        <v>19</v>
      </c>
      <c r="H255" t="s">
        <v>670</v>
      </c>
      <c r="I255" t="s">
        <v>15</v>
      </c>
      <c r="J255" t="s">
        <v>1288</v>
      </c>
      <c r="K255" t="s">
        <v>1309</v>
      </c>
    </row>
    <row r="256" spans="4:11" x14ac:dyDescent="0.3">
      <c r="D256" s="22">
        <f>SUBTOTAL(3,$F$6:F256)</f>
        <v>251</v>
      </c>
      <c r="E256" s="23">
        <v>272</v>
      </c>
      <c r="F256" t="s">
        <v>680</v>
      </c>
      <c r="G256" t="s">
        <v>24</v>
      </c>
      <c r="H256" t="s">
        <v>681</v>
      </c>
      <c r="I256" t="s">
        <v>2</v>
      </c>
      <c r="J256" t="s">
        <v>1265</v>
      </c>
      <c r="K256" t="s">
        <v>1309</v>
      </c>
    </row>
    <row r="257" spans="4:11" x14ac:dyDescent="0.3">
      <c r="D257" s="22">
        <f>SUBTOTAL(3,$F$6:F257)</f>
        <v>252</v>
      </c>
      <c r="E257" s="23">
        <v>273</v>
      </c>
      <c r="F257" t="s">
        <v>814</v>
      </c>
      <c r="G257" t="s">
        <v>34</v>
      </c>
      <c r="H257" t="s">
        <v>815</v>
      </c>
      <c r="I257" t="s">
        <v>1</v>
      </c>
      <c r="J257" t="s">
        <v>1288</v>
      </c>
      <c r="K257" t="s">
        <v>1309</v>
      </c>
    </row>
    <row r="258" spans="4:11" x14ac:dyDescent="0.3">
      <c r="D258" s="22">
        <f>SUBTOTAL(3,$F$6:F258)</f>
        <v>253</v>
      </c>
      <c r="E258" s="23">
        <v>274</v>
      </c>
      <c r="F258" t="s">
        <v>822</v>
      </c>
      <c r="G258" t="s">
        <v>14</v>
      </c>
      <c r="H258" t="s">
        <v>823</v>
      </c>
      <c r="I258" t="s">
        <v>1</v>
      </c>
      <c r="J258" t="s">
        <v>1288</v>
      </c>
      <c r="K258" t="s">
        <v>1309</v>
      </c>
    </row>
    <row r="259" spans="4:11" x14ac:dyDescent="0.3">
      <c r="D259" s="22">
        <f>SUBTOTAL(3,$F$6:F259)</f>
        <v>254</v>
      </c>
      <c r="E259" s="23">
        <v>275</v>
      </c>
      <c r="F259" t="s">
        <v>881</v>
      </c>
      <c r="G259" t="s">
        <v>19</v>
      </c>
      <c r="H259" t="s">
        <v>882</v>
      </c>
      <c r="I259" t="s">
        <v>2</v>
      </c>
      <c r="J259" t="s">
        <v>1265</v>
      </c>
      <c r="K259" t="s">
        <v>1309</v>
      </c>
    </row>
    <row r="260" spans="4:11" x14ac:dyDescent="0.3">
      <c r="D260" s="22">
        <f>SUBTOTAL(3,$F$6:F260)</f>
        <v>255</v>
      </c>
      <c r="E260" s="23">
        <v>276</v>
      </c>
      <c r="F260" t="s">
        <v>884</v>
      </c>
      <c r="G260" t="s">
        <v>24</v>
      </c>
      <c r="H260" t="s">
        <v>885</v>
      </c>
      <c r="I260" t="s">
        <v>15</v>
      </c>
      <c r="J260" t="s">
        <v>1288</v>
      </c>
      <c r="K260" t="s">
        <v>1309</v>
      </c>
    </row>
    <row r="261" spans="4:11" x14ac:dyDescent="0.3">
      <c r="D261" s="22">
        <f>SUBTOTAL(3,$F$6:F261)</f>
        <v>256</v>
      </c>
      <c r="E261" s="23">
        <v>277</v>
      </c>
      <c r="F261" t="s">
        <v>899</v>
      </c>
      <c r="G261" t="s">
        <v>34</v>
      </c>
      <c r="H261" t="s">
        <v>900</v>
      </c>
      <c r="I261" t="s">
        <v>4</v>
      </c>
      <c r="J261" t="s">
        <v>1288</v>
      </c>
      <c r="K261" t="s">
        <v>1309</v>
      </c>
    </row>
    <row r="262" spans="4:11" x14ac:dyDescent="0.3">
      <c r="D262" s="22">
        <f>SUBTOTAL(3,$F$6:F262)</f>
        <v>257</v>
      </c>
      <c r="E262" s="23">
        <v>278</v>
      </c>
      <c r="F262" t="s">
        <v>958</v>
      </c>
      <c r="G262" t="s">
        <v>14</v>
      </c>
      <c r="H262" t="s">
        <v>959</v>
      </c>
      <c r="I262" t="s">
        <v>1</v>
      </c>
      <c r="J262" t="s">
        <v>1288</v>
      </c>
      <c r="K262" t="s">
        <v>1309</v>
      </c>
    </row>
    <row r="263" spans="4:11" x14ac:dyDescent="0.3">
      <c r="D263" s="22">
        <f>SUBTOTAL(3,$F$6:F263)</f>
        <v>258</v>
      </c>
      <c r="E263" s="23">
        <v>279</v>
      </c>
      <c r="F263" t="s">
        <v>968</v>
      </c>
      <c r="G263" t="s">
        <v>19</v>
      </c>
      <c r="H263" t="s">
        <v>969</v>
      </c>
      <c r="I263" t="s">
        <v>1</v>
      </c>
      <c r="J263" t="s">
        <v>1288</v>
      </c>
      <c r="K263" t="s">
        <v>1309</v>
      </c>
    </row>
    <row r="264" spans="4:11" x14ac:dyDescent="0.3">
      <c r="D264" s="22">
        <f>SUBTOTAL(3,$F$6:F264)</f>
        <v>259</v>
      </c>
      <c r="E264" s="23">
        <v>280</v>
      </c>
      <c r="F264" t="s">
        <v>1009</v>
      </c>
      <c r="G264" t="s">
        <v>24</v>
      </c>
      <c r="H264" t="s">
        <v>1010</v>
      </c>
      <c r="I264" t="s">
        <v>1</v>
      </c>
      <c r="J264" t="s">
        <v>1288</v>
      </c>
      <c r="K264" t="s">
        <v>1309</v>
      </c>
    </row>
    <row r="265" spans="4:11" x14ac:dyDescent="0.3">
      <c r="D265" s="22">
        <f>SUBTOTAL(3,$F$6:F265)</f>
        <v>260</v>
      </c>
      <c r="E265" s="23">
        <v>281</v>
      </c>
      <c r="F265" t="s">
        <v>1012</v>
      </c>
      <c r="G265" t="s">
        <v>34</v>
      </c>
      <c r="H265" t="s">
        <v>1013</v>
      </c>
      <c r="I265" t="s">
        <v>1</v>
      </c>
      <c r="J265" t="s">
        <v>1288</v>
      </c>
      <c r="K265" t="s">
        <v>1309</v>
      </c>
    </row>
    <row r="266" spans="4:11" x14ac:dyDescent="0.3">
      <c r="D266" s="22">
        <f>SUBTOTAL(3,$F$6:F266)</f>
        <v>261</v>
      </c>
      <c r="E266" s="23">
        <v>282</v>
      </c>
      <c r="F266" t="s">
        <v>1148</v>
      </c>
      <c r="G266" t="s">
        <v>14</v>
      </c>
      <c r="H266" t="s">
        <v>1149</v>
      </c>
      <c r="I266" t="s">
        <v>3</v>
      </c>
      <c r="J266" t="s">
        <v>1288</v>
      </c>
      <c r="K266" t="s">
        <v>1309</v>
      </c>
    </row>
    <row r="267" spans="4:11" x14ac:dyDescent="0.3">
      <c r="D267" s="22">
        <f>SUBTOTAL(3,$F$6:F267)</f>
        <v>262</v>
      </c>
      <c r="E267" s="23">
        <v>283</v>
      </c>
      <c r="F267" t="s">
        <v>1192</v>
      </c>
      <c r="G267" t="s">
        <v>19</v>
      </c>
      <c r="H267" t="s">
        <v>1193</v>
      </c>
      <c r="I267" t="s">
        <v>2</v>
      </c>
      <c r="J267" t="s">
        <v>1265</v>
      </c>
      <c r="K267" t="s">
        <v>1309</v>
      </c>
    </row>
    <row r="268" spans="4:11" x14ac:dyDescent="0.3">
      <c r="D268" s="22">
        <f>SUBTOTAL(3,$F$6:F268)</f>
        <v>263</v>
      </c>
      <c r="E268" s="23">
        <v>284</v>
      </c>
      <c r="F268" t="s">
        <v>1200</v>
      </c>
      <c r="G268" t="s">
        <v>1105</v>
      </c>
      <c r="H268" t="s">
        <v>1201</v>
      </c>
      <c r="I268" t="s">
        <v>15</v>
      </c>
      <c r="J268" t="s">
        <v>1288</v>
      </c>
      <c r="K268" t="s">
        <v>1309</v>
      </c>
    </row>
    <row r="269" spans="4:11" x14ac:dyDescent="0.3">
      <c r="D269" s="22">
        <f>SUBTOTAL(3,$F$6:F269)</f>
        <v>264</v>
      </c>
      <c r="E269" s="23">
        <v>285</v>
      </c>
      <c r="F269" t="s">
        <v>1233</v>
      </c>
      <c r="G269" t="s">
        <v>1105</v>
      </c>
      <c r="H269" t="s">
        <v>1234</v>
      </c>
      <c r="I269" t="s">
        <v>15</v>
      </c>
      <c r="J269" t="s">
        <v>1330</v>
      </c>
      <c r="K269" t="s">
        <v>1309</v>
      </c>
    </row>
    <row r="270" spans="4:11" x14ac:dyDescent="0.3">
      <c r="D270" s="22">
        <f>SUBTOTAL(3,$F$6:F270)</f>
        <v>265</v>
      </c>
      <c r="E270" s="23">
        <v>286</v>
      </c>
      <c r="F270" t="s">
        <v>238</v>
      </c>
      <c r="G270" t="s">
        <v>1105</v>
      </c>
      <c r="H270" t="s">
        <v>239</v>
      </c>
      <c r="I270" t="s">
        <v>1</v>
      </c>
      <c r="J270" t="s">
        <v>1288</v>
      </c>
      <c r="K270" t="s">
        <v>1309</v>
      </c>
    </row>
    <row r="271" spans="4:11" x14ac:dyDescent="0.3">
      <c r="D271" s="22">
        <f>SUBTOTAL(3,$F$6:F271)</f>
        <v>266</v>
      </c>
      <c r="E271" s="23">
        <v>287</v>
      </c>
      <c r="F271" t="s">
        <v>1177</v>
      </c>
      <c r="G271" t="s">
        <v>1105</v>
      </c>
      <c r="H271" t="s">
        <v>1178</v>
      </c>
      <c r="I271" t="s">
        <v>15</v>
      </c>
      <c r="J271" t="s">
        <v>1288</v>
      </c>
      <c r="K271" t="s">
        <v>1309</v>
      </c>
    </row>
    <row r="272" spans="4:11" x14ac:dyDescent="0.3">
      <c r="D272" s="22">
        <f>SUBTOTAL(3,$F$6:F272)</f>
        <v>267</v>
      </c>
      <c r="E272" s="23">
        <v>288</v>
      </c>
      <c r="F272" t="s">
        <v>58</v>
      </c>
      <c r="G272" t="s">
        <v>24</v>
      </c>
      <c r="H272" t="s">
        <v>59</v>
      </c>
      <c r="I272" t="s">
        <v>4</v>
      </c>
      <c r="J272" t="s">
        <v>1288</v>
      </c>
      <c r="K272" t="s">
        <v>1309</v>
      </c>
    </row>
    <row r="273" spans="4:11" x14ac:dyDescent="0.3">
      <c r="D273" s="22">
        <f>SUBTOTAL(3,$F$6:F273)</f>
        <v>268</v>
      </c>
      <c r="E273" s="23">
        <v>289</v>
      </c>
      <c r="F273" t="s">
        <v>99</v>
      </c>
      <c r="G273" t="s">
        <v>34</v>
      </c>
      <c r="H273" t="s">
        <v>100</v>
      </c>
      <c r="I273" t="s">
        <v>0</v>
      </c>
      <c r="J273" t="s">
        <v>1288</v>
      </c>
      <c r="K273" t="s">
        <v>1309</v>
      </c>
    </row>
    <row r="274" spans="4:11" x14ac:dyDescent="0.3">
      <c r="D274" s="22">
        <f>SUBTOTAL(3,$F$6:F274)</f>
        <v>269</v>
      </c>
      <c r="E274" s="23">
        <v>290</v>
      </c>
      <c r="F274" t="s">
        <v>105</v>
      </c>
      <c r="G274" t="s">
        <v>14</v>
      </c>
      <c r="H274" t="s">
        <v>106</v>
      </c>
      <c r="I274" t="s">
        <v>3</v>
      </c>
      <c r="J274" t="s">
        <v>1288</v>
      </c>
      <c r="K274" t="s">
        <v>1309</v>
      </c>
    </row>
    <row r="275" spans="4:11" x14ac:dyDescent="0.3">
      <c r="D275" s="22">
        <f>SUBTOTAL(3,$F$6:F275)</f>
        <v>270</v>
      </c>
      <c r="E275" s="23">
        <v>291</v>
      </c>
      <c r="F275" t="s">
        <v>108</v>
      </c>
      <c r="G275" t="s">
        <v>19</v>
      </c>
      <c r="H275" t="s">
        <v>109</v>
      </c>
      <c r="I275" t="s">
        <v>1</v>
      </c>
      <c r="J275" t="s">
        <v>1288</v>
      </c>
      <c r="K275" t="s">
        <v>1309</v>
      </c>
    </row>
    <row r="276" spans="4:11" x14ac:dyDescent="0.3">
      <c r="D276" s="22">
        <f>SUBTOTAL(3,$F$6:F276)</f>
        <v>271</v>
      </c>
      <c r="E276" s="23">
        <v>292</v>
      </c>
      <c r="F276" t="s">
        <v>160</v>
      </c>
      <c r="G276" t="s">
        <v>24</v>
      </c>
      <c r="H276" t="s">
        <v>161</v>
      </c>
      <c r="I276" t="s">
        <v>1</v>
      </c>
      <c r="J276" t="s">
        <v>1288</v>
      </c>
      <c r="K276" t="s">
        <v>1309</v>
      </c>
    </row>
    <row r="277" spans="4:11" x14ac:dyDescent="0.3">
      <c r="D277" s="22">
        <f>SUBTOTAL(3,$F$6:F277)</f>
        <v>272</v>
      </c>
      <c r="E277" s="23">
        <v>293</v>
      </c>
      <c r="F277" t="s">
        <v>186</v>
      </c>
      <c r="G277" t="s">
        <v>34</v>
      </c>
      <c r="H277" t="s">
        <v>187</v>
      </c>
      <c r="I277" t="s">
        <v>4</v>
      </c>
      <c r="J277" t="s">
        <v>1288</v>
      </c>
      <c r="K277" t="s">
        <v>1309</v>
      </c>
    </row>
    <row r="278" spans="4:11" x14ac:dyDescent="0.3">
      <c r="D278" s="22">
        <f>SUBTOTAL(3,$F$6:F278)</f>
        <v>273</v>
      </c>
      <c r="E278" s="23">
        <v>294</v>
      </c>
      <c r="F278" t="s">
        <v>200</v>
      </c>
      <c r="G278" t="s">
        <v>14</v>
      </c>
      <c r="H278" t="s">
        <v>201</v>
      </c>
      <c r="I278" t="s">
        <v>15</v>
      </c>
      <c r="J278" t="s">
        <v>1288</v>
      </c>
      <c r="K278" t="s">
        <v>1309</v>
      </c>
    </row>
    <row r="279" spans="4:11" x14ac:dyDescent="0.3">
      <c r="D279" s="22">
        <f>SUBTOTAL(3,$F$6:F279)</f>
        <v>274</v>
      </c>
      <c r="E279" s="23">
        <v>295</v>
      </c>
      <c r="F279" t="s">
        <v>323</v>
      </c>
      <c r="G279" t="s">
        <v>19</v>
      </c>
      <c r="H279" t="s">
        <v>324</v>
      </c>
      <c r="I279" t="s">
        <v>1</v>
      </c>
      <c r="J279" t="s">
        <v>1288</v>
      </c>
      <c r="K279" t="s">
        <v>1309</v>
      </c>
    </row>
    <row r="280" spans="4:11" x14ac:dyDescent="0.3">
      <c r="D280" s="22">
        <f>SUBTOTAL(3,$F$6:F280)</f>
        <v>275</v>
      </c>
      <c r="E280" s="23">
        <v>296</v>
      </c>
      <c r="F280" t="s">
        <v>459</v>
      </c>
      <c r="G280" t="s">
        <v>24</v>
      </c>
      <c r="H280" t="s">
        <v>460</v>
      </c>
      <c r="I280" t="s">
        <v>15</v>
      </c>
      <c r="J280" t="s">
        <v>1288</v>
      </c>
      <c r="K280" t="s">
        <v>1309</v>
      </c>
    </row>
    <row r="281" spans="4:11" x14ac:dyDescent="0.3">
      <c r="D281" s="22">
        <f>SUBTOTAL(3,$F$6:F281)</f>
        <v>276</v>
      </c>
      <c r="E281" s="23">
        <v>297</v>
      </c>
      <c r="F281" t="s">
        <v>462</v>
      </c>
      <c r="G281" t="s">
        <v>34</v>
      </c>
      <c r="H281" t="s">
        <v>463</v>
      </c>
      <c r="I281" t="s">
        <v>3</v>
      </c>
      <c r="J281" t="s">
        <v>1288</v>
      </c>
      <c r="K281" t="s">
        <v>1309</v>
      </c>
    </row>
    <row r="282" spans="4:11" x14ac:dyDescent="0.3">
      <c r="D282" s="22">
        <f>SUBTOTAL(3,$F$6:F282)</f>
        <v>277</v>
      </c>
      <c r="E282" s="23">
        <v>298</v>
      </c>
      <c r="F282" t="s">
        <v>597</v>
      </c>
      <c r="G282" t="s">
        <v>14</v>
      </c>
      <c r="H282" t="s">
        <v>598</v>
      </c>
      <c r="I282" t="s">
        <v>4</v>
      </c>
      <c r="J282" t="s">
        <v>1288</v>
      </c>
      <c r="K282" t="s">
        <v>1309</v>
      </c>
    </row>
    <row r="283" spans="4:11" x14ac:dyDescent="0.3">
      <c r="D283" s="22">
        <f>SUBTOTAL(3,$F$6:F283)</f>
        <v>278</v>
      </c>
      <c r="E283" s="23">
        <v>299</v>
      </c>
      <c r="F283" t="s">
        <v>631</v>
      </c>
      <c r="G283" t="s">
        <v>19</v>
      </c>
      <c r="H283" t="s">
        <v>632</v>
      </c>
      <c r="I283" t="s">
        <v>4</v>
      </c>
      <c r="J283" t="s">
        <v>1288</v>
      </c>
      <c r="K283" t="s">
        <v>1309</v>
      </c>
    </row>
    <row r="284" spans="4:11" x14ac:dyDescent="0.3">
      <c r="D284" s="22">
        <f>SUBTOTAL(3,$F$6:F284)</f>
        <v>279</v>
      </c>
      <c r="E284" s="23">
        <v>300</v>
      </c>
      <c r="F284" t="s">
        <v>637</v>
      </c>
      <c r="G284" t="s">
        <v>24</v>
      </c>
      <c r="H284" t="s">
        <v>638</v>
      </c>
      <c r="I284" t="s">
        <v>4</v>
      </c>
      <c r="J284" t="s">
        <v>1288</v>
      </c>
      <c r="K284" t="s">
        <v>1309</v>
      </c>
    </row>
    <row r="285" spans="4:11" x14ac:dyDescent="0.3">
      <c r="D285" s="22">
        <f>SUBTOTAL(3,$F$6:F285)</f>
        <v>280</v>
      </c>
      <c r="E285" s="23">
        <v>301</v>
      </c>
      <c r="F285" t="s">
        <v>652</v>
      </c>
      <c r="G285" t="s">
        <v>34</v>
      </c>
      <c r="H285" t="s">
        <v>653</v>
      </c>
      <c r="I285" t="s">
        <v>4</v>
      </c>
      <c r="J285" t="s">
        <v>1288</v>
      </c>
      <c r="K285" t="s">
        <v>1309</v>
      </c>
    </row>
    <row r="286" spans="4:11" x14ac:dyDescent="0.3">
      <c r="D286" s="22">
        <f>SUBTOTAL(3,$F$6:F286)</f>
        <v>281</v>
      </c>
      <c r="E286" s="23">
        <v>302</v>
      </c>
      <c r="F286" t="s">
        <v>675</v>
      </c>
      <c r="G286" t="s">
        <v>14</v>
      </c>
      <c r="H286" t="s">
        <v>676</v>
      </c>
      <c r="I286" t="s">
        <v>4</v>
      </c>
      <c r="J286" t="s">
        <v>1288</v>
      </c>
      <c r="K286" t="s">
        <v>1309</v>
      </c>
    </row>
    <row r="287" spans="4:11" x14ac:dyDescent="0.3">
      <c r="D287" s="22">
        <f>SUBTOTAL(3,$F$6:F287)</f>
        <v>282</v>
      </c>
      <c r="E287" s="23">
        <v>303</v>
      </c>
      <c r="F287" t="s">
        <v>677</v>
      </c>
      <c r="G287" t="s">
        <v>19</v>
      </c>
      <c r="H287" t="s">
        <v>678</v>
      </c>
      <c r="I287" t="s">
        <v>2</v>
      </c>
      <c r="J287" t="s">
        <v>60</v>
      </c>
      <c r="K287" t="s">
        <v>1309</v>
      </c>
    </row>
    <row r="288" spans="4:11" x14ac:dyDescent="0.3">
      <c r="D288" s="22">
        <f>SUBTOTAL(3,$F$6:F288)</f>
        <v>283</v>
      </c>
      <c r="E288" s="23">
        <v>304</v>
      </c>
      <c r="F288" t="s">
        <v>820</v>
      </c>
      <c r="G288" t="s">
        <v>24</v>
      </c>
      <c r="H288" t="s">
        <v>821</v>
      </c>
      <c r="I288" t="s">
        <v>4</v>
      </c>
      <c r="J288" t="s">
        <v>1288</v>
      </c>
      <c r="K288" t="s">
        <v>1309</v>
      </c>
    </row>
    <row r="289" spans="4:11" x14ac:dyDescent="0.3">
      <c r="D289" s="22">
        <f>SUBTOTAL(3,$F$6:F289)</f>
        <v>284</v>
      </c>
      <c r="E289" s="23">
        <v>305</v>
      </c>
      <c r="F289" t="s">
        <v>831</v>
      </c>
      <c r="G289" t="s">
        <v>34</v>
      </c>
      <c r="H289" t="s">
        <v>832</v>
      </c>
      <c r="I289" t="s">
        <v>4</v>
      </c>
      <c r="J289" t="s">
        <v>1288</v>
      </c>
      <c r="K289" t="s">
        <v>1309</v>
      </c>
    </row>
    <row r="290" spans="4:11" x14ac:dyDescent="0.3">
      <c r="D290" s="22">
        <f>SUBTOTAL(3,$F$6:F290)</f>
        <v>285</v>
      </c>
      <c r="E290" s="23">
        <v>306</v>
      </c>
      <c r="F290" t="s">
        <v>1087</v>
      </c>
      <c r="G290" t="s">
        <v>14</v>
      </c>
      <c r="H290" t="s">
        <v>1088</v>
      </c>
      <c r="I290" t="s">
        <v>4</v>
      </c>
      <c r="J290" t="s">
        <v>1288</v>
      </c>
      <c r="K290" t="s">
        <v>1309</v>
      </c>
    </row>
    <row r="291" spans="4:11" x14ac:dyDescent="0.3">
      <c r="D291" s="22">
        <f>SUBTOTAL(3,$F$6:F291)</f>
        <v>286</v>
      </c>
      <c r="E291" s="23">
        <v>307</v>
      </c>
      <c r="F291" t="s">
        <v>1090</v>
      </c>
      <c r="G291" t="s">
        <v>19</v>
      </c>
      <c r="H291" t="s">
        <v>1091</v>
      </c>
      <c r="I291" t="s">
        <v>4</v>
      </c>
      <c r="J291" t="s">
        <v>1288</v>
      </c>
      <c r="K291" t="s">
        <v>1309</v>
      </c>
    </row>
    <row r="292" spans="4:11" x14ac:dyDescent="0.3">
      <c r="D292" s="22">
        <f>SUBTOTAL(3,$F$6:F292)</f>
        <v>287</v>
      </c>
      <c r="E292" s="23">
        <v>308</v>
      </c>
      <c r="F292" t="s">
        <v>1094</v>
      </c>
      <c r="G292" t="s">
        <v>24</v>
      </c>
      <c r="H292" t="s">
        <v>1096</v>
      </c>
      <c r="I292" t="s">
        <v>4</v>
      </c>
      <c r="J292" t="s">
        <v>1288</v>
      </c>
      <c r="K292" t="s">
        <v>1309</v>
      </c>
    </row>
    <row r="293" spans="4:11" x14ac:dyDescent="0.3">
      <c r="D293" s="22">
        <f>SUBTOTAL(3,$F$6:F293)</f>
        <v>288</v>
      </c>
      <c r="E293" s="23">
        <v>309</v>
      </c>
      <c r="F293" t="s">
        <v>1097</v>
      </c>
      <c r="G293" t="s">
        <v>34</v>
      </c>
      <c r="H293" t="s">
        <v>1099</v>
      </c>
      <c r="I293" t="s">
        <v>4</v>
      </c>
      <c r="J293" t="s">
        <v>1288</v>
      </c>
      <c r="K293" t="s">
        <v>1309</v>
      </c>
    </row>
    <row r="294" spans="4:11" x14ac:dyDescent="0.3">
      <c r="D294" s="22">
        <f>SUBTOTAL(3,$F$6:F294)</f>
        <v>289</v>
      </c>
      <c r="E294" s="23">
        <v>310</v>
      </c>
      <c r="F294" t="s">
        <v>1104</v>
      </c>
      <c r="G294" t="s">
        <v>14</v>
      </c>
      <c r="H294" t="s">
        <v>1106</v>
      </c>
      <c r="I294" t="s">
        <v>15</v>
      </c>
      <c r="J294" t="s">
        <v>1288</v>
      </c>
      <c r="K294" t="s">
        <v>1309</v>
      </c>
    </row>
    <row r="295" spans="4:11" x14ac:dyDescent="0.3">
      <c r="D295" s="22">
        <f>SUBTOTAL(3,$F$6:F295)</f>
        <v>290</v>
      </c>
      <c r="E295" s="23">
        <v>311</v>
      </c>
      <c r="F295" t="s">
        <v>1107</v>
      </c>
      <c r="G295" t="s">
        <v>19</v>
      </c>
      <c r="H295" t="s">
        <v>1108</v>
      </c>
      <c r="I295" t="s">
        <v>2</v>
      </c>
      <c r="J295" t="s">
        <v>60</v>
      </c>
      <c r="K295" t="s">
        <v>1309</v>
      </c>
    </row>
    <row r="296" spans="4:11" x14ac:dyDescent="0.3">
      <c r="D296" s="22">
        <f>SUBTOTAL(3,$F$6:F296)</f>
        <v>291</v>
      </c>
      <c r="E296" s="23">
        <v>312</v>
      </c>
      <c r="F296" t="s">
        <v>1142</v>
      </c>
      <c r="G296" t="s">
        <v>24</v>
      </c>
      <c r="H296" t="s">
        <v>1143</v>
      </c>
      <c r="I296" t="s">
        <v>2</v>
      </c>
      <c r="J296" t="s">
        <v>60</v>
      </c>
      <c r="K296" t="s">
        <v>1309</v>
      </c>
    </row>
    <row r="297" spans="4:11" x14ac:dyDescent="0.3">
      <c r="D297" s="22">
        <f>SUBTOTAL(3,$F$6:F297)</f>
        <v>292</v>
      </c>
      <c r="E297" s="23">
        <v>313</v>
      </c>
      <c r="F297" t="s">
        <v>1174</v>
      </c>
      <c r="G297" t="s">
        <v>34</v>
      </c>
      <c r="H297" t="s">
        <v>1175</v>
      </c>
      <c r="I297" t="s">
        <v>1</v>
      </c>
      <c r="J297" t="s">
        <v>1288</v>
      </c>
      <c r="K297" t="s">
        <v>1309</v>
      </c>
    </row>
    <row r="298" spans="4:11" x14ac:dyDescent="0.3">
      <c r="D298" s="22">
        <f>SUBTOTAL(3,$F$6:F298)</f>
        <v>293</v>
      </c>
      <c r="E298" s="23">
        <v>314</v>
      </c>
      <c r="F298" t="s">
        <v>1186</v>
      </c>
      <c r="G298" t="s">
        <v>14</v>
      </c>
      <c r="H298" t="s">
        <v>1187</v>
      </c>
      <c r="I298" t="s">
        <v>0</v>
      </c>
      <c r="J298" t="s">
        <v>1288</v>
      </c>
      <c r="K298" t="s">
        <v>1309</v>
      </c>
    </row>
    <row r="299" spans="4:11" x14ac:dyDescent="0.3">
      <c r="D299" s="22">
        <f>SUBTOTAL(3,$F$6:F299)</f>
        <v>294</v>
      </c>
      <c r="E299" s="23">
        <v>315</v>
      </c>
      <c r="F299" t="s">
        <v>1195</v>
      </c>
      <c r="G299" t="s">
        <v>19</v>
      </c>
      <c r="H299" t="s">
        <v>1196</v>
      </c>
      <c r="I299" t="s">
        <v>4</v>
      </c>
      <c r="J299" t="s">
        <v>1288</v>
      </c>
      <c r="K299" t="s">
        <v>1309</v>
      </c>
    </row>
    <row r="300" spans="4:11" x14ac:dyDescent="0.3">
      <c r="D300" s="22">
        <f>SUBTOTAL(3,$F$6:F300)</f>
        <v>295</v>
      </c>
      <c r="E300" s="23">
        <v>316</v>
      </c>
      <c r="F300" t="s">
        <v>1209</v>
      </c>
      <c r="G300" t="s">
        <v>24</v>
      </c>
      <c r="H300" t="s">
        <v>1210</v>
      </c>
      <c r="I300" t="s">
        <v>4</v>
      </c>
      <c r="J300" t="s">
        <v>1288</v>
      </c>
      <c r="K300" t="s">
        <v>1309</v>
      </c>
    </row>
    <row r="301" spans="4:11" x14ac:dyDescent="0.3">
      <c r="D301" s="22">
        <f>SUBTOTAL(3,$F$6:F301)</f>
        <v>296</v>
      </c>
      <c r="E301" s="23">
        <v>317</v>
      </c>
      <c r="F301" t="s">
        <v>1211</v>
      </c>
      <c r="G301" t="s">
        <v>34</v>
      </c>
      <c r="H301" t="s">
        <v>723</v>
      </c>
      <c r="I301" t="s">
        <v>3</v>
      </c>
      <c r="J301" t="s">
        <v>1288</v>
      </c>
      <c r="K301" t="s">
        <v>1309</v>
      </c>
    </row>
    <row r="302" spans="4:11" x14ac:dyDescent="0.3">
      <c r="D302" s="22">
        <f>SUBTOTAL(3,$F$6:F302)</f>
        <v>297</v>
      </c>
      <c r="E302" s="23">
        <v>318</v>
      </c>
      <c r="F302" t="s">
        <v>1216</v>
      </c>
      <c r="G302" t="s">
        <v>14</v>
      </c>
      <c r="H302" t="s">
        <v>1217</v>
      </c>
      <c r="I302" t="s">
        <v>15</v>
      </c>
      <c r="J302" t="s">
        <v>1288</v>
      </c>
      <c r="K302" t="s">
        <v>1309</v>
      </c>
    </row>
    <row r="303" spans="4:11" x14ac:dyDescent="0.3">
      <c r="D303" s="22">
        <f>SUBTOTAL(3,$F$6:F303)</f>
        <v>298</v>
      </c>
      <c r="E303" s="23">
        <v>319</v>
      </c>
      <c r="F303" t="s">
        <v>1225</v>
      </c>
      <c r="G303" t="s">
        <v>19</v>
      </c>
      <c r="H303" t="s">
        <v>1226</v>
      </c>
      <c r="I303" t="s">
        <v>4</v>
      </c>
      <c r="J303" t="s">
        <v>1288</v>
      </c>
      <c r="K303" t="s">
        <v>1309</v>
      </c>
    </row>
    <row r="304" spans="4:11" x14ac:dyDescent="0.3">
      <c r="D304" s="22">
        <f>SUBTOTAL(3,$F$6:F304)</f>
        <v>299</v>
      </c>
      <c r="E304" s="23">
        <v>320</v>
      </c>
      <c r="F304" t="s">
        <v>1231</v>
      </c>
      <c r="G304" t="s">
        <v>24</v>
      </c>
      <c r="H304" t="s">
        <v>1232</v>
      </c>
      <c r="I304" t="s">
        <v>3</v>
      </c>
      <c r="J304" t="s">
        <v>1288</v>
      </c>
      <c r="K304" t="s">
        <v>1309</v>
      </c>
    </row>
    <row r="305" spans="4:11" x14ac:dyDescent="0.3">
      <c r="D305" s="22">
        <f>SUBTOTAL(3,$F$6:F305)</f>
        <v>300</v>
      </c>
      <c r="E305" s="23">
        <v>321</v>
      </c>
      <c r="F305" t="s">
        <v>1242</v>
      </c>
      <c r="G305" t="s">
        <v>34</v>
      </c>
      <c r="H305" t="s">
        <v>1243</v>
      </c>
      <c r="I305" t="s">
        <v>3</v>
      </c>
      <c r="J305" t="s">
        <v>1288</v>
      </c>
      <c r="K305" t="s">
        <v>1309</v>
      </c>
    </row>
    <row r="306" spans="4:11" x14ac:dyDescent="0.3">
      <c r="D306" s="22">
        <f>SUBTOTAL(3,$F$6:F306)</f>
        <v>301</v>
      </c>
      <c r="E306" s="23">
        <v>322</v>
      </c>
      <c r="F306" t="s">
        <v>1253</v>
      </c>
      <c r="G306" t="s">
        <v>14</v>
      </c>
      <c r="H306" t="s">
        <v>1254</v>
      </c>
      <c r="I306" t="s">
        <v>4</v>
      </c>
      <c r="J306" t="s">
        <v>1288</v>
      </c>
      <c r="K306" t="s">
        <v>1309</v>
      </c>
    </row>
    <row r="307" spans="4:11" x14ac:dyDescent="0.3">
      <c r="D307" s="22">
        <f>SUBTOTAL(3,$F$6:F307)</f>
        <v>302</v>
      </c>
      <c r="E307" s="23">
        <v>323</v>
      </c>
      <c r="F307" t="s">
        <v>1256</v>
      </c>
      <c r="G307" t="s">
        <v>19</v>
      </c>
      <c r="H307" t="s">
        <v>633</v>
      </c>
      <c r="I307" t="s">
        <v>4</v>
      </c>
      <c r="J307" t="s">
        <v>1288</v>
      </c>
      <c r="K307" t="s">
        <v>1309</v>
      </c>
    </row>
    <row r="308" spans="4:11" x14ac:dyDescent="0.3">
      <c r="D308" s="22">
        <f>SUBTOTAL(3,$F$6:F308)</f>
        <v>303</v>
      </c>
      <c r="E308" s="23">
        <v>324</v>
      </c>
      <c r="F308" t="s">
        <v>29</v>
      </c>
      <c r="G308" t="s">
        <v>24</v>
      </c>
      <c r="H308" t="s">
        <v>30</v>
      </c>
      <c r="I308" t="s">
        <v>4</v>
      </c>
      <c r="J308" t="s">
        <v>1288</v>
      </c>
      <c r="K308" t="s">
        <v>1309</v>
      </c>
    </row>
    <row r="309" spans="4:11" x14ac:dyDescent="0.3">
      <c r="D309" s="22">
        <f>SUBTOTAL(3,$F$6:F309)</f>
        <v>304</v>
      </c>
      <c r="E309" s="23">
        <v>325</v>
      </c>
      <c r="F309" t="s">
        <v>33</v>
      </c>
      <c r="G309" t="s">
        <v>34</v>
      </c>
      <c r="H309" t="s">
        <v>35</v>
      </c>
      <c r="I309" t="s">
        <v>4</v>
      </c>
      <c r="J309" t="s">
        <v>1288</v>
      </c>
      <c r="K309" t="s">
        <v>1309</v>
      </c>
    </row>
    <row r="310" spans="4:11" x14ac:dyDescent="0.3">
      <c r="D310" s="22">
        <f>SUBTOTAL(3,$F$6:F310)</f>
        <v>305</v>
      </c>
      <c r="E310" s="23">
        <v>326</v>
      </c>
      <c r="F310" t="s">
        <v>38</v>
      </c>
      <c r="G310" t="s">
        <v>14</v>
      </c>
      <c r="H310" t="s">
        <v>39</v>
      </c>
      <c r="I310" t="s">
        <v>4</v>
      </c>
      <c r="J310" t="s">
        <v>1288</v>
      </c>
      <c r="K310" t="s">
        <v>1309</v>
      </c>
    </row>
    <row r="311" spans="4:11" x14ac:dyDescent="0.3">
      <c r="D311" s="22">
        <f>SUBTOTAL(3,$F$6:F311)</f>
        <v>306</v>
      </c>
      <c r="E311" s="23">
        <v>327</v>
      </c>
      <c r="F311" t="s">
        <v>54</v>
      </c>
      <c r="G311" t="s">
        <v>19</v>
      </c>
      <c r="H311" t="s">
        <v>55</v>
      </c>
      <c r="I311" t="s">
        <v>4</v>
      </c>
      <c r="J311" t="s">
        <v>1288</v>
      </c>
      <c r="K311" t="s">
        <v>1309</v>
      </c>
    </row>
    <row r="312" spans="4:11" x14ac:dyDescent="0.3">
      <c r="D312" s="22">
        <f>SUBTOTAL(3,$F$6:F312)</f>
        <v>307</v>
      </c>
      <c r="E312" s="23">
        <v>328</v>
      </c>
      <c r="F312" t="s">
        <v>85</v>
      </c>
      <c r="G312" t="s">
        <v>24</v>
      </c>
      <c r="H312" t="s">
        <v>86</v>
      </c>
      <c r="I312" t="s">
        <v>4</v>
      </c>
      <c r="J312" t="s">
        <v>1288</v>
      </c>
      <c r="K312" t="s">
        <v>1309</v>
      </c>
    </row>
    <row r="313" spans="4:11" x14ac:dyDescent="0.3">
      <c r="D313" s="22">
        <f>SUBTOTAL(3,$F$6:F313)</f>
        <v>308</v>
      </c>
      <c r="E313" s="23">
        <v>329</v>
      </c>
      <c r="F313" t="s">
        <v>111</v>
      </c>
      <c r="G313" t="s">
        <v>34</v>
      </c>
      <c r="H313" t="s">
        <v>112</v>
      </c>
      <c r="I313" t="s">
        <v>15</v>
      </c>
      <c r="J313" t="s">
        <v>1288</v>
      </c>
      <c r="K313" t="s">
        <v>1309</v>
      </c>
    </row>
    <row r="314" spans="4:11" x14ac:dyDescent="0.3">
      <c r="D314" s="22">
        <f>SUBTOTAL(3,$F$6:F314)</f>
        <v>309</v>
      </c>
      <c r="E314" s="23">
        <v>330</v>
      </c>
      <c r="F314" t="s">
        <v>121</v>
      </c>
      <c r="G314" t="s">
        <v>14</v>
      </c>
      <c r="H314" t="s">
        <v>122</v>
      </c>
      <c r="I314" t="s">
        <v>4</v>
      </c>
      <c r="J314" t="s">
        <v>1288</v>
      </c>
      <c r="K314" t="s">
        <v>1309</v>
      </c>
    </row>
    <row r="315" spans="4:11" x14ac:dyDescent="0.3">
      <c r="D315" s="22">
        <f>SUBTOTAL(3,$F$6:F315)</f>
        <v>310</v>
      </c>
      <c r="E315" s="23">
        <v>331</v>
      </c>
      <c r="F315" t="s">
        <v>124</v>
      </c>
      <c r="G315" t="s">
        <v>19</v>
      </c>
      <c r="H315" t="s">
        <v>125</v>
      </c>
      <c r="I315" t="s">
        <v>1</v>
      </c>
      <c r="J315" t="s">
        <v>1288</v>
      </c>
      <c r="K315" t="s">
        <v>1309</v>
      </c>
    </row>
    <row r="316" spans="4:11" x14ac:dyDescent="0.3">
      <c r="D316" s="22">
        <f>SUBTOTAL(3,$F$6:F316)</f>
        <v>311</v>
      </c>
      <c r="E316" s="23">
        <v>332</v>
      </c>
      <c r="F316" t="s">
        <v>130</v>
      </c>
      <c r="G316" t="s">
        <v>24</v>
      </c>
      <c r="H316" t="s">
        <v>131</v>
      </c>
      <c r="I316" t="s">
        <v>3</v>
      </c>
      <c r="J316" t="s">
        <v>1288</v>
      </c>
      <c r="K316" t="s">
        <v>1309</v>
      </c>
    </row>
    <row r="317" spans="4:11" x14ac:dyDescent="0.3">
      <c r="D317" s="22">
        <f>SUBTOTAL(3,$F$6:F317)</f>
        <v>312</v>
      </c>
      <c r="E317" s="23">
        <v>333</v>
      </c>
      <c r="F317" t="s">
        <v>148</v>
      </c>
      <c r="G317" t="s">
        <v>34</v>
      </c>
      <c r="H317" t="s">
        <v>149</v>
      </c>
      <c r="I317" t="s">
        <v>15</v>
      </c>
      <c r="J317" t="s">
        <v>1288</v>
      </c>
      <c r="K317" t="s">
        <v>1309</v>
      </c>
    </row>
    <row r="318" spans="4:11" x14ac:dyDescent="0.3">
      <c r="D318" s="22">
        <f>SUBTOTAL(3,$F$6:F318)</f>
        <v>313</v>
      </c>
      <c r="E318" s="23">
        <v>334</v>
      </c>
      <c r="F318" t="s">
        <v>151</v>
      </c>
      <c r="G318" t="s">
        <v>14</v>
      </c>
      <c r="H318" t="s">
        <v>152</v>
      </c>
      <c r="I318" t="s">
        <v>0</v>
      </c>
      <c r="J318" t="s">
        <v>1288</v>
      </c>
      <c r="K318" t="s">
        <v>1309</v>
      </c>
    </row>
    <row r="319" spans="4:11" x14ac:dyDescent="0.3">
      <c r="D319" s="22">
        <f>SUBTOTAL(3,$F$6:F319)</f>
        <v>314</v>
      </c>
      <c r="E319" s="23">
        <v>335</v>
      </c>
      <c r="F319" t="s">
        <v>154</v>
      </c>
      <c r="G319" t="s">
        <v>19</v>
      </c>
      <c r="H319" t="s">
        <v>155</v>
      </c>
      <c r="I319" t="s">
        <v>0</v>
      </c>
      <c r="J319" t="s">
        <v>1288</v>
      </c>
      <c r="K319" t="s">
        <v>1309</v>
      </c>
    </row>
    <row r="320" spans="4:11" x14ac:dyDescent="0.3">
      <c r="D320" s="22">
        <f>SUBTOTAL(3,$F$6:F320)</f>
        <v>315</v>
      </c>
      <c r="E320" s="23">
        <v>336</v>
      </c>
      <c r="F320" t="s">
        <v>175</v>
      </c>
      <c r="G320" t="s">
        <v>24</v>
      </c>
      <c r="H320" t="s">
        <v>176</v>
      </c>
      <c r="I320" t="s">
        <v>1</v>
      </c>
      <c r="J320" t="s">
        <v>1288</v>
      </c>
      <c r="K320" t="s">
        <v>1309</v>
      </c>
    </row>
    <row r="321" spans="4:11" x14ac:dyDescent="0.3">
      <c r="D321" s="22">
        <f>SUBTOTAL(3,$F$6:F321)</f>
        <v>316</v>
      </c>
      <c r="E321" s="23">
        <v>337</v>
      </c>
      <c r="F321" t="s">
        <v>178</v>
      </c>
      <c r="G321" t="s">
        <v>34</v>
      </c>
      <c r="H321" t="s">
        <v>179</v>
      </c>
      <c r="I321" t="s">
        <v>15</v>
      </c>
      <c r="J321" t="s">
        <v>1288</v>
      </c>
      <c r="K321" t="s">
        <v>1309</v>
      </c>
    </row>
    <row r="322" spans="4:11" x14ac:dyDescent="0.3">
      <c r="D322" s="22">
        <f>SUBTOTAL(3,$F$6:F322)</f>
        <v>317</v>
      </c>
      <c r="E322" s="23">
        <v>338</v>
      </c>
      <c r="F322" t="s">
        <v>189</v>
      </c>
      <c r="G322" t="s">
        <v>14</v>
      </c>
      <c r="H322" t="s">
        <v>190</v>
      </c>
      <c r="I322" t="s">
        <v>4</v>
      </c>
      <c r="J322" t="s">
        <v>1288</v>
      </c>
      <c r="K322" t="s">
        <v>1309</v>
      </c>
    </row>
    <row r="323" spans="4:11" x14ac:dyDescent="0.3">
      <c r="D323" s="22">
        <f>SUBTOTAL(3,$F$6:F323)</f>
        <v>318</v>
      </c>
      <c r="E323" s="23">
        <v>339</v>
      </c>
      <c r="F323" t="s">
        <v>210</v>
      </c>
      <c r="G323" t="s">
        <v>19</v>
      </c>
      <c r="H323" t="s">
        <v>211</v>
      </c>
      <c r="I323" t="s">
        <v>0</v>
      </c>
      <c r="J323" t="s">
        <v>1288</v>
      </c>
      <c r="K323" t="s">
        <v>1309</v>
      </c>
    </row>
    <row r="324" spans="4:11" x14ac:dyDescent="0.3">
      <c r="D324" s="22">
        <f>SUBTOTAL(3,$F$6:F324)</f>
        <v>319</v>
      </c>
      <c r="E324" s="23">
        <v>340</v>
      </c>
      <c r="F324" t="s">
        <v>219</v>
      </c>
      <c r="G324" t="s">
        <v>24</v>
      </c>
      <c r="H324" t="s">
        <v>220</v>
      </c>
      <c r="I324" t="s">
        <v>15</v>
      </c>
      <c r="J324" t="s">
        <v>1288</v>
      </c>
      <c r="K324" t="s">
        <v>1309</v>
      </c>
    </row>
    <row r="325" spans="4:11" x14ac:dyDescent="0.3">
      <c r="D325" s="22">
        <f>SUBTOTAL(3,$F$6:F325)</f>
        <v>320</v>
      </c>
      <c r="E325" s="23">
        <v>341</v>
      </c>
      <c r="F325" t="s">
        <v>222</v>
      </c>
      <c r="G325" t="s">
        <v>34</v>
      </c>
      <c r="H325" t="s">
        <v>223</v>
      </c>
      <c r="I325" t="s">
        <v>3</v>
      </c>
      <c r="J325" t="s">
        <v>1288</v>
      </c>
      <c r="K325" t="s">
        <v>1309</v>
      </c>
    </row>
    <row r="326" spans="4:11" x14ac:dyDescent="0.3">
      <c r="D326" s="22">
        <f>SUBTOTAL(3,$F$6:F326)</f>
        <v>321</v>
      </c>
      <c r="E326" s="23">
        <v>342</v>
      </c>
      <c r="F326" t="s">
        <v>235</v>
      </c>
      <c r="G326" t="s">
        <v>14</v>
      </c>
      <c r="H326" t="s">
        <v>236</v>
      </c>
      <c r="I326" t="s">
        <v>3</v>
      </c>
      <c r="J326" t="s">
        <v>1288</v>
      </c>
      <c r="K326" t="s">
        <v>1309</v>
      </c>
    </row>
    <row r="327" spans="4:11" x14ac:dyDescent="0.3">
      <c r="D327" s="22">
        <f>SUBTOTAL(3,$F$6:F327)</f>
        <v>322</v>
      </c>
      <c r="E327" s="23">
        <v>343</v>
      </c>
      <c r="F327" t="s">
        <v>244</v>
      </c>
      <c r="G327" t="s">
        <v>19</v>
      </c>
      <c r="H327" t="s">
        <v>245</v>
      </c>
      <c r="I327" t="s">
        <v>4</v>
      </c>
      <c r="J327" t="s">
        <v>1288</v>
      </c>
      <c r="K327" t="s">
        <v>1309</v>
      </c>
    </row>
    <row r="328" spans="4:11" x14ac:dyDescent="0.3">
      <c r="D328" s="22">
        <f>SUBTOTAL(3,$F$6:F328)</f>
        <v>323</v>
      </c>
      <c r="E328" s="23">
        <v>344</v>
      </c>
      <c r="F328" t="s">
        <v>250</v>
      </c>
      <c r="G328" t="s">
        <v>24</v>
      </c>
      <c r="H328" t="s">
        <v>251</v>
      </c>
      <c r="I328" t="s">
        <v>3</v>
      </c>
      <c r="J328" t="s">
        <v>1288</v>
      </c>
      <c r="K328" t="s">
        <v>1309</v>
      </c>
    </row>
    <row r="329" spans="4:11" x14ac:dyDescent="0.3">
      <c r="D329" s="22">
        <f>SUBTOTAL(3,$F$6:F329)</f>
        <v>324</v>
      </c>
      <c r="E329" s="23">
        <v>345</v>
      </c>
      <c r="F329" t="s">
        <v>263</v>
      </c>
      <c r="G329" t="s">
        <v>34</v>
      </c>
      <c r="H329" t="s">
        <v>264</v>
      </c>
      <c r="I329" t="s">
        <v>4</v>
      </c>
      <c r="J329" t="s">
        <v>1288</v>
      </c>
      <c r="K329" t="s">
        <v>1309</v>
      </c>
    </row>
    <row r="330" spans="4:11" x14ac:dyDescent="0.3">
      <c r="D330" s="22">
        <f>SUBTOTAL(3,$F$6:F330)</f>
        <v>325</v>
      </c>
      <c r="E330" s="23">
        <v>346</v>
      </c>
      <c r="F330" t="s">
        <v>269</v>
      </c>
      <c r="G330" t="s">
        <v>14</v>
      </c>
      <c r="H330" t="s">
        <v>270</v>
      </c>
      <c r="I330" t="s">
        <v>3</v>
      </c>
      <c r="J330" t="s">
        <v>1288</v>
      </c>
      <c r="K330" t="s">
        <v>1309</v>
      </c>
    </row>
    <row r="331" spans="4:11" x14ac:dyDescent="0.3">
      <c r="D331" s="22">
        <f>SUBTOTAL(3,$F$6:F331)</f>
        <v>326</v>
      </c>
      <c r="E331" s="23">
        <v>347</v>
      </c>
      <c r="F331" t="s">
        <v>279</v>
      </c>
      <c r="G331" t="s">
        <v>19</v>
      </c>
      <c r="H331" t="s">
        <v>280</v>
      </c>
      <c r="I331" t="s">
        <v>15</v>
      </c>
      <c r="J331" t="s">
        <v>1288</v>
      </c>
      <c r="K331" t="s">
        <v>1309</v>
      </c>
    </row>
    <row r="332" spans="4:11" x14ac:dyDescent="0.3">
      <c r="D332" s="22">
        <f>SUBTOTAL(3,$F$6:F332)</f>
        <v>327</v>
      </c>
      <c r="E332" s="23">
        <v>348</v>
      </c>
      <c r="F332" t="s">
        <v>285</v>
      </c>
      <c r="G332" t="s">
        <v>24</v>
      </c>
      <c r="H332" t="s">
        <v>286</v>
      </c>
      <c r="I332" t="s">
        <v>15</v>
      </c>
      <c r="J332" t="s">
        <v>1288</v>
      </c>
      <c r="K332" t="s">
        <v>1309</v>
      </c>
    </row>
    <row r="333" spans="4:11" x14ac:dyDescent="0.3">
      <c r="D333" s="22">
        <f>SUBTOTAL(3,$F$6:F333)</f>
        <v>328</v>
      </c>
      <c r="E333" s="23">
        <v>349</v>
      </c>
      <c r="F333" t="s">
        <v>291</v>
      </c>
      <c r="G333" t="s">
        <v>34</v>
      </c>
      <c r="H333" t="s">
        <v>292</v>
      </c>
      <c r="I333" t="s">
        <v>15</v>
      </c>
      <c r="J333" t="s">
        <v>1288</v>
      </c>
      <c r="K333" t="s">
        <v>1309</v>
      </c>
    </row>
    <row r="334" spans="4:11" x14ac:dyDescent="0.3">
      <c r="D334" s="22">
        <f>SUBTOTAL(3,$F$6:F334)</f>
        <v>329</v>
      </c>
      <c r="E334" s="23">
        <v>350</v>
      </c>
      <c r="F334" t="s">
        <v>297</v>
      </c>
      <c r="G334" t="s">
        <v>14</v>
      </c>
      <c r="H334" t="s">
        <v>298</v>
      </c>
      <c r="I334" t="s">
        <v>4</v>
      </c>
      <c r="J334" t="s">
        <v>1288</v>
      </c>
      <c r="K334" t="s">
        <v>1309</v>
      </c>
    </row>
    <row r="335" spans="4:11" x14ac:dyDescent="0.3">
      <c r="D335" s="22">
        <f>SUBTOTAL(3,$F$6:F335)</f>
        <v>330</v>
      </c>
      <c r="E335" s="23">
        <v>351</v>
      </c>
      <c r="F335" t="s">
        <v>300</v>
      </c>
      <c r="G335" t="s">
        <v>19</v>
      </c>
      <c r="H335" t="s">
        <v>301</v>
      </c>
      <c r="I335" t="s">
        <v>15</v>
      </c>
      <c r="J335" t="s">
        <v>1288</v>
      </c>
      <c r="K335" t="s">
        <v>1309</v>
      </c>
    </row>
    <row r="336" spans="4:11" x14ac:dyDescent="0.3">
      <c r="D336" s="22">
        <f>SUBTOTAL(3,$F$6:F336)</f>
        <v>331</v>
      </c>
      <c r="E336" s="23">
        <v>352</v>
      </c>
      <c r="F336" t="s">
        <v>304</v>
      </c>
      <c r="G336" t="s">
        <v>24</v>
      </c>
      <c r="H336" t="s">
        <v>305</v>
      </c>
      <c r="I336" t="s">
        <v>3</v>
      </c>
      <c r="J336" t="s">
        <v>1288</v>
      </c>
      <c r="K336" t="s">
        <v>1309</v>
      </c>
    </row>
    <row r="337" spans="4:11" x14ac:dyDescent="0.3">
      <c r="D337" s="22">
        <f>SUBTOTAL(3,$F$6:F337)</f>
        <v>332</v>
      </c>
      <c r="E337" s="23">
        <v>353</v>
      </c>
      <c r="F337" t="s">
        <v>307</v>
      </c>
      <c r="G337" t="s">
        <v>34</v>
      </c>
      <c r="H337" t="s">
        <v>308</v>
      </c>
      <c r="I337" t="s">
        <v>4</v>
      </c>
      <c r="J337" t="s">
        <v>1288</v>
      </c>
      <c r="K337" t="s">
        <v>1309</v>
      </c>
    </row>
    <row r="338" spans="4:11" x14ac:dyDescent="0.3">
      <c r="D338" s="22">
        <f>SUBTOTAL(3,$F$6:F338)</f>
        <v>333</v>
      </c>
      <c r="E338" s="23">
        <v>354</v>
      </c>
      <c r="F338" t="s">
        <v>310</v>
      </c>
      <c r="G338" t="s">
        <v>14</v>
      </c>
      <c r="H338" t="s">
        <v>311</v>
      </c>
      <c r="I338" t="s">
        <v>4</v>
      </c>
      <c r="J338" t="s">
        <v>1288</v>
      </c>
      <c r="K338" t="s">
        <v>1309</v>
      </c>
    </row>
    <row r="339" spans="4:11" x14ac:dyDescent="0.3">
      <c r="D339" s="22">
        <f>SUBTOTAL(3,$F$6:F339)</f>
        <v>334</v>
      </c>
      <c r="E339" s="23">
        <v>355</v>
      </c>
      <c r="F339" t="s">
        <v>317</v>
      </c>
      <c r="G339" t="s">
        <v>19</v>
      </c>
      <c r="H339" t="s">
        <v>318</v>
      </c>
      <c r="I339" t="s">
        <v>3</v>
      </c>
      <c r="J339" t="s">
        <v>1288</v>
      </c>
      <c r="K339" t="s">
        <v>1309</v>
      </c>
    </row>
    <row r="340" spans="4:11" x14ac:dyDescent="0.3">
      <c r="D340" s="22">
        <f>SUBTOTAL(3,$F$6:F340)</f>
        <v>335</v>
      </c>
      <c r="E340" s="23">
        <v>356</v>
      </c>
      <c r="F340" t="s">
        <v>369</v>
      </c>
      <c r="G340" t="s">
        <v>24</v>
      </c>
      <c r="H340" t="s">
        <v>370</v>
      </c>
      <c r="I340" t="s">
        <v>4</v>
      </c>
      <c r="J340" t="s">
        <v>1288</v>
      </c>
      <c r="K340" t="s">
        <v>1309</v>
      </c>
    </row>
    <row r="341" spans="4:11" x14ac:dyDescent="0.3">
      <c r="D341" s="22">
        <f>SUBTOTAL(3,$F$6:F341)</f>
        <v>336</v>
      </c>
      <c r="E341" s="23">
        <v>357</v>
      </c>
      <c r="F341" t="s">
        <v>375</v>
      </c>
      <c r="G341" t="s">
        <v>34</v>
      </c>
      <c r="H341" t="s">
        <v>376</v>
      </c>
      <c r="I341" t="s">
        <v>2</v>
      </c>
      <c r="J341" t="s">
        <v>1288</v>
      </c>
      <c r="K341" t="s">
        <v>1309</v>
      </c>
    </row>
    <row r="342" spans="4:11" x14ac:dyDescent="0.3">
      <c r="D342" s="22">
        <f>SUBTOTAL(3,$F$6:F342)</f>
        <v>337</v>
      </c>
      <c r="E342" s="23">
        <v>358</v>
      </c>
      <c r="F342" t="s">
        <v>393</v>
      </c>
      <c r="G342" t="s">
        <v>14</v>
      </c>
      <c r="H342" t="s">
        <v>394</v>
      </c>
      <c r="I342" t="s">
        <v>15</v>
      </c>
      <c r="J342" t="s">
        <v>1288</v>
      </c>
      <c r="K342" t="s">
        <v>1309</v>
      </c>
    </row>
    <row r="343" spans="4:11" x14ac:dyDescent="0.3">
      <c r="D343" s="22">
        <f>SUBTOTAL(3,$F$6:F343)</f>
        <v>338</v>
      </c>
      <c r="E343" s="23">
        <v>359</v>
      </c>
      <c r="F343" t="s">
        <v>404</v>
      </c>
      <c r="G343" t="s">
        <v>19</v>
      </c>
      <c r="H343" t="s">
        <v>405</v>
      </c>
      <c r="I343" t="s">
        <v>15</v>
      </c>
      <c r="J343" t="s">
        <v>1288</v>
      </c>
      <c r="K343" t="s">
        <v>1309</v>
      </c>
    </row>
    <row r="344" spans="4:11" x14ac:dyDescent="0.3">
      <c r="D344" s="22">
        <f>SUBTOTAL(3,$F$6:F344)</f>
        <v>339</v>
      </c>
      <c r="E344" s="23">
        <v>360</v>
      </c>
      <c r="F344" t="s">
        <v>420</v>
      </c>
      <c r="G344" t="s">
        <v>24</v>
      </c>
      <c r="H344" t="s">
        <v>421</v>
      </c>
      <c r="I344" t="s">
        <v>4</v>
      </c>
      <c r="J344" t="s">
        <v>1288</v>
      </c>
      <c r="K344" t="s">
        <v>1309</v>
      </c>
    </row>
    <row r="345" spans="4:11" x14ac:dyDescent="0.3">
      <c r="D345" s="22">
        <f>SUBTOTAL(3,$F$6:F345)</f>
        <v>340</v>
      </c>
      <c r="E345" s="23">
        <v>361</v>
      </c>
      <c r="F345" t="s">
        <v>435</v>
      </c>
      <c r="G345" t="s">
        <v>34</v>
      </c>
      <c r="H345" t="s">
        <v>436</v>
      </c>
      <c r="I345" t="s">
        <v>4</v>
      </c>
      <c r="J345" t="s">
        <v>1288</v>
      </c>
      <c r="K345" t="s">
        <v>1309</v>
      </c>
    </row>
    <row r="346" spans="4:11" x14ac:dyDescent="0.3">
      <c r="D346" s="22">
        <f>SUBTOTAL(3,$F$6:F346)</f>
        <v>341</v>
      </c>
      <c r="E346" s="23">
        <v>362</v>
      </c>
      <c r="F346" t="s">
        <v>444</v>
      </c>
      <c r="G346" t="s">
        <v>14</v>
      </c>
      <c r="H346" t="s">
        <v>445</v>
      </c>
      <c r="I346" t="s">
        <v>4</v>
      </c>
      <c r="J346" t="s">
        <v>1288</v>
      </c>
      <c r="K346" t="s">
        <v>1309</v>
      </c>
    </row>
    <row r="347" spans="4:11" x14ac:dyDescent="0.3">
      <c r="D347" s="22">
        <f>SUBTOTAL(3,$F$6:F347)</f>
        <v>342</v>
      </c>
      <c r="E347" s="23">
        <v>363</v>
      </c>
      <c r="F347" t="s">
        <v>447</v>
      </c>
      <c r="G347" t="s">
        <v>19</v>
      </c>
      <c r="H347" t="s">
        <v>448</v>
      </c>
      <c r="I347" t="s">
        <v>4</v>
      </c>
      <c r="J347" t="s">
        <v>1288</v>
      </c>
      <c r="K347" t="s">
        <v>1309</v>
      </c>
    </row>
    <row r="348" spans="4:11" x14ac:dyDescent="0.3">
      <c r="D348" s="22">
        <f>SUBTOTAL(3,$F$6:F348)</f>
        <v>343</v>
      </c>
      <c r="E348" s="23">
        <v>364</v>
      </c>
      <c r="F348" t="s">
        <v>474</v>
      </c>
      <c r="G348" t="s">
        <v>24</v>
      </c>
      <c r="H348" t="s">
        <v>475</v>
      </c>
      <c r="I348" t="s">
        <v>2</v>
      </c>
      <c r="J348" t="s">
        <v>1288</v>
      </c>
      <c r="K348" t="s">
        <v>1309</v>
      </c>
    </row>
    <row r="349" spans="4:11" x14ac:dyDescent="0.3">
      <c r="D349" s="22">
        <f>SUBTOTAL(3,$F$6:F349)</f>
        <v>344</v>
      </c>
      <c r="E349" s="23">
        <v>365</v>
      </c>
      <c r="F349" t="s">
        <v>486</v>
      </c>
      <c r="G349" t="s">
        <v>34</v>
      </c>
      <c r="H349" t="s">
        <v>487</v>
      </c>
      <c r="I349" t="s">
        <v>4</v>
      </c>
      <c r="J349" t="s">
        <v>1288</v>
      </c>
      <c r="K349" t="s">
        <v>1309</v>
      </c>
    </row>
    <row r="350" spans="4:11" x14ac:dyDescent="0.3">
      <c r="D350" s="22">
        <f>SUBTOTAL(3,$F$6:F350)</f>
        <v>345</v>
      </c>
      <c r="E350" s="23">
        <v>366</v>
      </c>
      <c r="F350" t="s">
        <v>489</v>
      </c>
      <c r="G350" t="s">
        <v>14</v>
      </c>
      <c r="H350" t="s">
        <v>490</v>
      </c>
      <c r="I350" t="s">
        <v>15</v>
      </c>
      <c r="J350" t="s">
        <v>1288</v>
      </c>
      <c r="K350" t="s">
        <v>1309</v>
      </c>
    </row>
    <row r="351" spans="4:11" x14ac:dyDescent="0.3">
      <c r="D351" s="22">
        <f>SUBTOTAL(3,$F$6:F351)</f>
        <v>346</v>
      </c>
      <c r="E351" s="23">
        <v>367</v>
      </c>
      <c r="F351" t="s">
        <v>495</v>
      </c>
      <c r="G351" t="s">
        <v>19</v>
      </c>
      <c r="H351" t="s">
        <v>496</v>
      </c>
      <c r="I351" t="s">
        <v>4</v>
      </c>
      <c r="J351" t="s">
        <v>1288</v>
      </c>
      <c r="K351" t="s">
        <v>1309</v>
      </c>
    </row>
    <row r="352" spans="4:11" x14ac:dyDescent="0.3">
      <c r="D352" s="22">
        <f>SUBTOTAL(3,$F$6:F352)</f>
        <v>347</v>
      </c>
      <c r="E352" s="23">
        <v>368</v>
      </c>
      <c r="F352" t="s">
        <v>509</v>
      </c>
      <c r="G352" t="s">
        <v>24</v>
      </c>
      <c r="H352" t="s">
        <v>510</v>
      </c>
      <c r="I352" t="s">
        <v>2</v>
      </c>
      <c r="J352" t="s">
        <v>1288</v>
      </c>
      <c r="K352" t="s">
        <v>1309</v>
      </c>
    </row>
    <row r="353" spans="4:11" x14ac:dyDescent="0.3">
      <c r="D353" s="22">
        <f>SUBTOTAL(3,$F$6:F353)</f>
        <v>348</v>
      </c>
      <c r="E353" s="23">
        <v>369</v>
      </c>
      <c r="F353" t="s">
        <v>512</v>
      </c>
      <c r="G353" t="s">
        <v>34</v>
      </c>
      <c r="H353" t="s">
        <v>513</v>
      </c>
      <c r="I353" t="s">
        <v>4</v>
      </c>
      <c r="J353" t="s">
        <v>1288</v>
      </c>
      <c r="K353" t="s">
        <v>1309</v>
      </c>
    </row>
    <row r="354" spans="4:11" x14ac:dyDescent="0.3">
      <c r="D354" s="22">
        <f>SUBTOTAL(3,$F$6:F354)</f>
        <v>349</v>
      </c>
      <c r="E354" s="23">
        <v>370</v>
      </c>
      <c r="F354" t="s">
        <v>521</v>
      </c>
      <c r="G354" t="s">
        <v>14</v>
      </c>
      <c r="H354" t="s">
        <v>522</v>
      </c>
      <c r="I354" t="s">
        <v>4</v>
      </c>
      <c r="J354" t="s">
        <v>1288</v>
      </c>
      <c r="K354" t="s">
        <v>1309</v>
      </c>
    </row>
    <row r="355" spans="4:11" x14ac:dyDescent="0.3">
      <c r="D355" s="22">
        <f>SUBTOTAL(3,$F$6:F355)</f>
        <v>350</v>
      </c>
      <c r="E355" s="23">
        <v>371</v>
      </c>
      <c r="F355" t="s">
        <v>536</v>
      </c>
      <c r="G355" t="s">
        <v>19</v>
      </c>
      <c r="H355" t="s">
        <v>537</v>
      </c>
      <c r="I355" t="s">
        <v>1</v>
      </c>
      <c r="J355" t="s">
        <v>1288</v>
      </c>
      <c r="K355" t="s">
        <v>1309</v>
      </c>
    </row>
    <row r="356" spans="4:11" x14ac:dyDescent="0.3">
      <c r="D356" s="22">
        <f>SUBTOTAL(3,$F$6:F356)</f>
        <v>351</v>
      </c>
      <c r="E356" s="23">
        <v>372</v>
      </c>
      <c r="F356" t="s">
        <v>545</v>
      </c>
      <c r="G356" t="s">
        <v>24</v>
      </c>
      <c r="H356" t="s">
        <v>546</v>
      </c>
      <c r="I356" t="s">
        <v>0</v>
      </c>
      <c r="J356" t="s">
        <v>1288</v>
      </c>
      <c r="K356" t="s">
        <v>1309</v>
      </c>
    </row>
    <row r="357" spans="4:11" x14ac:dyDescent="0.3">
      <c r="D357" s="22">
        <f>SUBTOTAL(3,$F$6:F357)</f>
        <v>352</v>
      </c>
      <c r="E357" s="23">
        <v>373</v>
      </c>
      <c r="F357" t="s">
        <v>548</v>
      </c>
      <c r="G357" t="s">
        <v>34</v>
      </c>
      <c r="H357" t="s">
        <v>549</v>
      </c>
      <c r="I357" t="s">
        <v>0</v>
      </c>
      <c r="J357" t="s">
        <v>1288</v>
      </c>
      <c r="K357" t="s">
        <v>1309</v>
      </c>
    </row>
    <row r="358" spans="4:11" x14ac:dyDescent="0.3">
      <c r="D358" s="22">
        <f>SUBTOTAL(3,$F$6:F358)</f>
        <v>353</v>
      </c>
      <c r="E358" s="23">
        <v>374</v>
      </c>
      <c r="F358" t="s">
        <v>554</v>
      </c>
      <c r="G358" t="s">
        <v>14</v>
      </c>
      <c r="H358" t="s">
        <v>555</v>
      </c>
      <c r="I358" t="s">
        <v>3</v>
      </c>
      <c r="J358" t="s">
        <v>1288</v>
      </c>
      <c r="K358" t="s">
        <v>1309</v>
      </c>
    </row>
    <row r="359" spans="4:11" x14ac:dyDescent="0.3">
      <c r="D359" s="22">
        <f>SUBTOTAL(3,$F$6:F359)</f>
        <v>354</v>
      </c>
      <c r="E359" s="23">
        <v>375</v>
      </c>
      <c r="F359" t="s">
        <v>569</v>
      </c>
      <c r="G359" t="s">
        <v>19</v>
      </c>
      <c r="H359" t="s">
        <v>570</v>
      </c>
      <c r="I359" t="s">
        <v>0</v>
      </c>
      <c r="J359" t="s">
        <v>1288</v>
      </c>
      <c r="K359" t="s">
        <v>1309</v>
      </c>
    </row>
    <row r="360" spans="4:11" x14ac:dyDescent="0.3">
      <c r="D360" s="22">
        <f>SUBTOTAL(3,$F$6:F360)</f>
        <v>355</v>
      </c>
      <c r="E360" s="23">
        <v>376</v>
      </c>
      <c r="F360" t="s">
        <v>572</v>
      </c>
      <c r="G360" t="s">
        <v>24</v>
      </c>
      <c r="H360" t="s">
        <v>573</v>
      </c>
      <c r="I360" t="s">
        <v>4</v>
      </c>
      <c r="J360" t="s">
        <v>1288</v>
      </c>
      <c r="K360" t="s">
        <v>1309</v>
      </c>
    </row>
    <row r="361" spans="4:11" x14ac:dyDescent="0.3">
      <c r="D361" s="22">
        <f>SUBTOTAL(3,$F$6:F361)</f>
        <v>356</v>
      </c>
      <c r="E361" s="23">
        <v>377</v>
      </c>
      <c r="F361" t="s">
        <v>585</v>
      </c>
      <c r="G361" t="s">
        <v>34</v>
      </c>
      <c r="H361" t="s">
        <v>586</v>
      </c>
      <c r="I361" t="s">
        <v>4</v>
      </c>
      <c r="J361" t="s">
        <v>1288</v>
      </c>
      <c r="K361" t="s">
        <v>1309</v>
      </c>
    </row>
    <row r="362" spans="4:11" x14ac:dyDescent="0.3">
      <c r="D362" s="22">
        <f>SUBTOTAL(3,$F$6:F362)</f>
        <v>357</v>
      </c>
      <c r="E362" s="23">
        <v>378</v>
      </c>
      <c r="F362" t="s">
        <v>588</v>
      </c>
      <c r="G362" t="s">
        <v>14</v>
      </c>
      <c r="H362" t="s">
        <v>589</v>
      </c>
      <c r="I362" t="s">
        <v>15</v>
      </c>
      <c r="J362" t="s">
        <v>1288</v>
      </c>
      <c r="K362" t="s">
        <v>1309</v>
      </c>
    </row>
    <row r="363" spans="4:11" x14ac:dyDescent="0.3">
      <c r="D363" s="22">
        <f>SUBTOTAL(3,$F$6:F363)</f>
        <v>358</v>
      </c>
      <c r="E363" s="23">
        <v>379</v>
      </c>
      <c r="F363" t="s">
        <v>591</v>
      </c>
      <c r="G363" t="s">
        <v>19</v>
      </c>
      <c r="H363" t="s">
        <v>592</v>
      </c>
      <c r="I363" t="s">
        <v>4</v>
      </c>
      <c r="J363" t="s">
        <v>1288</v>
      </c>
      <c r="K363" t="s">
        <v>1309</v>
      </c>
    </row>
    <row r="364" spans="4:11" x14ac:dyDescent="0.3">
      <c r="D364" s="22">
        <f>SUBTOTAL(3,$F$6:F364)</f>
        <v>359</v>
      </c>
      <c r="E364" s="23">
        <v>380</v>
      </c>
      <c r="F364" t="s">
        <v>594</v>
      </c>
      <c r="G364" t="s">
        <v>24</v>
      </c>
      <c r="H364" t="s">
        <v>595</v>
      </c>
      <c r="I364" t="s">
        <v>1</v>
      </c>
      <c r="J364" t="s">
        <v>1356</v>
      </c>
      <c r="K364" t="s">
        <v>1309</v>
      </c>
    </row>
    <row r="365" spans="4:11" x14ac:dyDescent="0.3">
      <c r="D365" s="22">
        <f>SUBTOTAL(3,$F$6:F365)</f>
        <v>360</v>
      </c>
      <c r="E365" s="23">
        <v>381</v>
      </c>
      <c r="F365" t="s">
        <v>605</v>
      </c>
      <c r="G365" t="s">
        <v>34</v>
      </c>
      <c r="H365" t="s">
        <v>606</v>
      </c>
      <c r="I365" t="s">
        <v>0</v>
      </c>
      <c r="J365" t="s">
        <v>1356</v>
      </c>
      <c r="K365" t="s">
        <v>1309</v>
      </c>
    </row>
    <row r="366" spans="4:11" x14ac:dyDescent="0.3">
      <c r="D366" s="22">
        <f>SUBTOTAL(3,$F$6:F366)</f>
        <v>361</v>
      </c>
      <c r="E366" s="23">
        <v>382</v>
      </c>
      <c r="F366" t="s">
        <v>608</v>
      </c>
      <c r="G366" t="s">
        <v>14</v>
      </c>
      <c r="H366" t="s">
        <v>609</v>
      </c>
      <c r="I366" t="s">
        <v>4</v>
      </c>
      <c r="J366" t="s">
        <v>1356</v>
      </c>
      <c r="K366" t="s">
        <v>1309</v>
      </c>
    </row>
    <row r="367" spans="4:11" x14ac:dyDescent="0.3">
      <c r="D367" s="22">
        <f>SUBTOTAL(3,$F$6:F367)</f>
        <v>362</v>
      </c>
      <c r="E367" s="23">
        <v>383</v>
      </c>
      <c r="F367" t="s">
        <v>611</v>
      </c>
      <c r="G367" t="s">
        <v>19</v>
      </c>
      <c r="H367" t="s">
        <v>612</v>
      </c>
      <c r="I367" t="s">
        <v>15</v>
      </c>
      <c r="J367" t="s">
        <v>1356</v>
      </c>
      <c r="K367" t="s">
        <v>1309</v>
      </c>
    </row>
    <row r="368" spans="4:11" x14ac:dyDescent="0.3">
      <c r="D368" s="22">
        <f>SUBTOTAL(3,$F$6:F368)</f>
        <v>363</v>
      </c>
      <c r="E368" s="23">
        <v>384</v>
      </c>
      <c r="F368" t="s">
        <v>614</v>
      </c>
      <c r="G368" t="s">
        <v>24</v>
      </c>
      <c r="H368" t="s">
        <v>615</v>
      </c>
      <c r="I368" t="s">
        <v>4</v>
      </c>
      <c r="J368" t="s">
        <v>1356</v>
      </c>
      <c r="K368" t="s">
        <v>1309</v>
      </c>
    </row>
    <row r="369" spans="4:11" x14ac:dyDescent="0.3">
      <c r="D369" s="22">
        <f>SUBTOTAL(3,$F$6:F369)</f>
        <v>364</v>
      </c>
      <c r="E369" s="23">
        <v>385</v>
      </c>
      <c r="F369" t="s">
        <v>620</v>
      </c>
      <c r="G369" t="s">
        <v>34</v>
      </c>
      <c r="H369" t="s">
        <v>621</v>
      </c>
      <c r="I369" t="s">
        <v>4</v>
      </c>
      <c r="J369" t="s">
        <v>1356</v>
      </c>
      <c r="K369" t="s">
        <v>1309</v>
      </c>
    </row>
    <row r="370" spans="4:11" x14ac:dyDescent="0.3">
      <c r="D370" s="22">
        <f>SUBTOTAL(3,$F$6:F370)</f>
        <v>365</v>
      </c>
      <c r="E370" s="23">
        <v>386</v>
      </c>
      <c r="F370" t="s">
        <v>640</v>
      </c>
      <c r="G370" t="s">
        <v>14</v>
      </c>
      <c r="H370" t="s">
        <v>641</v>
      </c>
      <c r="I370" t="s">
        <v>15</v>
      </c>
      <c r="J370" t="s">
        <v>1356</v>
      </c>
      <c r="K370" t="s">
        <v>1309</v>
      </c>
    </row>
    <row r="371" spans="4:11" x14ac:dyDescent="0.3">
      <c r="D371" s="22">
        <f>SUBTOTAL(3,$F$6:F371)</f>
        <v>366</v>
      </c>
      <c r="E371" s="23">
        <v>387</v>
      </c>
      <c r="F371" t="s">
        <v>649</v>
      </c>
      <c r="G371" t="s">
        <v>19</v>
      </c>
      <c r="H371" t="s">
        <v>650</v>
      </c>
      <c r="I371" t="s">
        <v>15</v>
      </c>
      <c r="J371" t="s">
        <v>1356</v>
      </c>
      <c r="K371" t="s">
        <v>1309</v>
      </c>
    </row>
    <row r="372" spans="4:11" x14ac:dyDescent="0.3">
      <c r="D372" s="22">
        <f>SUBTOTAL(3,$F$6:F372)</f>
        <v>367</v>
      </c>
      <c r="E372" s="23">
        <v>388</v>
      </c>
      <c r="F372" t="s">
        <v>655</v>
      </c>
      <c r="G372" t="s">
        <v>24</v>
      </c>
      <c r="H372" t="s">
        <v>656</v>
      </c>
      <c r="I372" t="s">
        <v>15</v>
      </c>
      <c r="J372" t="s">
        <v>1356</v>
      </c>
      <c r="K372" t="s">
        <v>1309</v>
      </c>
    </row>
    <row r="373" spans="4:11" x14ac:dyDescent="0.3">
      <c r="D373" s="22">
        <f>SUBTOTAL(3,$F$6:F373)</f>
        <v>368</v>
      </c>
      <c r="E373" s="23">
        <v>389</v>
      </c>
      <c r="F373" t="s">
        <v>663</v>
      </c>
      <c r="G373" t="s">
        <v>34</v>
      </c>
      <c r="H373" t="s">
        <v>664</v>
      </c>
      <c r="I373" t="s">
        <v>15</v>
      </c>
      <c r="J373" t="s">
        <v>1356</v>
      </c>
      <c r="K373" t="s">
        <v>1309</v>
      </c>
    </row>
    <row r="374" spans="4:11" x14ac:dyDescent="0.3">
      <c r="D374" s="22">
        <f>SUBTOTAL(3,$F$6:F374)</f>
        <v>369</v>
      </c>
      <c r="E374" s="23">
        <v>390</v>
      </c>
      <c r="F374" t="s">
        <v>672</v>
      </c>
      <c r="G374" t="s">
        <v>14</v>
      </c>
      <c r="H374" t="s">
        <v>673</v>
      </c>
      <c r="I374" t="s">
        <v>15</v>
      </c>
      <c r="J374" t="s">
        <v>1356</v>
      </c>
      <c r="K374" t="s">
        <v>1309</v>
      </c>
    </row>
    <row r="375" spans="4:11" x14ac:dyDescent="0.3">
      <c r="D375" s="22">
        <f>SUBTOTAL(3,$F$6:F375)</f>
        <v>370</v>
      </c>
      <c r="E375" s="23">
        <v>391</v>
      </c>
      <c r="F375" t="s">
        <v>689</v>
      </c>
      <c r="G375" t="s">
        <v>19</v>
      </c>
      <c r="H375" t="s">
        <v>690</v>
      </c>
      <c r="I375" t="s">
        <v>15</v>
      </c>
      <c r="J375" t="s">
        <v>1356</v>
      </c>
      <c r="K375" t="s">
        <v>1309</v>
      </c>
    </row>
    <row r="376" spans="4:11" x14ac:dyDescent="0.3">
      <c r="D376" s="22">
        <f>SUBTOTAL(3,$F$6:F376)</f>
        <v>371</v>
      </c>
      <c r="E376" s="23">
        <v>392</v>
      </c>
      <c r="F376" t="s">
        <v>696</v>
      </c>
      <c r="G376" t="s">
        <v>24</v>
      </c>
      <c r="H376" t="s">
        <v>697</v>
      </c>
      <c r="I376" t="s">
        <v>2</v>
      </c>
      <c r="J376" t="s">
        <v>1356</v>
      </c>
      <c r="K376" t="s">
        <v>1309</v>
      </c>
    </row>
    <row r="377" spans="4:11" x14ac:dyDescent="0.3">
      <c r="D377" s="22">
        <f>SUBTOTAL(3,$F$6:F377)</f>
        <v>372</v>
      </c>
      <c r="E377" s="23">
        <v>393</v>
      </c>
      <c r="F377" t="s">
        <v>1100</v>
      </c>
      <c r="G377" t="s">
        <v>34</v>
      </c>
      <c r="H377" t="s">
        <v>1101</v>
      </c>
      <c r="I377" t="s">
        <v>4</v>
      </c>
      <c r="J377" t="s">
        <v>1356</v>
      </c>
      <c r="K377" t="s">
        <v>1309</v>
      </c>
    </row>
    <row r="378" spans="4:11" x14ac:dyDescent="0.3">
      <c r="D378" s="22">
        <f>SUBTOTAL(3,$F$6:F378)</f>
        <v>373</v>
      </c>
      <c r="E378" s="23">
        <v>394</v>
      </c>
      <c r="F378" t="s">
        <v>1102</v>
      </c>
      <c r="G378" t="s">
        <v>14</v>
      </c>
      <c r="H378" t="s">
        <v>1103</v>
      </c>
      <c r="I378" t="s">
        <v>4</v>
      </c>
      <c r="J378" t="s">
        <v>1356</v>
      </c>
      <c r="K378" t="s">
        <v>1309</v>
      </c>
    </row>
    <row r="379" spans="4:11" x14ac:dyDescent="0.3">
      <c r="D379" s="22">
        <f>SUBTOTAL(3,$F$6:F379)</f>
        <v>374</v>
      </c>
      <c r="E379" s="23">
        <v>395</v>
      </c>
      <c r="F379" t="s">
        <v>1109</v>
      </c>
      <c r="G379" t="s">
        <v>19</v>
      </c>
      <c r="H379" t="s">
        <v>1110</v>
      </c>
      <c r="I379" t="s">
        <v>1</v>
      </c>
      <c r="J379" t="s">
        <v>1356</v>
      </c>
      <c r="K379" t="s">
        <v>1309</v>
      </c>
    </row>
    <row r="380" spans="4:11" x14ac:dyDescent="0.3">
      <c r="D380" s="22">
        <f>SUBTOTAL(3,$F$6:F380)</f>
        <v>375</v>
      </c>
      <c r="E380" s="23">
        <v>396</v>
      </c>
      <c r="F380" t="s">
        <v>1112</v>
      </c>
      <c r="G380" t="s">
        <v>24</v>
      </c>
      <c r="H380" t="s">
        <v>1113</v>
      </c>
      <c r="I380" t="s">
        <v>15</v>
      </c>
      <c r="J380" t="s">
        <v>1356</v>
      </c>
      <c r="K380" t="s">
        <v>1309</v>
      </c>
    </row>
    <row r="381" spans="4:11" x14ac:dyDescent="0.3">
      <c r="D381" s="22">
        <f>SUBTOTAL(3,$F$6:F381)</f>
        <v>376</v>
      </c>
      <c r="E381" s="23">
        <v>397</v>
      </c>
      <c r="F381" t="s">
        <v>1116</v>
      </c>
      <c r="G381" t="s">
        <v>34</v>
      </c>
      <c r="H381" t="s">
        <v>1117</v>
      </c>
      <c r="I381" t="s">
        <v>15</v>
      </c>
      <c r="J381" t="s">
        <v>1356</v>
      </c>
      <c r="K381" t="s">
        <v>1309</v>
      </c>
    </row>
    <row r="382" spans="4:11" x14ac:dyDescent="0.3">
      <c r="D382" s="22">
        <f>SUBTOTAL(3,$F$6:F382)</f>
        <v>377</v>
      </c>
      <c r="E382" s="23">
        <v>398</v>
      </c>
      <c r="F382" t="s">
        <v>1118</v>
      </c>
      <c r="G382" t="s">
        <v>14</v>
      </c>
      <c r="H382" t="s">
        <v>1119</v>
      </c>
      <c r="I382" t="s">
        <v>0</v>
      </c>
      <c r="J382" t="s">
        <v>1356</v>
      </c>
      <c r="K382" t="s">
        <v>1309</v>
      </c>
    </row>
    <row r="383" spans="4:11" x14ac:dyDescent="0.3">
      <c r="D383" s="22">
        <f>SUBTOTAL(3,$F$6:F383)</f>
        <v>378</v>
      </c>
      <c r="E383" s="23">
        <v>399</v>
      </c>
      <c r="F383" t="s">
        <v>1123</v>
      </c>
      <c r="G383" t="s">
        <v>19</v>
      </c>
      <c r="H383" t="s">
        <v>695</v>
      </c>
      <c r="I383" t="s">
        <v>0</v>
      </c>
      <c r="J383" t="s">
        <v>1356</v>
      </c>
      <c r="K383" t="s">
        <v>1309</v>
      </c>
    </row>
    <row r="384" spans="4:11" x14ac:dyDescent="0.3">
      <c r="D384" s="22">
        <f>SUBTOTAL(3,$F$6:F384)</f>
        <v>379</v>
      </c>
      <c r="E384" s="23">
        <v>400</v>
      </c>
      <c r="F384" t="s">
        <v>1124</v>
      </c>
      <c r="G384" t="s">
        <v>24</v>
      </c>
      <c r="H384" t="s">
        <v>1125</v>
      </c>
      <c r="I384" t="s">
        <v>4</v>
      </c>
      <c r="J384" t="s">
        <v>1356</v>
      </c>
      <c r="K384" t="s">
        <v>1309</v>
      </c>
    </row>
    <row r="385" spans="4:11" x14ac:dyDescent="0.3">
      <c r="D385" s="22">
        <f>SUBTOTAL(3,$F$6:F385)</f>
        <v>380</v>
      </c>
      <c r="E385" s="23">
        <v>401</v>
      </c>
      <c r="F385" t="s">
        <v>1151</v>
      </c>
      <c r="G385" t="s">
        <v>34</v>
      </c>
      <c r="H385" t="s">
        <v>1152</v>
      </c>
      <c r="I385" t="s">
        <v>0</v>
      </c>
      <c r="J385" t="s">
        <v>1288</v>
      </c>
      <c r="K385" t="s">
        <v>1309</v>
      </c>
    </row>
    <row r="386" spans="4:11" x14ac:dyDescent="0.3">
      <c r="D386" s="22">
        <f>SUBTOTAL(3,$F$6:F386)</f>
        <v>381</v>
      </c>
      <c r="E386" s="23">
        <v>402</v>
      </c>
      <c r="F386" t="s">
        <v>1153</v>
      </c>
      <c r="G386" t="s">
        <v>14</v>
      </c>
      <c r="H386" t="s">
        <v>1154</v>
      </c>
      <c r="I386" t="s">
        <v>15</v>
      </c>
      <c r="J386" t="s">
        <v>1288</v>
      </c>
      <c r="K386" t="s">
        <v>1309</v>
      </c>
    </row>
    <row r="387" spans="4:11" x14ac:dyDescent="0.3">
      <c r="D387" s="22">
        <f>SUBTOTAL(3,$F$6:F387)</f>
        <v>382</v>
      </c>
      <c r="E387" s="23">
        <v>403</v>
      </c>
      <c r="F387" t="s">
        <v>1156</v>
      </c>
      <c r="G387" t="s">
        <v>19</v>
      </c>
      <c r="H387" t="s">
        <v>1157</v>
      </c>
      <c r="I387" t="s">
        <v>15</v>
      </c>
      <c r="J387" t="s">
        <v>1288</v>
      </c>
      <c r="K387" t="s">
        <v>1309</v>
      </c>
    </row>
    <row r="388" spans="4:11" x14ac:dyDescent="0.3">
      <c r="D388" s="22">
        <f>SUBTOTAL(3,$F$6:F388)</f>
        <v>383</v>
      </c>
      <c r="E388" s="23">
        <v>404</v>
      </c>
      <c r="F388" t="s">
        <v>1168</v>
      </c>
      <c r="G388" t="s">
        <v>24</v>
      </c>
      <c r="H388" t="s">
        <v>1169</v>
      </c>
      <c r="I388" t="s">
        <v>1</v>
      </c>
      <c r="J388" t="s">
        <v>1288</v>
      </c>
      <c r="K388" t="s">
        <v>1309</v>
      </c>
    </row>
    <row r="389" spans="4:11" x14ac:dyDescent="0.3">
      <c r="D389" s="22">
        <f>SUBTOTAL(3,$F$6:F389)</f>
        <v>384</v>
      </c>
      <c r="E389" s="23">
        <v>405</v>
      </c>
      <c r="F389" t="s">
        <v>1171</v>
      </c>
      <c r="G389" t="s">
        <v>34</v>
      </c>
      <c r="H389" t="s">
        <v>1172</v>
      </c>
      <c r="I389" t="s">
        <v>2</v>
      </c>
      <c r="J389" t="s">
        <v>1288</v>
      </c>
      <c r="K389" t="s">
        <v>1309</v>
      </c>
    </row>
    <row r="390" spans="4:11" x14ac:dyDescent="0.3">
      <c r="D390" s="22">
        <f>SUBTOTAL(3,$F$6:F390)</f>
        <v>385</v>
      </c>
      <c r="E390" s="23">
        <v>406</v>
      </c>
      <c r="F390" t="s">
        <v>1183</v>
      </c>
      <c r="G390" t="s">
        <v>14</v>
      </c>
      <c r="H390" t="s">
        <v>1184</v>
      </c>
      <c r="I390" t="s">
        <v>15</v>
      </c>
      <c r="J390" t="s">
        <v>1292</v>
      </c>
      <c r="K390" t="s">
        <v>1309</v>
      </c>
    </row>
    <row r="391" spans="4:11" x14ac:dyDescent="0.3">
      <c r="D391" s="22">
        <f>SUBTOTAL(3,$F$6:F391)</f>
        <v>386</v>
      </c>
      <c r="E391" s="23">
        <v>407</v>
      </c>
      <c r="F391" t="s">
        <v>1197</v>
      </c>
      <c r="G391" t="s">
        <v>19</v>
      </c>
      <c r="H391" t="s">
        <v>1198</v>
      </c>
      <c r="I391" t="s">
        <v>2</v>
      </c>
      <c r="J391" t="s">
        <v>1288</v>
      </c>
      <c r="K391" t="s">
        <v>1309</v>
      </c>
    </row>
    <row r="392" spans="4:11" x14ac:dyDescent="0.3">
      <c r="D392" s="22">
        <f>SUBTOTAL(3,$F$6:F392)</f>
        <v>387</v>
      </c>
      <c r="E392" s="23">
        <v>408</v>
      </c>
      <c r="F392" t="s">
        <v>1203</v>
      </c>
      <c r="G392" t="s">
        <v>24</v>
      </c>
      <c r="H392" t="s">
        <v>1204</v>
      </c>
      <c r="I392" t="s">
        <v>15</v>
      </c>
      <c r="J392" t="s">
        <v>1288</v>
      </c>
      <c r="K392" t="s">
        <v>1309</v>
      </c>
    </row>
    <row r="393" spans="4:11" x14ac:dyDescent="0.3">
      <c r="D393" s="22">
        <f>SUBTOTAL(3,$F$6:F393)</f>
        <v>388</v>
      </c>
      <c r="E393" s="23">
        <v>409</v>
      </c>
      <c r="F393" t="s">
        <v>1206</v>
      </c>
      <c r="G393" t="s">
        <v>34</v>
      </c>
      <c r="H393" t="s">
        <v>1207</v>
      </c>
      <c r="I393" t="s">
        <v>1</v>
      </c>
      <c r="J393" t="s">
        <v>1288</v>
      </c>
      <c r="K393" t="s">
        <v>1309</v>
      </c>
    </row>
    <row r="394" spans="4:11" x14ac:dyDescent="0.3">
      <c r="D394" s="22">
        <f>SUBTOTAL(3,$F$6:F394)</f>
        <v>389</v>
      </c>
      <c r="E394" s="23">
        <v>410</v>
      </c>
      <c r="F394" t="s">
        <v>1213</v>
      </c>
      <c r="G394" t="s">
        <v>14</v>
      </c>
      <c r="H394" t="s">
        <v>1214</v>
      </c>
      <c r="I394" t="s">
        <v>15</v>
      </c>
      <c r="J394" t="s">
        <v>1288</v>
      </c>
      <c r="K394" t="s">
        <v>1309</v>
      </c>
    </row>
    <row r="395" spans="4:11" x14ac:dyDescent="0.3">
      <c r="D395" s="22">
        <f>SUBTOTAL(3,$F$6:F395)</f>
        <v>390</v>
      </c>
      <c r="E395" s="23">
        <v>411</v>
      </c>
      <c r="F395" t="s">
        <v>1219</v>
      </c>
      <c r="G395" t="s">
        <v>19</v>
      </c>
      <c r="H395" t="s">
        <v>1220</v>
      </c>
      <c r="I395" t="s">
        <v>0</v>
      </c>
      <c r="J395" t="s">
        <v>1288</v>
      </c>
      <c r="K395" t="s">
        <v>1309</v>
      </c>
    </row>
    <row r="396" spans="4:11" x14ac:dyDescent="0.3">
      <c r="D396" s="22">
        <f>SUBTOTAL(3,$F$6:F396)</f>
        <v>391</v>
      </c>
      <c r="E396" s="23">
        <v>412</v>
      </c>
      <c r="F396" t="s">
        <v>1222</v>
      </c>
      <c r="G396" t="s">
        <v>24</v>
      </c>
      <c r="H396" t="s">
        <v>1223</v>
      </c>
      <c r="I396" t="s">
        <v>1</v>
      </c>
      <c r="J396" t="s">
        <v>1288</v>
      </c>
      <c r="K396" t="s">
        <v>1309</v>
      </c>
    </row>
    <row r="397" spans="4:11" x14ac:dyDescent="0.3">
      <c r="D397" s="22">
        <f>SUBTOTAL(3,$F$6:F397)</f>
        <v>392</v>
      </c>
      <c r="E397" s="23">
        <v>413</v>
      </c>
      <c r="F397" t="s">
        <v>1228</v>
      </c>
      <c r="G397" t="s">
        <v>34</v>
      </c>
      <c r="H397" t="s">
        <v>1229</v>
      </c>
      <c r="I397" t="s">
        <v>2</v>
      </c>
      <c r="J397" t="s">
        <v>1288</v>
      </c>
      <c r="K397" t="s">
        <v>1309</v>
      </c>
    </row>
    <row r="398" spans="4:11" x14ac:dyDescent="0.3">
      <c r="D398" s="22">
        <f>SUBTOTAL(3,$F$6:F398)</f>
        <v>393</v>
      </c>
      <c r="E398" s="23">
        <v>414</v>
      </c>
      <c r="F398" t="s">
        <v>1236</v>
      </c>
      <c r="G398" t="s">
        <v>14</v>
      </c>
      <c r="H398" t="s">
        <v>1237</v>
      </c>
      <c r="I398" t="s">
        <v>15</v>
      </c>
      <c r="J398" t="s">
        <v>1288</v>
      </c>
      <c r="K398" t="s">
        <v>1309</v>
      </c>
    </row>
    <row r="399" spans="4:11" x14ac:dyDescent="0.3">
      <c r="D399" s="22">
        <f>SUBTOTAL(3,$F$6:F399)</f>
        <v>394</v>
      </c>
      <c r="E399" s="23">
        <v>415</v>
      </c>
      <c r="F399" t="s">
        <v>1257</v>
      </c>
      <c r="G399" t="s">
        <v>19</v>
      </c>
      <c r="H399" t="s">
        <v>1258</v>
      </c>
      <c r="I399" t="s">
        <v>2</v>
      </c>
      <c r="J399" t="s">
        <v>1288</v>
      </c>
      <c r="K399" t="s">
        <v>1309</v>
      </c>
    </row>
    <row r="400" spans="4:11" x14ac:dyDescent="0.3">
      <c r="D400" s="22">
        <f>SUBTOTAL(3,$F$6:F400)</f>
        <v>395</v>
      </c>
      <c r="E400" s="23">
        <v>416</v>
      </c>
      <c r="F400" t="s">
        <v>1259</v>
      </c>
      <c r="G400" t="s">
        <v>24</v>
      </c>
      <c r="H400" t="s">
        <v>1260</v>
      </c>
      <c r="I400" t="s">
        <v>2</v>
      </c>
      <c r="J400" t="s">
        <v>1288</v>
      </c>
      <c r="K400" t="s">
        <v>1309</v>
      </c>
    </row>
    <row r="401" spans="4:11" x14ac:dyDescent="0.3">
      <c r="D401" s="22">
        <f>SUBTOTAL(3,$F$6:F401)</f>
        <v>396</v>
      </c>
      <c r="E401" s="23">
        <v>417</v>
      </c>
      <c r="F401" t="s">
        <v>157</v>
      </c>
      <c r="G401" t="s">
        <v>34</v>
      </c>
      <c r="H401" t="s">
        <v>158</v>
      </c>
      <c r="I401" t="s">
        <v>0</v>
      </c>
      <c r="J401" t="s">
        <v>1288</v>
      </c>
      <c r="K401" t="s">
        <v>1309</v>
      </c>
    </row>
    <row r="402" spans="4:11" x14ac:dyDescent="0.3">
      <c r="D402" s="22">
        <f>SUBTOTAL(3,$F$6:F402)</f>
        <v>397</v>
      </c>
      <c r="E402" s="23">
        <v>418</v>
      </c>
      <c r="F402" t="s">
        <v>1139</v>
      </c>
      <c r="G402" t="s">
        <v>14</v>
      </c>
      <c r="H402" t="s">
        <v>1140</v>
      </c>
      <c r="I402" t="s">
        <v>15</v>
      </c>
      <c r="J402" t="s">
        <v>1288</v>
      </c>
      <c r="K402" t="s">
        <v>1309</v>
      </c>
    </row>
    <row r="403" spans="4:11" x14ac:dyDescent="0.3">
      <c r="D403" s="22">
        <f>SUBTOTAL(3,$F$6:F403)</f>
        <v>398</v>
      </c>
      <c r="E403" s="23">
        <v>419</v>
      </c>
      <c r="F403" t="s">
        <v>1159</v>
      </c>
      <c r="G403" t="s">
        <v>19</v>
      </c>
      <c r="H403" t="s">
        <v>1160</v>
      </c>
      <c r="I403" t="s">
        <v>2</v>
      </c>
      <c r="J403" t="s">
        <v>1264</v>
      </c>
      <c r="K403" t="s">
        <v>1309</v>
      </c>
    </row>
    <row r="404" spans="4:11" x14ac:dyDescent="0.3">
      <c r="D404" s="22">
        <f>SUBTOTAL(3,$F$6:F404)</f>
        <v>399</v>
      </c>
      <c r="E404" s="23"/>
      <c r="F404" t="s">
        <v>1309</v>
      </c>
      <c r="G404" t="s">
        <v>1309</v>
      </c>
      <c r="H404" t="s">
        <v>1309</v>
      </c>
      <c r="I404" t="s">
        <v>1309</v>
      </c>
      <c r="J404" t="s">
        <v>1309</v>
      </c>
      <c r="K404" t="s">
        <v>1309</v>
      </c>
    </row>
    <row r="405" spans="4:11" x14ac:dyDescent="0.3">
      <c r="D405" s="22">
        <f>SUBTOTAL(3,$F$6:F405)</f>
        <v>400</v>
      </c>
      <c r="E405" s="23">
        <v>420</v>
      </c>
      <c r="F405" t="s">
        <v>1309</v>
      </c>
      <c r="G405" t="s">
        <v>1309</v>
      </c>
      <c r="H405" t="s">
        <v>1309</v>
      </c>
      <c r="I405" t="s">
        <v>1309</v>
      </c>
      <c r="J405" t="s">
        <v>1309</v>
      </c>
      <c r="K405" t="s">
        <v>1309</v>
      </c>
    </row>
    <row r="406" spans="4:11" x14ac:dyDescent="0.3">
      <c r="D406" s="22">
        <f>SUBTOTAL(3,$F$6:F406)</f>
        <v>400</v>
      </c>
    </row>
    <row r="407" spans="4:11" x14ac:dyDescent="0.3">
      <c r="D407" s="22">
        <f>SUBTOTAL(3,$F$6:F407)</f>
        <v>400</v>
      </c>
    </row>
    <row r="408" spans="4:11" x14ac:dyDescent="0.3">
      <c r="D408" s="22">
        <f>SUBTOTAL(3,$F$6:F408)</f>
        <v>400</v>
      </c>
    </row>
    <row r="409" spans="4:11" x14ac:dyDescent="0.3">
      <c r="D409" s="22">
        <f>SUBTOTAL(3,$F$6:F409)</f>
        <v>400</v>
      </c>
    </row>
    <row r="410" spans="4:11" x14ac:dyDescent="0.3">
      <c r="D410" s="22">
        <f>SUBTOTAL(3,$F$6:F410)</f>
        <v>400</v>
      </c>
    </row>
    <row r="411" spans="4:11" x14ac:dyDescent="0.3">
      <c r="D411" s="22">
        <f>SUBTOTAL(3,$F$6:F411)</f>
        <v>400</v>
      </c>
    </row>
    <row r="412" spans="4:11" x14ac:dyDescent="0.3">
      <c r="D412" s="22">
        <f>SUBTOTAL(3,$F$6:F412)</f>
        <v>400</v>
      </c>
    </row>
    <row r="413" spans="4:11" x14ac:dyDescent="0.3">
      <c r="D413" s="22">
        <f>SUBTOTAL(3,$F$6:F413)</f>
        <v>400</v>
      </c>
    </row>
    <row r="414" spans="4:11" x14ac:dyDescent="0.3">
      <c r="D414" s="22">
        <f>SUBTOTAL(3,$F$6:F414)</f>
        <v>400</v>
      </c>
    </row>
    <row r="415" spans="4:11" x14ac:dyDescent="0.3">
      <c r="D415" s="22">
        <f>SUBTOTAL(3,$F$6:F415)</f>
        <v>400</v>
      </c>
    </row>
    <row r="416" spans="4:11" x14ac:dyDescent="0.3">
      <c r="D416" s="22">
        <f>SUBTOTAL(3,$F$6:F416)</f>
        <v>400</v>
      </c>
    </row>
    <row r="417" spans="4:10" x14ac:dyDescent="0.3">
      <c r="D417" s="22">
        <f>SUBTOTAL(3,$F$6:F417)</f>
        <v>400</v>
      </c>
    </row>
    <row r="418" spans="4:10" x14ac:dyDescent="0.3">
      <c r="D418" s="22">
        <f>SUBTOTAL(3,$F$6:F418)</f>
        <v>400</v>
      </c>
    </row>
    <row r="419" spans="4:10" x14ac:dyDescent="0.3">
      <c r="D419" s="22">
        <f>SUBTOTAL(3,$F$6:F419)</f>
        <v>400</v>
      </c>
    </row>
    <row r="420" spans="4:10" x14ac:dyDescent="0.3">
      <c r="D420" s="22">
        <f>SUBTOTAL(3,$F$6:F420)</f>
        <v>400</v>
      </c>
    </row>
    <row r="421" spans="4:10" x14ac:dyDescent="0.3">
      <c r="D421" s="22">
        <f>SUBTOTAL(3,$F$6:F421)</f>
        <v>400</v>
      </c>
    </row>
    <row r="422" spans="4:10" x14ac:dyDescent="0.3">
      <c r="D422" s="22">
        <f>SUBTOTAL(3,$F$6:F422)</f>
        <v>400</v>
      </c>
    </row>
    <row r="423" spans="4:10" x14ac:dyDescent="0.3">
      <c r="D423" s="22">
        <f>SUBTOTAL(3,$F$6:F423)</f>
        <v>400</v>
      </c>
    </row>
    <row r="424" spans="4:10" x14ac:dyDescent="0.3">
      <c r="D424" s="22">
        <f>SUBTOTAL(3,$F$6:F424)</f>
        <v>400</v>
      </c>
    </row>
    <row r="425" spans="4:10" x14ac:dyDescent="0.3">
      <c r="D425" s="22">
        <f>SUBTOTAL(3,$F$6:F425)</f>
        <v>400</v>
      </c>
    </row>
    <row r="426" spans="4:10" x14ac:dyDescent="0.3">
      <c r="D426" s="22">
        <f>SUBTOTAL(3,$F$6:F426)</f>
        <v>400</v>
      </c>
    </row>
    <row r="427" spans="4:10" x14ac:dyDescent="0.3">
      <c r="D427" s="22">
        <f>SUBTOTAL(3,$F$6:F427)</f>
        <v>400</v>
      </c>
    </row>
    <row r="428" spans="4:10" x14ac:dyDescent="0.3">
      <c r="D428" s="22">
        <f>SUBTOTAL(3,$F$6:F428)</f>
        <v>400</v>
      </c>
    </row>
    <row r="429" spans="4:10" x14ac:dyDescent="0.3">
      <c r="D429" s="22"/>
      <c r="E429" s="23"/>
      <c r="F429" s="23"/>
      <c r="G429" s="23"/>
      <c r="H429" s="23"/>
      <c r="I429" s="23"/>
      <c r="J429" s="23"/>
    </row>
    <row r="430" spans="4:10" x14ac:dyDescent="0.3">
      <c r="D430" s="22"/>
      <c r="E430" s="23"/>
      <c r="F430" s="23"/>
      <c r="G430" s="23"/>
      <c r="H430" s="23"/>
      <c r="I430" s="23"/>
      <c r="J430" s="23"/>
    </row>
    <row r="431" spans="4:10" x14ac:dyDescent="0.3">
      <c r="D431" s="22"/>
      <c r="E431" s="23"/>
      <c r="F431" s="23"/>
      <c r="G431" s="23"/>
      <c r="H431" s="23"/>
      <c r="I431" s="23"/>
      <c r="J431" s="23"/>
    </row>
    <row r="432" spans="4:10" x14ac:dyDescent="0.3">
      <c r="D432" s="22"/>
      <c r="E432" s="23"/>
      <c r="F432" s="23"/>
      <c r="G432" s="23"/>
      <c r="H432" s="23"/>
      <c r="I432" s="23"/>
      <c r="J432" s="23"/>
    </row>
    <row r="433" spans="4:10" x14ac:dyDescent="0.3">
      <c r="D433" s="22"/>
      <c r="E433" s="23"/>
      <c r="F433" s="23"/>
      <c r="G433" s="23"/>
      <c r="H433" s="23"/>
      <c r="I433" s="23"/>
      <c r="J433" s="23"/>
    </row>
    <row r="434" spans="4:10" x14ac:dyDescent="0.3">
      <c r="D434" s="22"/>
      <c r="E434" s="23"/>
      <c r="F434" s="23"/>
      <c r="G434" s="23"/>
      <c r="H434" s="23"/>
      <c r="I434" s="23"/>
      <c r="J434" s="23"/>
    </row>
    <row r="435" spans="4:10" x14ac:dyDescent="0.3">
      <c r="D435" s="22"/>
      <c r="E435" s="23"/>
      <c r="F435" s="23"/>
      <c r="G435" s="23"/>
      <c r="H435" s="23"/>
      <c r="I435" s="23"/>
      <c r="J435" s="23"/>
    </row>
    <row r="436" spans="4:10" x14ac:dyDescent="0.3">
      <c r="D436" s="22"/>
      <c r="E436" s="23"/>
      <c r="F436" s="23"/>
      <c r="G436" s="23"/>
      <c r="H436" s="23"/>
      <c r="I436" s="23"/>
      <c r="J436" s="23"/>
    </row>
    <row r="437" spans="4:10" x14ac:dyDescent="0.3">
      <c r="D437" s="22"/>
      <c r="E437" s="23"/>
      <c r="F437" s="23"/>
      <c r="G437" s="23"/>
      <c r="H437" s="23"/>
      <c r="I437" s="23"/>
      <c r="J437" s="23"/>
    </row>
    <row r="438" spans="4:10" x14ac:dyDescent="0.3">
      <c r="D438" s="22"/>
      <c r="E438" s="23"/>
      <c r="F438" s="23"/>
      <c r="G438" s="23"/>
      <c r="H438" s="23"/>
      <c r="I438" s="23"/>
      <c r="J438" s="23"/>
    </row>
    <row r="439" spans="4:10" x14ac:dyDescent="0.3">
      <c r="D439" s="22"/>
      <c r="E439" s="23"/>
      <c r="F439" s="23"/>
      <c r="G439" s="23"/>
      <c r="H439" s="23"/>
      <c r="I439" s="23"/>
      <c r="J439" s="23"/>
    </row>
    <row r="440" spans="4:10" x14ac:dyDescent="0.3">
      <c r="D440" s="22"/>
      <c r="E440" s="23"/>
      <c r="F440" s="23"/>
      <c r="G440" s="23"/>
      <c r="H440" s="23"/>
      <c r="I440" s="23"/>
      <c r="J440" s="23"/>
    </row>
    <row r="441" spans="4:10" x14ac:dyDescent="0.3">
      <c r="D441" s="22"/>
      <c r="E441" s="23"/>
      <c r="F441" s="23"/>
      <c r="G441" s="23"/>
      <c r="H441" s="23"/>
      <c r="I441" s="23"/>
      <c r="J441" s="23"/>
    </row>
    <row r="442" spans="4:10" x14ac:dyDescent="0.3">
      <c r="D442" s="22"/>
      <c r="E442" s="23"/>
      <c r="F442" s="23"/>
      <c r="G442" s="23"/>
      <c r="H442" s="23"/>
      <c r="I442" s="23"/>
      <c r="J442" s="23"/>
    </row>
    <row r="443" spans="4:10" x14ac:dyDescent="0.3">
      <c r="D443" s="22"/>
      <c r="E443" s="23"/>
      <c r="F443" s="23"/>
      <c r="G443" s="23"/>
      <c r="H443" s="23"/>
      <c r="I443" s="23"/>
      <c r="J443" s="23"/>
    </row>
    <row r="444" spans="4:10" x14ac:dyDescent="0.3">
      <c r="D444" s="22"/>
      <c r="E444" s="23"/>
      <c r="F444" s="23"/>
      <c r="G444" s="23"/>
      <c r="H444" s="23"/>
      <c r="I444" s="23"/>
      <c r="J444" s="23"/>
    </row>
    <row r="445" spans="4:10" x14ac:dyDescent="0.3">
      <c r="D445" s="22"/>
      <c r="E445" s="23"/>
      <c r="F445" s="23"/>
      <c r="G445" s="23"/>
      <c r="H445" s="23"/>
      <c r="I445" s="23"/>
      <c r="J445" s="23"/>
    </row>
    <row r="446" spans="4:10" x14ac:dyDescent="0.3">
      <c r="D446" s="22"/>
      <c r="E446" s="23"/>
      <c r="F446" s="23"/>
      <c r="G446" s="23"/>
      <c r="H446" s="23"/>
      <c r="I446" s="23"/>
      <c r="J446" s="23"/>
    </row>
    <row r="447" spans="4:10" x14ac:dyDescent="0.3">
      <c r="D447" s="22"/>
      <c r="E447" s="23"/>
      <c r="F447" s="23"/>
      <c r="G447" s="23"/>
      <c r="H447" s="23"/>
      <c r="I447" s="23"/>
      <c r="J447" s="23"/>
    </row>
    <row r="448" spans="4:10" x14ac:dyDescent="0.3">
      <c r="D448" s="22"/>
      <c r="E448" s="23"/>
      <c r="F448" s="23"/>
      <c r="G448" s="23"/>
      <c r="H448" s="23"/>
      <c r="I448" s="23"/>
      <c r="J448" s="23"/>
    </row>
    <row r="449" spans="4:10" x14ac:dyDescent="0.3">
      <c r="D449" s="22"/>
      <c r="E449" s="23"/>
      <c r="F449" s="23"/>
      <c r="G449" s="23"/>
      <c r="H449" s="23"/>
      <c r="I449" s="23"/>
      <c r="J449" s="23"/>
    </row>
    <row r="450" spans="4:10" x14ac:dyDescent="0.3">
      <c r="D450" s="22"/>
      <c r="E450" s="23"/>
      <c r="F450" s="23"/>
      <c r="G450" s="23"/>
      <c r="H450" s="23"/>
      <c r="I450" s="23"/>
      <c r="J450" s="23"/>
    </row>
    <row r="451" spans="4:10" x14ac:dyDescent="0.3">
      <c r="D451" s="22"/>
      <c r="E451" s="23"/>
      <c r="F451" s="23"/>
      <c r="G451" s="23"/>
      <c r="H451" s="23"/>
      <c r="I451" s="23"/>
      <c r="J451" s="23"/>
    </row>
    <row r="452" spans="4:10" x14ac:dyDescent="0.3">
      <c r="D452" s="22"/>
      <c r="E452" s="23"/>
      <c r="F452" s="23"/>
      <c r="G452" s="23"/>
      <c r="H452" s="23"/>
      <c r="I452" s="23"/>
      <c r="J452" s="23"/>
    </row>
    <row r="453" spans="4:10" x14ac:dyDescent="0.3">
      <c r="D453" s="22"/>
      <c r="E453" s="23"/>
      <c r="F453" s="23"/>
      <c r="G453" s="23"/>
      <c r="H453" s="23"/>
      <c r="I453" s="23"/>
      <c r="J453" s="23"/>
    </row>
    <row r="454" spans="4:10" x14ac:dyDescent="0.3">
      <c r="D454" s="22"/>
      <c r="E454" s="23"/>
      <c r="F454" s="23"/>
      <c r="G454" s="23"/>
      <c r="H454" s="23"/>
      <c r="I454" s="23"/>
      <c r="J454" s="23"/>
    </row>
    <row r="455" spans="4:10" x14ac:dyDescent="0.3">
      <c r="D455" s="22"/>
      <c r="E455" s="23"/>
      <c r="F455" s="23"/>
      <c r="G455" s="23"/>
      <c r="H455" s="23"/>
      <c r="I455" s="23"/>
      <c r="J455" s="23"/>
    </row>
    <row r="456" spans="4:10" x14ac:dyDescent="0.3">
      <c r="D456" s="22"/>
      <c r="E456" s="23"/>
      <c r="F456" s="23"/>
      <c r="G456" s="23"/>
      <c r="H456" s="23"/>
      <c r="I456" s="23"/>
      <c r="J456" s="23"/>
    </row>
    <row r="457" spans="4:10" x14ac:dyDescent="0.3">
      <c r="D457" s="22"/>
      <c r="E457" s="23"/>
      <c r="F457" s="23"/>
      <c r="G457" s="23"/>
      <c r="H457" s="23"/>
      <c r="I457" s="23"/>
      <c r="J457" s="23"/>
    </row>
    <row r="458" spans="4:10" x14ac:dyDescent="0.3">
      <c r="D458" s="22"/>
      <c r="E458" s="23"/>
      <c r="F458" s="23"/>
      <c r="G458" s="23"/>
      <c r="H458" s="23"/>
      <c r="I458" s="23"/>
      <c r="J458" s="23"/>
    </row>
    <row r="459" spans="4:10" x14ac:dyDescent="0.3">
      <c r="D459" s="22"/>
      <c r="E459" s="23"/>
      <c r="F459" s="23"/>
      <c r="G459" s="23"/>
      <c r="H459" s="23"/>
      <c r="I459" s="23"/>
      <c r="J459" s="23"/>
    </row>
    <row r="460" spans="4:10" x14ac:dyDescent="0.3">
      <c r="D460" s="22"/>
      <c r="E460" s="23"/>
      <c r="F460" s="23"/>
      <c r="G460" s="23"/>
      <c r="H460" s="23"/>
      <c r="I460" s="23"/>
      <c r="J460" s="23"/>
    </row>
    <row r="461" spans="4:10" x14ac:dyDescent="0.3">
      <c r="D461" s="22"/>
      <c r="E461" s="23"/>
      <c r="F461" s="23"/>
      <c r="G461" s="23"/>
      <c r="H461" s="23"/>
      <c r="I461" s="23"/>
      <c r="J461" s="23"/>
    </row>
    <row r="462" spans="4:10" x14ac:dyDescent="0.3">
      <c r="D462" s="22"/>
      <c r="E462" s="23"/>
      <c r="F462" s="23"/>
      <c r="G462" s="23"/>
      <c r="H462" s="23"/>
      <c r="I462" s="23"/>
      <c r="J462" s="23"/>
    </row>
    <row r="463" spans="4:10" x14ac:dyDescent="0.3">
      <c r="D463" s="22"/>
      <c r="E463" s="23"/>
      <c r="F463" s="23"/>
      <c r="G463" s="23"/>
      <c r="H463" s="23"/>
      <c r="I463" s="23"/>
      <c r="J463" s="23"/>
    </row>
    <row r="464" spans="4:10" x14ac:dyDescent="0.3">
      <c r="D464" s="22"/>
      <c r="E464" s="23"/>
      <c r="F464" s="23"/>
      <c r="G464" s="23"/>
      <c r="H464" s="23"/>
      <c r="I464" s="23"/>
      <c r="J464" s="23"/>
    </row>
    <row r="465" spans="4:10" x14ac:dyDescent="0.3">
      <c r="D465" s="22"/>
      <c r="E465" s="23"/>
      <c r="F465" s="23"/>
      <c r="G465" s="23"/>
      <c r="H465" s="23"/>
      <c r="I465" s="23"/>
      <c r="J465" s="23"/>
    </row>
    <row r="466" spans="4:10" x14ac:dyDescent="0.3">
      <c r="D466" s="22"/>
      <c r="E466" s="23"/>
      <c r="F466" s="23"/>
      <c r="G466" s="23"/>
      <c r="H466" s="23"/>
      <c r="I466" s="23"/>
      <c r="J466" s="23"/>
    </row>
    <row r="467" spans="4:10" x14ac:dyDescent="0.3">
      <c r="D467" s="22"/>
      <c r="E467" s="23"/>
      <c r="F467" s="23"/>
      <c r="G467" s="23"/>
      <c r="H467" s="23"/>
      <c r="I467" s="23"/>
      <c r="J467" s="23"/>
    </row>
    <row r="468" spans="4:10" x14ac:dyDescent="0.3">
      <c r="D468" s="22"/>
      <c r="E468" s="23"/>
      <c r="F468" s="23"/>
      <c r="G468" s="23"/>
      <c r="H468" s="23"/>
      <c r="I468" s="23"/>
      <c r="J468" s="23"/>
    </row>
    <row r="469" spans="4:10" x14ac:dyDescent="0.3">
      <c r="D469" s="22"/>
      <c r="E469" s="23"/>
      <c r="F469" s="23"/>
      <c r="G469" s="23"/>
      <c r="H469" s="23"/>
      <c r="I469" s="23"/>
      <c r="J469" s="23"/>
    </row>
    <row r="470" spans="4:10" x14ac:dyDescent="0.3">
      <c r="D470" s="22"/>
      <c r="E470" s="23"/>
      <c r="F470" s="23"/>
      <c r="G470" s="23"/>
      <c r="H470" s="23"/>
      <c r="I470" s="23"/>
      <c r="J470" s="23"/>
    </row>
    <row r="471" spans="4:10" x14ac:dyDescent="0.3">
      <c r="D471" s="22"/>
      <c r="E471" s="23"/>
      <c r="F471" s="23"/>
      <c r="G471" s="23"/>
      <c r="H471" s="23"/>
      <c r="I471" s="23"/>
      <c r="J471" s="23"/>
    </row>
    <row r="472" spans="4:10" x14ac:dyDescent="0.3">
      <c r="D472" s="22"/>
      <c r="E472" s="23"/>
      <c r="F472" s="23"/>
      <c r="G472" s="23"/>
      <c r="H472" s="23"/>
      <c r="I472" s="23"/>
      <c r="J472" s="23"/>
    </row>
    <row r="473" spans="4:10" x14ac:dyDescent="0.3">
      <c r="D473" s="22"/>
      <c r="E473" s="23"/>
      <c r="F473" s="23"/>
      <c r="G473" s="23"/>
      <c r="H473" s="23"/>
      <c r="I473" s="23"/>
      <c r="J473" s="23"/>
    </row>
    <row r="474" spans="4:10" x14ac:dyDescent="0.3">
      <c r="D474" s="22"/>
      <c r="E474" s="23"/>
      <c r="F474" s="23"/>
      <c r="G474" s="23"/>
      <c r="H474" s="23"/>
      <c r="I474" s="23"/>
      <c r="J474" s="23"/>
    </row>
    <row r="475" spans="4:10" x14ac:dyDescent="0.3">
      <c r="D475" s="22"/>
      <c r="E475" s="23"/>
      <c r="F475" s="23"/>
      <c r="G475" s="23"/>
      <c r="H475" s="23"/>
      <c r="I475" s="23"/>
      <c r="J475" s="23"/>
    </row>
    <row r="476" spans="4:10" x14ac:dyDescent="0.3">
      <c r="D476" s="22"/>
      <c r="E476" s="23"/>
      <c r="F476" s="23"/>
      <c r="G476" s="23"/>
      <c r="H476" s="23"/>
      <c r="I476" s="23"/>
      <c r="J476" s="23"/>
    </row>
    <row r="477" spans="4:10" x14ac:dyDescent="0.3">
      <c r="D477" s="22"/>
      <c r="E477" s="23"/>
      <c r="F477" s="23"/>
      <c r="G477" s="23"/>
      <c r="H477" s="23"/>
      <c r="I477" s="23"/>
      <c r="J477" s="23"/>
    </row>
    <row r="478" spans="4:10" x14ac:dyDescent="0.3">
      <c r="D478" s="22"/>
      <c r="E478" s="23"/>
      <c r="F478" s="23"/>
      <c r="G478" s="23"/>
      <c r="H478" s="23"/>
      <c r="I478" s="23"/>
      <c r="J478" s="23"/>
    </row>
    <row r="479" spans="4:10" x14ac:dyDescent="0.3">
      <c r="D479" s="22"/>
      <c r="E479" s="23"/>
      <c r="F479" s="23"/>
      <c r="G479" s="23"/>
      <c r="H479" s="23"/>
      <c r="I479" s="23"/>
      <c r="J479" s="23"/>
    </row>
    <row r="480" spans="4:10" x14ac:dyDescent="0.3">
      <c r="D480" s="22"/>
      <c r="E480" s="23"/>
      <c r="F480" s="23"/>
      <c r="G480" s="23"/>
      <c r="H480" s="23"/>
      <c r="I480" s="23"/>
      <c r="J480" s="23"/>
    </row>
    <row r="481" spans="4:10" x14ac:dyDescent="0.3">
      <c r="D481" s="22"/>
      <c r="E481" s="23"/>
      <c r="F481" s="23"/>
      <c r="G481" s="23"/>
      <c r="H481" s="23"/>
      <c r="I481" s="23"/>
      <c r="J481" s="23"/>
    </row>
    <row r="482" spans="4:10" x14ac:dyDescent="0.3">
      <c r="D482" s="22"/>
      <c r="E482" s="23"/>
      <c r="F482" s="23"/>
      <c r="G482" s="23"/>
      <c r="H482" s="23"/>
      <c r="I482" s="23"/>
      <c r="J482" s="23"/>
    </row>
    <row r="483" spans="4:10" x14ac:dyDescent="0.3">
      <c r="D483" s="22"/>
      <c r="E483" s="23"/>
      <c r="F483" s="23"/>
      <c r="G483" s="23"/>
      <c r="H483" s="23"/>
      <c r="I483" s="23"/>
      <c r="J483" s="23"/>
    </row>
    <row r="484" spans="4:10" x14ac:dyDescent="0.3">
      <c r="D484" s="22"/>
      <c r="E484" s="23"/>
      <c r="F484" s="23"/>
      <c r="G484" s="23"/>
      <c r="H484" s="23"/>
      <c r="I484" s="23"/>
      <c r="J484" s="23"/>
    </row>
    <row r="485" spans="4:10" x14ac:dyDescent="0.3">
      <c r="D485" s="22"/>
      <c r="E485" s="23"/>
      <c r="F485" s="23"/>
      <c r="G485" s="23"/>
      <c r="H485" s="23"/>
      <c r="I485" s="23"/>
      <c r="J485" s="23"/>
    </row>
    <row r="486" spans="4:10" x14ac:dyDescent="0.3">
      <c r="D486" s="22"/>
      <c r="E486" s="23"/>
      <c r="F486" s="23"/>
      <c r="G486" s="23"/>
      <c r="H486" s="23"/>
      <c r="I486" s="23"/>
      <c r="J486" s="23"/>
    </row>
    <row r="487" spans="4:10" x14ac:dyDescent="0.3">
      <c r="D487" s="22"/>
      <c r="E487" s="23"/>
      <c r="F487" s="23"/>
      <c r="G487" s="23"/>
      <c r="H487" s="23"/>
      <c r="I487" s="23"/>
      <c r="J487" s="23"/>
    </row>
    <row r="488" spans="4:10" x14ac:dyDescent="0.3">
      <c r="D488" s="22"/>
      <c r="E488" s="23"/>
      <c r="F488" s="23"/>
      <c r="G488" s="23"/>
      <c r="H488" s="23"/>
      <c r="I488" s="23"/>
      <c r="J488" s="23"/>
    </row>
    <row r="489" spans="4:10" x14ac:dyDescent="0.3">
      <c r="D489" s="22"/>
      <c r="E489" s="23"/>
      <c r="F489" s="23"/>
      <c r="G489" s="23"/>
      <c r="H489" s="23"/>
      <c r="I489" s="23"/>
      <c r="J489" s="23"/>
    </row>
    <row r="490" spans="4:10" x14ac:dyDescent="0.3">
      <c r="D490" s="22"/>
      <c r="E490" s="23"/>
      <c r="F490" s="23"/>
      <c r="G490" s="23"/>
      <c r="H490" s="23"/>
      <c r="I490" s="23"/>
      <c r="J490" s="23"/>
    </row>
    <row r="491" spans="4:10" x14ac:dyDescent="0.3">
      <c r="D491" s="22"/>
      <c r="E491" s="23"/>
      <c r="F491" s="23"/>
      <c r="G491" s="23"/>
      <c r="H491" s="23"/>
      <c r="I491" s="23"/>
      <c r="J491" s="23"/>
    </row>
    <row r="492" spans="4:10" x14ac:dyDescent="0.3">
      <c r="D492" s="22"/>
      <c r="E492" s="23"/>
      <c r="F492" s="23"/>
      <c r="G492" s="23"/>
      <c r="H492" s="23"/>
      <c r="I492" s="23"/>
      <c r="J492" s="23"/>
    </row>
    <row r="493" spans="4:10" x14ac:dyDescent="0.3">
      <c r="D493" s="22"/>
      <c r="E493" s="23"/>
      <c r="F493" s="23"/>
      <c r="G493" s="23"/>
      <c r="H493" s="23"/>
      <c r="I493" s="23"/>
      <c r="J493" s="23"/>
    </row>
    <row r="494" spans="4:10" x14ac:dyDescent="0.3">
      <c r="D494" s="22"/>
      <c r="E494" s="23"/>
      <c r="F494" s="23"/>
      <c r="G494" s="23"/>
      <c r="H494" s="23"/>
      <c r="I494" s="23"/>
      <c r="J494" s="23"/>
    </row>
    <row r="495" spans="4:10" x14ac:dyDescent="0.3">
      <c r="D495" s="22"/>
      <c r="E495" s="23"/>
      <c r="F495" s="23"/>
      <c r="G495" s="23"/>
      <c r="H495" s="23"/>
      <c r="I495" s="23"/>
      <c r="J495" s="23"/>
    </row>
    <row r="496" spans="4:10" x14ac:dyDescent="0.3">
      <c r="D496" s="22"/>
      <c r="E496" s="23"/>
      <c r="F496" s="23"/>
      <c r="G496" s="23"/>
      <c r="H496" s="23"/>
      <c r="I496" s="23"/>
      <c r="J496" s="23"/>
    </row>
    <row r="497" spans="4:10" x14ac:dyDescent="0.3">
      <c r="D497" s="22"/>
      <c r="E497" s="23"/>
      <c r="F497" s="23"/>
      <c r="G497" s="23"/>
      <c r="H497" s="23"/>
      <c r="I497" s="23"/>
      <c r="J497" s="23"/>
    </row>
    <row r="498" spans="4:10" x14ac:dyDescent="0.3">
      <c r="D498" s="22"/>
      <c r="E498" s="23"/>
      <c r="F498" s="23"/>
      <c r="G498" s="23"/>
      <c r="H498" s="23"/>
      <c r="I498" s="23"/>
      <c r="J498" s="23"/>
    </row>
    <row r="499" spans="4:10" x14ac:dyDescent="0.3">
      <c r="D499" s="22"/>
      <c r="E499" s="23"/>
      <c r="F499" s="23"/>
      <c r="G499" s="23"/>
      <c r="H499" s="23"/>
      <c r="I499" s="23"/>
      <c r="J499" s="23"/>
    </row>
    <row r="500" spans="4:10" x14ac:dyDescent="0.3">
      <c r="D500" s="22"/>
      <c r="E500" s="23"/>
      <c r="F500" s="23"/>
      <c r="G500" s="23"/>
      <c r="H500" s="23"/>
      <c r="I500" s="23"/>
      <c r="J500" s="23"/>
    </row>
    <row r="501" spans="4:10" x14ac:dyDescent="0.3">
      <c r="D501" s="22"/>
      <c r="E501" s="23"/>
      <c r="F501" s="23"/>
      <c r="G501" s="23"/>
      <c r="H501" s="23"/>
      <c r="I501" s="23"/>
      <c r="J501" s="23"/>
    </row>
    <row r="502" spans="4:10" x14ac:dyDescent="0.3">
      <c r="D502" s="22"/>
      <c r="E502" s="23"/>
      <c r="F502" s="23"/>
      <c r="G502" s="23"/>
      <c r="H502" s="23"/>
      <c r="I502" s="23"/>
      <c r="J502" s="23"/>
    </row>
    <row r="503" spans="4:10" x14ac:dyDescent="0.3">
      <c r="D503" s="22"/>
      <c r="E503" s="23"/>
      <c r="F503" s="23"/>
      <c r="G503" s="23"/>
      <c r="H503" s="23"/>
      <c r="I503" s="23"/>
      <c r="J503" s="23"/>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6"/>
  <dimension ref="D1:Q427"/>
  <sheetViews>
    <sheetView showGridLines="0" topLeftCell="A3" workbookViewId="0">
      <selection activeCell="S6" sqref="S6:T6"/>
    </sheetView>
  </sheetViews>
  <sheetFormatPr defaultRowHeight="14.4" x14ac:dyDescent="0.3"/>
  <cols>
    <col min="4" max="4" width="9.21875" style="21"/>
    <col min="5" max="5" width="8.21875" hidden="1" customWidth="1"/>
    <col min="6" max="6" width="10.77734375" bestFit="1" customWidth="1"/>
    <col min="7" max="7" width="7.44140625" bestFit="1" customWidth="1"/>
    <col min="8" max="8" width="19" bestFit="1" customWidth="1"/>
    <col min="10" max="10" width="12.21875" bestFit="1" customWidth="1"/>
    <col min="11" max="11" width="15.88671875" bestFit="1" customWidth="1"/>
    <col min="12" max="17" width="0" hidden="1" customWidth="1"/>
  </cols>
  <sheetData>
    <row r="1" spans="4:17" hidden="1" x14ac:dyDescent="0.3">
      <c r="E1" s="19" t="s">
        <v>1310</v>
      </c>
      <c r="F1" t="s">
        <v>1311</v>
      </c>
    </row>
    <row r="2" spans="4:17" hidden="1" x14ac:dyDescent="0.3"/>
    <row r="3" spans="4:17" ht="118.35" customHeight="1" x14ac:dyDescent="0.3"/>
    <row r="4" spans="4:17" x14ac:dyDescent="0.3">
      <c r="D4" s="53" t="s">
        <v>1312</v>
      </c>
      <c r="E4" s="54" t="s">
        <v>1300</v>
      </c>
      <c r="F4" s="54" t="s">
        <v>1301</v>
      </c>
      <c r="G4" s="54" t="s">
        <v>1298</v>
      </c>
      <c r="H4" s="54" t="s">
        <v>9</v>
      </c>
      <c r="I4" s="54" t="s">
        <v>10</v>
      </c>
      <c r="J4" s="54" t="s">
        <v>1297</v>
      </c>
      <c r="K4" s="54" t="s">
        <v>1304</v>
      </c>
    </row>
    <row r="5" spans="4:17" x14ac:dyDescent="0.3">
      <c r="D5" s="22">
        <f>SUBTOTAL(3,$F$5:F5)</f>
        <v>1</v>
      </c>
      <c r="E5" s="70">
        <v>1</v>
      </c>
      <c r="F5" t="s">
        <v>44</v>
      </c>
      <c r="G5" t="s">
        <v>34</v>
      </c>
      <c r="H5" t="s">
        <v>45</v>
      </c>
      <c r="I5" t="s">
        <v>1</v>
      </c>
      <c r="J5" t="s">
        <v>5</v>
      </c>
      <c r="K5" t="s">
        <v>42</v>
      </c>
      <c r="L5" s="23"/>
      <c r="M5" s="23"/>
      <c r="N5" s="23"/>
      <c r="O5" s="23"/>
      <c r="P5" s="23"/>
      <c r="Q5" s="23"/>
    </row>
    <row r="6" spans="4:17" x14ac:dyDescent="0.3">
      <c r="D6" s="22">
        <f>SUBTOTAL(3,$F$5:F6)</f>
        <v>2</v>
      </c>
      <c r="E6">
        <v>2</v>
      </c>
      <c r="F6" t="s">
        <v>114</v>
      </c>
      <c r="G6" t="s">
        <v>14</v>
      </c>
      <c r="H6" t="s">
        <v>115</v>
      </c>
      <c r="I6" t="s">
        <v>1</v>
      </c>
      <c r="J6" t="s">
        <v>1264</v>
      </c>
      <c r="K6" t="s">
        <v>18</v>
      </c>
      <c r="L6" s="23"/>
      <c r="M6" s="23"/>
      <c r="N6" s="23"/>
      <c r="O6" s="23"/>
      <c r="P6" s="23"/>
      <c r="Q6" s="23"/>
    </row>
    <row r="7" spans="4:17" x14ac:dyDescent="0.3">
      <c r="D7" s="22">
        <f>SUBTOTAL(3,$F$5:F7)</f>
        <v>3</v>
      </c>
      <c r="E7">
        <v>3</v>
      </c>
      <c r="F7" t="s">
        <v>118</v>
      </c>
      <c r="G7" t="s">
        <v>19</v>
      </c>
      <c r="H7" t="s">
        <v>119</v>
      </c>
      <c r="I7" t="s">
        <v>1</v>
      </c>
      <c r="J7" t="s">
        <v>1330</v>
      </c>
      <c r="K7" t="s">
        <v>18</v>
      </c>
      <c r="L7" s="23"/>
      <c r="M7" s="23"/>
      <c r="N7" s="23"/>
      <c r="O7" s="23"/>
      <c r="P7" s="23"/>
      <c r="Q7" s="23"/>
    </row>
    <row r="8" spans="4:17" x14ac:dyDescent="0.3">
      <c r="D8" s="22">
        <f>SUBTOTAL(3,$F$5:F8)</f>
        <v>4</v>
      </c>
      <c r="E8">
        <v>4</v>
      </c>
      <c r="F8" t="s">
        <v>134</v>
      </c>
      <c r="G8" t="s">
        <v>24</v>
      </c>
      <c r="H8" t="s">
        <v>135</v>
      </c>
      <c r="I8" t="s">
        <v>1</v>
      </c>
      <c r="J8" t="s">
        <v>20</v>
      </c>
      <c r="K8" t="s">
        <v>18</v>
      </c>
      <c r="L8" s="23"/>
      <c r="M8" s="23"/>
      <c r="N8" s="23"/>
      <c r="O8" s="23"/>
      <c r="P8" s="23"/>
      <c r="Q8" s="23"/>
    </row>
    <row r="9" spans="4:17" x14ac:dyDescent="0.3">
      <c r="D9" s="22">
        <f>SUBTOTAL(3,$F$5:F9)</f>
        <v>5</v>
      </c>
      <c r="E9" s="69">
        <v>5</v>
      </c>
      <c r="F9" t="s">
        <v>145</v>
      </c>
      <c r="G9" t="s">
        <v>34</v>
      </c>
      <c r="H9" t="s">
        <v>146</v>
      </c>
      <c r="I9" t="s">
        <v>1</v>
      </c>
      <c r="J9" t="s">
        <v>1295</v>
      </c>
      <c r="K9" t="s">
        <v>18</v>
      </c>
      <c r="L9" s="23"/>
      <c r="M9" s="23"/>
      <c r="N9" s="23"/>
      <c r="O9" s="23"/>
      <c r="P9" s="23"/>
      <c r="Q9" s="23"/>
    </row>
    <row r="10" spans="4:17" x14ac:dyDescent="0.3">
      <c r="D10" s="22">
        <f>SUBTOTAL(3,$F$5:F10)</f>
        <v>6</v>
      </c>
      <c r="E10" s="69">
        <v>6</v>
      </c>
      <c r="F10" t="s">
        <v>169</v>
      </c>
      <c r="G10" t="s">
        <v>14</v>
      </c>
      <c r="H10" t="s">
        <v>170</v>
      </c>
      <c r="I10" t="s">
        <v>1</v>
      </c>
      <c r="J10" t="s">
        <v>5</v>
      </c>
      <c r="K10" t="s">
        <v>18</v>
      </c>
      <c r="L10" s="23"/>
      <c r="M10" s="23"/>
      <c r="N10" s="23"/>
      <c r="O10" s="23"/>
      <c r="P10" s="23"/>
      <c r="Q10" s="23"/>
    </row>
    <row r="11" spans="4:17" x14ac:dyDescent="0.3">
      <c r="D11" s="22">
        <f>SUBTOTAL(3,$F$5:F11)</f>
        <v>7</v>
      </c>
      <c r="E11" s="69">
        <v>7</v>
      </c>
      <c r="F11" t="s">
        <v>194</v>
      </c>
      <c r="G11" t="s">
        <v>19</v>
      </c>
      <c r="H11" t="s">
        <v>195</v>
      </c>
      <c r="I11" t="s">
        <v>0</v>
      </c>
      <c r="J11" t="s">
        <v>1264</v>
      </c>
      <c r="K11" t="s">
        <v>81</v>
      </c>
      <c r="L11" s="23"/>
      <c r="M11" s="23"/>
      <c r="N11" s="23"/>
      <c r="O11" s="23"/>
      <c r="P11" s="23"/>
      <c r="Q11" s="23"/>
    </row>
    <row r="12" spans="4:17" x14ac:dyDescent="0.3">
      <c r="D12" s="22">
        <f>SUBTOTAL(3,$F$5:F12)</f>
        <v>8</v>
      </c>
      <c r="E12" s="69">
        <v>8</v>
      </c>
      <c r="F12" t="s">
        <v>213</v>
      </c>
      <c r="G12" t="s">
        <v>24</v>
      </c>
      <c r="H12" t="s">
        <v>214</v>
      </c>
      <c r="I12" t="s">
        <v>15</v>
      </c>
      <c r="J12" t="s">
        <v>1295</v>
      </c>
      <c r="K12" t="s">
        <v>18</v>
      </c>
      <c r="L12" s="23"/>
      <c r="M12" s="23"/>
      <c r="N12" s="23"/>
      <c r="O12" s="23"/>
      <c r="P12" s="23"/>
      <c r="Q12" s="23"/>
    </row>
    <row r="13" spans="4:17" x14ac:dyDescent="0.3">
      <c r="D13" s="22">
        <f>SUBTOTAL(3,$F$5:F13)</f>
        <v>9</v>
      </c>
      <c r="E13" s="70">
        <v>9</v>
      </c>
      <c r="F13" t="s">
        <v>228</v>
      </c>
      <c r="G13" t="s">
        <v>34</v>
      </c>
      <c r="H13" t="s">
        <v>229</v>
      </c>
      <c r="I13" t="s">
        <v>15</v>
      </c>
      <c r="J13" t="s">
        <v>1266</v>
      </c>
      <c r="K13" t="s">
        <v>18</v>
      </c>
      <c r="L13" s="23"/>
      <c r="M13" s="23"/>
      <c r="N13" s="23"/>
      <c r="O13" s="23"/>
      <c r="P13" s="23"/>
      <c r="Q13" s="23"/>
    </row>
    <row r="14" spans="4:17" x14ac:dyDescent="0.3">
      <c r="D14" s="22">
        <f>SUBTOTAL(3,$F$5:F14)</f>
        <v>10</v>
      </c>
      <c r="E14">
        <v>10</v>
      </c>
      <c r="F14" t="s">
        <v>247</v>
      </c>
      <c r="G14" t="s">
        <v>14</v>
      </c>
      <c r="H14" t="s">
        <v>248</v>
      </c>
      <c r="I14" t="s">
        <v>15</v>
      </c>
      <c r="J14" t="s">
        <v>1296</v>
      </c>
      <c r="K14" t="s">
        <v>18</v>
      </c>
      <c r="L14" s="23"/>
      <c r="M14" s="23"/>
      <c r="N14" s="23"/>
      <c r="O14" s="23"/>
      <c r="P14" s="23"/>
      <c r="Q14" s="23"/>
    </row>
    <row r="15" spans="4:17" x14ac:dyDescent="0.3">
      <c r="D15" s="22">
        <f>SUBTOTAL(3,$F$5:F15)</f>
        <v>11</v>
      </c>
      <c r="E15" s="69">
        <v>11</v>
      </c>
      <c r="F15" t="s">
        <v>253</v>
      </c>
      <c r="G15" t="s">
        <v>19</v>
      </c>
      <c r="H15" t="s">
        <v>254</v>
      </c>
      <c r="I15" t="s">
        <v>15</v>
      </c>
      <c r="J15" t="s">
        <v>20</v>
      </c>
      <c r="K15" t="s">
        <v>18</v>
      </c>
      <c r="L15" s="23"/>
      <c r="M15" s="23"/>
      <c r="N15" s="23"/>
      <c r="O15" s="23"/>
      <c r="P15" s="23"/>
      <c r="Q15" s="23"/>
    </row>
    <row r="16" spans="4:17" x14ac:dyDescent="0.3">
      <c r="D16" s="22">
        <f>SUBTOTAL(3,$F$5:F16)</f>
        <v>12</v>
      </c>
      <c r="E16" s="69">
        <v>12</v>
      </c>
      <c r="F16" t="s">
        <v>266</v>
      </c>
      <c r="G16" t="s">
        <v>24</v>
      </c>
      <c r="H16" t="s">
        <v>267</v>
      </c>
      <c r="I16" t="s">
        <v>15</v>
      </c>
      <c r="J16" t="s">
        <v>20</v>
      </c>
      <c r="K16" t="s">
        <v>81</v>
      </c>
      <c r="L16" s="23"/>
      <c r="M16" s="23"/>
      <c r="N16" s="23"/>
      <c r="O16" s="23"/>
      <c r="P16" s="23"/>
      <c r="Q16" s="23"/>
    </row>
    <row r="17" spans="4:17" x14ac:dyDescent="0.3">
      <c r="D17" s="22">
        <f>SUBTOTAL(3,$F$5:F17)</f>
        <v>13</v>
      </c>
      <c r="E17" s="69">
        <v>13</v>
      </c>
      <c r="F17" t="s">
        <v>272</v>
      </c>
      <c r="G17" t="s">
        <v>34</v>
      </c>
      <c r="H17" t="s">
        <v>273</v>
      </c>
      <c r="I17" t="s">
        <v>15</v>
      </c>
      <c r="J17" t="s">
        <v>20</v>
      </c>
      <c r="K17" t="s">
        <v>43</v>
      </c>
      <c r="L17" s="23"/>
      <c r="M17" s="23"/>
      <c r="N17" s="23"/>
      <c r="O17" s="23"/>
      <c r="P17" s="23"/>
      <c r="Q17" s="23"/>
    </row>
    <row r="18" spans="4:17" x14ac:dyDescent="0.3">
      <c r="D18" s="22">
        <f>SUBTOTAL(3,$F$5:F18)</f>
        <v>14</v>
      </c>
      <c r="E18" s="70">
        <v>14</v>
      </c>
      <c r="F18" t="s">
        <v>276</v>
      </c>
      <c r="G18" t="s">
        <v>14</v>
      </c>
      <c r="H18" t="s">
        <v>277</v>
      </c>
      <c r="I18" t="s">
        <v>0</v>
      </c>
      <c r="J18" t="s">
        <v>1264</v>
      </c>
      <c r="K18" t="s">
        <v>18</v>
      </c>
      <c r="L18" s="23"/>
      <c r="M18" s="23"/>
      <c r="N18" s="23"/>
      <c r="O18" s="23"/>
      <c r="P18" s="23"/>
      <c r="Q18" s="23"/>
    </row>
    <row r="19" spans="4:17" x14ac:dyDescent="0.3">
      <c r="D19" s="22">
        <f>SUBTOTAL(3,$F$5:F19)</f>
        <v>15</v>
      </c>
      <c r="E19">
        <v>15</v>
      </c>
      <c r="F19" t="s">
        <v>288</v>
      </c>
      <c r="G19" t="s">
        <v>19</v>
      </c>
      <c r="H19" t="s">
        <v>289</v>
      </c>
      <c r="I19" t="s">
        <v>0</v>
      </c>
      <c r="J19" t="s">
        <v>1264</v>
      </c>
      <c r="K19" t="s">
        <v>18</v>
      </c>
      <c r="L19" s="23"/>
      <c r="M19" s="23"/>
      <c r="N19" s="23"/>
      <c r="O19" s="23"/>
      <c r="P19" s="23"/>
      <c r="Q19" s="23"/>
    </row>
    <row r="20" spans="4:17" x14ac:dyDescent="0.3">
      <c r="D20" s="22">
        <f>SUBTOTAL(3,$F$5:F20)</f>
        <v>16</v>
      </c>
      <c r="E20">
        <v>16</v>
      </c>
      <c r="F20" t="s">
        <v>320</v>
      </c>
      <c r="G20" t="s">
        <v>24</v>
      </c>
      <c r="H20" t="s">
        <v>321</v>
      </c>
      <c r="I20" t="s">
        <v>15</v>
      </c>
      <c r="J20" t="s">
        <v>1266</v>
      </c>
      <c r="K20" t="s">
        <v>81</v>
      </c>
      <c r="L20" s="23"/>
      <c r="M20" s="23"/>
      <c r="N20" s="23"/>
      <c r="O20" s="23"/>
      <c r="P20" s="23"/>
      <c r="Q20" s="23"/>
    </row>
    <row r="21" spans="4:17" x14ac:dyDescent="0.3">
      <c r="D21" s="22">
        <f>SUBTOTAL(3,$F$5:F21)</f>
        <v>17</v>
      </c>
      <c r="E21" s="69">
        <v>17</v>
      </c>
      <c r="F21" t="s">
        <v>352</v>
      </c>
      <c r="G21" t="s">
        <v>34</v>
      </c>
      <c r="H21" t="s">
        <v>353</v>
      </c>
      <c r="I21" t="s">
        <v>4</v>
      </c>
      <c r="J21" t="s">
        <v>1266</v>
      </c>
      <c r="K21" t="s">
        <v>18</v>
      </c>
      <c r="L21" s="23"/>
      <c r="M21" s="23"/>
      <c r="N21" s="23"/>
      <c r="O21" s="23"/>
      <c r="P21" s="23"/>
      <c r="Q21" s="23"/>
    </row>
    <row r="22" spans="4:17" x14ac:dyDescent="0.3">
      <c r="D22" s="22">
        <f>SUBTOTAL(3,$F$5:F22)</f>
        <v>18</v>
      </c>
      <c r="E22" s="70">
        <v>18</v>
      </c>
      <c r="F22" t="s">
        <v>363</v>
      </c>
      <c r="G22" t="s">
        <v>14</v>
      </c>
      <c r="H22" t="s">
        <v>364</v>
      </c>
      <c r="I22" t="s">
        <v>0</v>
      </c>
      <c r="J22" t="s">
        <v>1264</v>
      </c>
      <c r="K22" t="s">
        <v>18</v>
      </c>
      <c r="L22" s="23"/>
      <c r="M22" s="23"/>
      <c r="N22" s="23"/>
      <c r="O22" s="23"/>
      <c r="P22" s="23"/>
      <c r="Q22" s="23"/>
    </row>
    <row r="23" spans="4:17" x14ac:dyDescent="0.3">
      <c r="D23" s="22">
        <f>SUBTOTAL(3,$F$5:F23)</f>
        <v>19</v>
      </c>
      <c r="E23">
        <v>19</v>
      </c>
      <c r="F23" t="s">
        <v>371</v>
      </c>
      <c r="G23" t="s">
        <v>19</v>
      </c>
      <c r="H23" t="s">
        <v>372</v>
      </c>
      <c r="I23" t="s">
        <v>0</v>
      </c>
      <c r="J23" t="s">
        <v>5</v>
      </c>
      <c r="K23" t="s">
        <v>18</v>
      </c>
      <c r="L23" s="23"/>
      <c r="M23" s="23"/>
      <c r="N23" s="23"/>
      <c r="O23" s="23"/>
      <c r="P23" s="23"/>
      <c r="Q23" s="23"/>
    </row>
    <row r="24" spans="4:17" x14ac:dyDescent="0.3">
      <c r="D24" s="22">
        <f>SUBTOTAL(3,$F$5:F24)</f>
        <v>20</v>
      </c>
      <c r="E24" s="69">
        <v>20</v>
      </c>
      <c r="F24" t="s">
        <v>384</v>
      </c>
      <c r="G24" t="s">
        <v>24</v>
      </c>
      <c r="H24" t="s">
        <v>385</v>
      </c>
      <c r="I24" t="s">
        <v>1</v>
      </c>
      <c r="J24" t="s">
        <v>5</v>
      </c>
      <c r="K24" t="s">
        <v>18</v>
      </c>
      <c r="L24" s="23"/>
      <c r="M24" s="23"/>
      <c r="N24" s="23"/>
      <c r="O24" s="23"/>
      <c r="P24" s="23"/>
      <c r="Q24" s="23"/>
    </row>
    <row r="25" spans="4:17" x14ac:dyDescent="0.3">
      <c r="D25" s="22">
        <f>SUBTOTAL(3,$F$5:F25)</f>
        <v>21</v>
      </c>
      <c r="E25" s="69">
        <v>21</v>
      </c>
      <c r="F25" t="s">
        <v>417</v>
      </c>
      <c r="G25" t="s">
        <v>34</v>
      </c>
      <c r="H25" t="s">
        <v>418</v>
      </c>
      <c r="I25" t="s">
        <v>0</v>
      </c>
      <c r="J25" t="s">
        <v>5</v>
      </c>
      <c r="K25" t="s">
        <v>18</v>
      </c>
      <c r="L25" s="23"/>
      <c r="M25" s="23"/>
      <c r="N25" s="23"/>
      <c r="O25" s="23"/>
      <c r="P25" s="23"/>
      <c r="Q25" s="23"/>
    </row>
    <row r="26" spans="4:17" x14ac:dyDescent="0.3">
      <c r="D26" s="22">
        <f>SUBTOTAL(3,$F$5:F26)</f>
        <v>22</v>
      </c>
      <c r="E26" s="69">
        <v>22</v>
      </c>
      <c r="F26" t="s">
        <v>471</v>
      </c>
      <c r="G26" t="s">
        <v>14</v>
      </c>
      <c r="H26" t="s">
        <v>472</v>
      </c>
      <c r="I26" t="s">
        <v>1</v>
      </c>
      <c r="J26" t="s">
        <v>5</v>
      </c>
      <c r="K26" t="s">
        <v>18</v>
      </c>
      <c r="L26" s="23"/>
      <c r="M26" s="23"/>
      <c r="N26" s="23"/>
      <c r="O26" s="23"/>
      <c r="P26" s="23"/>
      <c r="Q26" s="23"/>
    </row>
    <row r="27" spans="4:17" x14ac:dyDescent="0.3">
      <c r="D27" s="22">
        <f>SUBTOTAL(3,$F$5:F27)</f>
        <v>23</v>
      </c>
      <c r="E27" s="69">
        <v>23</v>
      </c>
      <c r="F27" t="s">
        <v>477</v>
      </c>
      <c r="G27" t="s">
        <v>19</v>
      </c>
      <c r="H27" t="s">
        <v>478</v>
      </c>
      <c r="I27" t="s">
        <v>1</v>
      </c>
      <c r="J27" t="s">
        <v>5</v>
      </c>
      <c r="K27" t="s">
        <v>18</v>
      </c>
      <c r="L27" s="23"/>
      <c r="M27" s="23"/>
      <c r="N27" s="23"/>
      <c r="O27" s="23"/>
      <c r="P27" s="23"/>
      <c r="Q27" s="23"/>
    </row>
    <row r="28" spans="4:17" x14ac:dyDescent="0.3">
      <c r="D28" s="22">
        <f>SUBTOTAL(3,$F$5:F28)</f>
        <v>24</v>
      </c>
      <c r="E28" s="69">
        <v>24</v>
      </c>
      <c r="F28" t="s">
        <v>480</v>
      </c>
      <c r="G28" t="s">
        <v>24</v>
      </c>
      <c r="H28" t="s">
        <v>481</v>
      </c>
      <c r="I28" t="s">
        <v>1</v>
      </c>
      <c r="J28" t="s">
        <v>5</v>
      </c>
      <c r="K28" t="s">
        <v>18</v>
      </c>
      <c r="L28" s="23"/>
      <c r="M28" s="23"/>
      <c r="N28" s="23"/>
      <c r="O28" s="23"/>
      <c r="P28" s="23"/>
      <c r="Q28" s="23"/>
    </row>
    <row r="29" spans="4:17" x14ac:dyDescent="0.3">
      <c r="D29" s="22">
        <f>SUBTOTAL(3,$F$5:F29)</f>
        <v>25</v>
      </c>
      <c r="E29" s="69">
        <v>25</v>
      </c>
      <c r="F29" t="s">
        <v>483</v>
      </c>
      <c r="G29" t="s">
        <v>34</v>
      </c>
      <c r="H29" t="s">
        <v>484</v>
      </c>
      <c r="I29" t="s">
        <v>0</v>
      </c>
      <c r="J29" t="s">
        <v>5</v>
      </c>
      <c r="L29" s="23"/>
      <c r="M29" s="23"/>
      <c r="N29" s="23"/>
      <c r="O29" s="23"/>
      <c r="P29" s="23"/>
      <c r="Q29" s="23"/>
    </row>
    <row r="30" spans="4:17" x14ac:dyDescent="0.3">
      <c r="D30" s="22">
        <f>SUBTOTAL(3,$F$5:F30)</f>
        <v>26</v>
      </c>
      <c r="E30" s="69">
        <v>26</v>
      </c>
      <c r="F30" t="s">
        <v>492</v>
      </c>
      <c r="G30" t="s">
        <v>14</v>
      </c>
      <c r="H30" t="s">
        <v>493</v>
      </c>
      <c r="I30" t="s">
        <v>2</v>
      </c>
      <c r="J30" t="s">
        <v>1266</v>
      </c>
      <c r="K30" t="s">
        <v>18</v>
      </c>
      <c r="L30" s="23"/>
      <c r="M30" s="23"/>
      <c r="N30" s="23"/>
      <c r="O30" s="23"/>
      <c r="P30" s="23"/>
      <c r="Q30" s="23"/>
    </row>
    <row r="31" spans="4:17" x14ac:dyDescent="0.3">
      <c r="D31" s="22">
        <f>SUBTOTAL(3,$F$5:F31)</f>
        <v>27</v>
      </c>
      <c r="E31" s="70">
        <v>27</v>
      </c>
      <c r="F31" t="s">
        <v>498</v>
      </c>
      <c r="G31" t="s">
        <v>19</v>
      </c>
      <c r="H31" t="s">
        <v>499</v>
      </c>
      <c r="I31" t="s">
        <v>4</v>
      </c>
      <c r="J31" t="s">
        <v>1266</v>
      </c>
      <c r="K31" t="s">
        <v>501</v>
      </c>
      <c r="L31" s="23"/>
      <c r="M31" s="23"/>
      <c r="N31" s="23"/>
      <c r="O31" s="23"/>
      <c r="P31" s="23"/>
      <c r="Q31" s="23"/>
    </row>
    <row r="32" spans="4:17" x14ac:dyDescent="0.3">
      <c r="D32" s="22">
        <f>SUBTOTAL(3,$F$5:F32)</f>
        <v>28</v>
      </c>
      <c r="E32" s="70">
        <v>28</v>
      </c>
      <c r="F32" t="s">
        <v>502</v>
      </c>
      <c r="G32" t="s">
        <v>24</v>
      </c>
      <c r="H32" t="s">
        <v>503</v>
      </c>
      <c r="I32" t="s">
        <v>3</v>
      </c>
      <c r="J32" t="s">
        <v>5</v>
      </c>
      <c r="L32" s="23"/>
      <c r="M32" s="23"/>
      <c r="N32" s="23"/>
      <c r="O32" s="23"/>
      <c r="P32" s="23"/>
      <c r="Q32" s="23"/>
    </row>
    <row r="33" spans="4:17" x14ac:dyDescent="0.3">
      <c r="D33" s="22">
        <f>SUBTOTAL(3,$F$5:F33)</f>
        <v>29</v>
      </c>
      <c r="E33" s="70">
        <v>29</v>
      </c>
      <c r="F33" t="s">
        <v>518</v>
      </c>
      <c r="G33" t="s">
        <v>34</v>
      </c>
      <c r="H33" t="s">
        <v>519</v>
      </c>
      <c r="I33" t="s">
        <v>15</v>
      </c>
      <c r="J33" t="s">
        <v>1266</v>
      </c>
      <c r="K33" t="s">
        <v>81</v>
      </c>
      <c r="L33" s="23"/>
      <c r="M33" s="23"/>
      <c r="N33" s="23"/>
      <c r="O33" s="23"/>
      <c r="P33" s="23"/>
      <c r="Q33" s="23"/>
    </row>
    <row r="34" spans="4:17" x14ac:dyDescent="0.3">
      <c r="D34" s="22">
        <f>SUBTOTAL(3,$F$5:F34)</f>
        <v>30</v>
      </c>
      <c r="E34">
        <v>30</v>
      </c>
      <c r="F34" t="s">
        <v>524</v>
      </c>
      <c r="G34" t="s">
        <v>14</v>
      </c>
      <c r="H34" t="s">
        <v>525</v>
      </c>
      <c r="I34" t="s">
        <v>3</v>
      </c>
      <c r="J34" t="s">
        <v>5</v>
      </c>
      <c r="K34" t="s">
        <v>18</v>
      </c>
      <c r="L34" s="23"/>
      <c r="M34" s="23"/>
      <c r="N34" s="23"/>
      <c r="O34" s="23"/>
      <c r="P34" s="23"/>
      <c r="Q34" s="23"/>
    </row>
    <row r="35" spans="4:17" x14ac:dyDescent="0.3">
      <c r="D35" s="22">
        <f>SUBTOTAL(3,$F$5:F35)</f>
        <v>31</v>
      </c>
      <c r="E35" s="70">
        <v>31</v>
      </c>
      <c r="F35" t="s">
        <v>539</v>
      </c>
      <c r="G35" t="s">
        <v>19</v>
      </c>
      <c r="H35" t="s">
        <v>540</v>
      </c>
      <c r="I35" t="s">
        <v>15</v>
      </c>
      <c r="J35" t="s">
        <v>1295</v>
      </c>
      <c r="K35" t="s">
        <v>18</v>
      </c>
      <c r="L35" s="23"/>
      <c r="M35" s="23"/>
      <c r="N35" s="23"/>
      <c r="O35" s="23"/>
      <c r="P35" s="23"/>
      <c r="Q35" s="23"/>
    </row>
    <row r="36" spans="4:17" x14ac:dyDescent="0.3">
      <c r="D36" s="22">
        <f>SUBTOTAL(3,$F$5:F36)</f>
        <v>32</v>
      </c>
      <c r="E36">
        <v>32</v>
      </c>
      <c r="F36" t="s">
        <v>542</v>
      </c>
      <c r="G36" t="s">
        <v>24</v>
      </c>
      <c r="H36" t="s">
        <v>543</v>
      </c>
      <c r="I36" t="s">
        <v>4</v>
      </c>
      <c r="J36" t="s">
        <v>5</v>
      </c>
      <c r="K36" t="s">
        <v>18</v>
      </c>
      <c r="L36" s="23"/>
      <c r="M36" s="23"/>
      <c r="N36" s="23"/>
      <c r="O36" s="23"/>
      <c r="P36" s="23"/>
      <c r="Q36" s="23"/>
    </row>
    <row r="37" spans="4:17" x14ac:dyDescent="0.3">
      <c r="D37" s="22">
        <f>SUBTOTAL(3,$F$5:F37)</f>
        <v>33</v>
      </c>
      <c r="E37" s="69">
        <v>33</v>
      </c>
      <c r="F37" t="s">
        <v>551</v>
      </c>
      <c r="G37" t="s">
        <v>34</v>
      </c>
      <c r="H37" t="s">
        <v>552</v>
      </c>
      <c r="I37" t="s">
        <v>3</v>
      </c>
      <c r="J37" t="s">
        <v>60</v>
      </c>
      <c r="K37" t="s">
        <v>18</v>
      </c>
      <c r="L37" s="23"/>
      <c r="M37" s="23"/>
      <c r="N37" s="23"/>
      <c r="O37" s="23"/>
      <c r="P37" s="23"/>
      <c r="Q37" s="23"/>
    </row>
    <row r="38" spans="4:17" x14ac:dyDescent="0.3">
      <c r="D38" s="22">
        <f>SUBTOTAL(3,$F$5:F38)</f>
        <v>34</v>
      </c>
      <c r="E38" s="69">
        <v>34</v>
      </c>
      <c r="F38" t="s">
        <v>557</v>
      </c>
      <c r="G38" t="s">
        <v>14</v>
      </c>
      <c r="H38" t="s">
        <v>558</v>
      </c>
      <c r="I38" t="s">
        <v>4</v>
      </c>
      <c r="J38" t="s">
        <v>1266</v>
      </c>
      <c r="K38" t="s">
        <v>18</v>
      </c>
      <c r="L38" s="23"/>
      <c r="M38" s="23"/>
      <c r="N38" s="23"/>
      <c r="O38" s="23"/>
      <c r="P38" s="23"/>
      <c r="Q38" s="23"/>
    </row>
    <row r="39" spans="4:17" x14ac:dyDescent="0.3">
      <c r="D39" s="22">
        <f>SUBTOTAL(3,$F$5:F39)</f>
        <v>35</v>
      </c>
      <c r="E39" s="69">
        <v>35</v>
      </c>
      <c r="F39" t="s">
        <v>563</v>
      </c>
      <c r="G39" t="s">
        <v>19</v>
      </c>
      <c r="H39" t="s">
        <v>564</v>
      </c>
      <c r="I39" t="s">
        <v>2</v>
      </c>
      <c r="J39" t="s">
        <v>1296</v>
      </c>
      <c r="K39" t="s">
        <v>18</v>
      </c>
      <c r="L39" s="23"/>
      <c r="M39" s="23"/>
      <c r="N39" s="23"/>
      <c r="O39" s="23"/>
      <c r="P39" s="23"/>
      <c r="Q39" s="23"/>
    </row>
    <row r="40" spans="4:17" x14ac:dyDescent="0.3">
      <c r="D40" s="22">
        <f>SUBTOTAL(3,$F$5:F40)</f>
        <v>36</v>
      </c>
      <c r="E40" s="69">
        <v>36</v>
      </c>
      <c r="F40" t="s">
        <v>599</v>
      </c>
      <c r="G40" t="s">
        <v>24</v>
      </c>
      <c r="H40" t="s">
        <v>600</v>
      </c>
      <c r="I40" t="s">
        <v>2</v>
      </c>
      <c r="J40" t="s">
        <v>60</v>
      </c>
      <c r="K40" t="s">
        <v>18</v>
      </c>
      <c r="L40" s="23"/>
      <c r="M40" s="23"/>
      <c r="N40" s="23"/>
      <c r="O40" s="23"/>
      <c r="P40" s="23"/>
      <c r="Q40" s="23"/>
    </row>
    <row r="41" spans="4:17" x14ac:dyDescent="0.3">
      <c r="D41" s="22">
        <f>SUBTOTAL(3,$F$5:F41)</f>
        <v>37</v>
      </c>
      <c r="E41" s="69">
        <v>37</v>
      </c>
      <c r="F41" t="s">
        <v>623</v>
      </c>
      <c r="G41" t="s">
        <v>34</v>
      </c>
      <c r="H41" t="s">
        <v>624</v>
      </c>
      <c r="I41" t="s">
        <v>2</v>
      </c>
      <c r="J41" t="s">
        <v>1265</v>
      </c>
      <c r="L41" s="23"/>
      <c r="M41" s="23"/>
      <c r="N41" s="23"/>
      <c r="O41" s="23"/>
      <c r="P41" s="23"/>
      <c r="Q41" s="23"/>
    </row>
    <row r="42" spans="4:17" x14ac:dyDescent="0.3">
      <c r="D42" s="22">
        <f>SUBTOTAL(3,$F$5:F42)</f>
        <v>38</v>
      </c>
      <c r="E42" s="69">
        <v>38</v>
      </c>
      <c r="F42" t="s">
        <v>626</v>
      </c>
      <c r="G42" t="s">
        <v>14</v>
      </c>
      <c r="H42" t="s">
        <v>1285</v>
      </c>
      <c r="I42" t="s">
        <v>15</v>
      </c>
      <c r="J42" t="s">
        <v>60</v>
      </c>
      <c r="K42" t="s">
        <v>18</v>
      </c>
      <c r="L42" s="23"/>
      <c r="M42" s="23"/>
      <c r="N42" s="23"/>
      <c r="O42" s="23"/>
      <c r="P42" s="23"/>
      <c r="Q42" s="23"/>
    </row>
    <row r="43" spans="4:17" x14ac:dyDescent="0.3">
      <c r="D43" s="22">
        <f>SUBTOTAL(3,$F$5:F43)</f>
        <v>39</v>
      </c>
      <c r="E43" s="70">
        <v>39</v>
      </c>
      <c r="F43" t="s">
        <v>628</v>
      </c>
      <c r="G43" t="s">
        <v>19</v>
      </c>
      <c r="H43" t="s">
        <v>629</v>
      </c>
      <c r="I43" t="s">
        <v>15</v>
      </c>
      <c r="J43" t="s">
        <v>60</v>
      </c>
      <c r="K43" t="s">
        <v>81</v>
      </c>
      <c r="L43" s="23"/>
      <c r="M43" s="23"/>
      <c r="N43" s="23"/>
      <c r="O43" s="23"/>
      <c r="P43" s="23"/>
      <c r="Q43" s="23"/>
    </row>
    <row r="44" spans="4:17" x14ac:dyDescent="0.3">
      <c r="D44" s="22">
        <f>SUBTOTAL(3,$F$5:F44)</f>
        <v>40</v>
      </c>
      <c r="E44" s="70">
        <v>40</v>
      </c>
      <c r="F44" t="s">
        <v>634</v>
      </c>
      <c r="G44" t="s">
        <v>24</v>
      </c>
      <c r="H44" t="s">
        <v>635</v>
      </c>
      <c r="I44" t="s">
        <v>15</v>
      </c>
      <c r="J44" t="s">
        <v>1265</v>
      </c>
      <c r="K44" t="s">
        <v>18</v>
      </c>
      <c r="L44" s="23"/>
      <c r="M44" s="23"/>
      <c r="N44" s="23"/>
      <c r="O44" s="23"/>
      <c r="P44" s="23"/>
      <c r="Q44" s="23"/>
    </row>
    <row r="45" spans="4:17" x14ac:dyDescent="0.3">
      <c r="D45" s="22">
        <f>SUBTOTAL(3,$F$5:F45)</f>
        <v>41</v>
      </c>
      <c r="E45" s="70">
        <v>41</v>
      </c>
      <c r="F45" t="s">
        <v>660</v>
      </c>
      <c r="G45" t="s">
        <v>34</v>
      </c>
      <c r="H45" t="s">
        <v>661</v>
      </c>
      <c r="I45" t="s">
        <v>15</v>
      </c>
      <c r="J45" t="s">
        <v>60</v>
      </c>
      <c r="K45" t="s">
        <v>18</v>
      </c>
      <c r="L45" s="23"/>
      <c r="M45" s="23"/>
      <c r="N45" s="23"/>
      <c r="O45" s="23"/>
      <c r="P45" s="23"/>
      <c r="Q45" s="23"/>
    </row>
    <row r="46" spans="4:17" x14ac:dyDescent="0.3">
      <c r="D46" s="22">
        <f>SUBTOTAL(3,$F$5:F46)</f>
        <v>42</v>
      </c>
      <c r="E46">
        <v>42</v>
      </c>
      <c r="F46" t="s">
        <v>692</v>
      </c>
      <c r="G46" t="s">
        <v>14</v>
      </c>
      <c r="H46" t="s">
        <v>693</v>
      </c>
      <c r="I46" t="s">
        <v>15</v>
      </c>
      <c r="J46" t="s">
        <v>60</v>
      </c>
      <c r="K46" t="s">
        <v>18</v>
      </c>
      <c r="L46" s="23"/>
      <c r="M46" s="23"/>
      <c r="N46" s="23"/>
      <c r="O46" s="23"/>
      <c r="P46" s="23"/>
      <c r="Q46" s="23"/>
    </row>
    <row r="47" spans="4:17" x14ac:dyDescent="0.3">
      <c r="D47" s="22">
        <f>SUBTOTAL(3,$F$5:F47)</f>
        <v>43</v>
      </c>
      <c r="E47" s="69">
        <v>43</v>
      </c>
      <c r="F47" t="s">
        <v>699</v>
      </c>
      <c r="G47" t="s">
        <v>19</v>
      </c>
      <c r="H47" t="s">
        <v>700</v>
      </c>
      <c r="I47" t="s">
        <v>15</v>
      </c>
      <c r="J47" t="s">
        <v>142</v>
      </c>
      <c r="K47" t="s">
        <v>18</v>
      </c>
      <c r="L47" s="23"/>
      <c r="M47" s="23"/>
      <c r="N47" s="23"/>
      <c r="O47" s="23"/>
      <c r="P47" s="23"/>
      <c r="Q47" s="23"/>
    </row>
    <row r="48" spans="4:17" x14ac:dyDescent="0.3">
      <c r="D48" s="22">
        <f>SUBTOTAL(3,$F$5:F48)</f>
        <v>44</v>
      </c>
      <c r="E48" s="69">
        <v>44</v>
      </c>
      <c r="F48" t="s">
        <v>702</v>
      </c>
      <c r="G48" t="s">
        <v>24</v>
      </c>
      <c r="H48" t="s">
        <v>703</v>
      </c>
      <c r="I48" t="s">
        <v>15</v>
      </c>
      <c r="J48" t="s">
        <v>60</v>
      </c>
      <c r="K48" t="s">
        <v>18</v>
      </c>
      <c r="L48" s="23"/>
      <c r="M48" s="23"/>
      <c r="N48" s="23"/>
      <c r="O48" s="23"/>
      <c r="P48" s="23"/>
      <c r="Q48" s="23"/>
    </row>
    <row r="49" spans="4:17" x14ac:dyDescent="0.3">
      <c r="D49" s="22">
        <f>SUBTOTAL(3,$F$5:F49)</f>
        <v>45</v>
      </c>
      <c r="E49" s="69">
        <v>45</v>
      </c>
      <c r="F49" t="s">
        <v>705</v>
      </c>
      <c r="G49" t="s">
        <v>34</v>
      </c>
      <c r="H49" t="s">
        <v>706</v>
      </c>
      <c r="I49" t="s">
        <v>15</v>
      </c>
      <c r="J49" t="s">
        <v>1266</v>
      </c>
      <c r="K49" t="s">
        <v>18</v>
      </c>
      <c r="L49" s="23"/>
      <c r="M49" s="23"/>
      <c r="N49" s="23"/>
      <c r="O49" s="23"/>
      <c r="P49" s="23"/>
      <c r="Q49" s="23"/>
    </row>
    <row r="50" spans="4:17" x14ac:dyDescent="0.3">
      <c r="D50" s="22">
        <f>SUBTOTAL(3,$F$5:F50)</f>
        <v>46</v>
      </c>
      <c r="E50" s="69">
        <v>46</v>
      </c>
      <c r="F50" t="s">
        <v>708</v>
      </c>
      <c r="G50" t="s">
        <v>14</v>
      </c>
      <c r="H50" t="s">
        <v>709</v>
      </c>
      <c r="I50" t="s">
        <v>15</v>
      </c>
      <c r="J50" t="s">
        <v>60</v>
      </c>
      <c r="K50" t="s">
        <v>18</v>
      </c>
      <c r="L50" s="23"/>
      <c r="M50" s="23"/>
      <c r="N50" s="23"/>
      <c r="O50" s="23"/>
      <c r="P50" s="23"/>
      <c r="Q50" s="23"/>
    </row>
    <row r="51" spans="4:17" x14ac:dyDescent="0.3">
      <c r="D51" s="22">
        <f>SUBTOTAL(3,$F$5:F51)</f>
        <v>47</v>
      </c>
      <c r="E51" s="69">
        <v>47</v>
      </c>
      <c r="F51" t="s">
        <v>716</v>
      </c>
      <c r="G51" t="s">
        <v>19</v>
      </c>
      <c r="H51" t="s">
        <v>717</v>
      </c>
      <c r="I51" t="s">
        <v>15</v>
      </c>
      <c r="J51" t="s">
        <v>60</v>
      </c>
      <c r="K51" t="s">
        <v>18</v>
      </c>
      <c r="L51" s="23"/>
      <c r="M51" s="23"/>
      <c r="N51" s="23"/>
      <c r="O51" s="23"/>
      <c r="P51" s="23"/>
      <c r="Q51" s="23"/>
    </row>
    <row r="52" spans="4:17" x14ac:dyDescent="0.3">
      <c r="D52" s="22">
        <f>SUBTOTAL(3,$F$5:F52)</f>
        <v>48</v>
      </c>
      <c r="E52" s="69">
        <v>48</v>
      </c>
      <c r="F52" t="s">
        <v>725</v>
      </c>
      <c r="G52" t="s">
        <v>24</v>
      </c>
      <c r="H52" t="s">
        <v>726</v>
      </c>
      <c r="I52" t="s">
        <v>15</v>
      </c>
      <c r="J52" t="s">
        <v>60</v>
      </c>
      <c r="K52" t="s">
        <v>18</v>
      </c>
      <c r="L52" s="23"/>
      <c r="M52" s="23"/>
      <c r="N52" s="23"/>
      <c r="O52" s="23"/>
      <c r="P52" s="23"/>
      <c r="Q52" s="23"/>
    </row>
    <row r="53" spans="4:17" x14ac:dyDescent="0.3">
      <c r="D53" s="22">
        <f>SUBTOTAL(3,$F$5:F53)</f>
        <v>49</v>
      </c>
      <c r="E53" s="69">
        <v>49</v>
      </c>
      <c r="F53" t="s">
        <v>728</v>
      </c>
      <c r="G53" t="s">
        <v>1121</v>
      </c>
      <c r="H53" t="s">
        <v>1286</v>
      </c>
      <c r="I53" t="s">
        <v>15</v>
      </c>
      <c r="J53" t="s">
        <v>20</v>
      </c>
      <c r="K53" t="s">
        <v>18</v>
      </c>
      <c r="L53" s="23"/>
      <c r="M53" s="23"/>
      <c r="N53" s="23"/>
      <c r="O53" s="23"/>
      <c r="P53" s="23"/>
      <c r="Q53" s="23"/>
    </row>
    <row r="54" spans="4:17" x14ac:dyDescent="0.3">
      <c r="D54" s="22">
        <f>SUBTOTAL(3,$F$5:F54)</f>
        <v>50</v>
      </c>
      <c r="E54" s="69">
        <v>50</v>
      </c>
      <c r="F54" t="s">
        <v>730</v>
      </c>
      <c r="G54" t="s">
        <v>1121</v>
      </c>
      <c r="H54" t="s">
        <v>731</v>
      </c>
      <c r="I54" t="s">
        <v>15</v>
      </c>
      <c r="J54" t="s">
        <v>1264</v>
      </c>
      <c r="K54" t="s">
        <v>18</v>
      </c>
      <c r="L54" s="23"/>
      <c r="M54" s="23"/>
      <c r="N54" s="23"/>
      <c r="O54" s="23"/>
      <c r="P54" s="23"/>
      <c r="Q54" s="23"/>
    </row>
    <row r="55" spans="4:17" x14ac:dyDescent="0.3">
      <c r="D55" s="22">
        <f>SUBTOTAL(3,$F$5:F55)</f>
        <v>51</v>
      </c>
      <c r="E55" s="69">
        <v>51</v>
      </c>
      <c r="F55" t="s">
        <v>739</v>
      </c>
      <c r="G55" t="s">
        <v>1121</v>
      </c>
      <c r="H55" t="s">
        <v>740</v>
      </c>
      <c r="I55" t="s">
        <v>15</v>
      </c>
      <c r="J55" t="s">
        <v>5</v>
      </c>
      <c r="K55" t="s">
        <v>578</v>
      </c>
      <c r="L55" s="23"/>
      <c r="M55" s="23"/>
      <c r="N55" s="23"/>
      <c r="O55" s="23"/>
      <c r="P55" s="23"/>
      <c r="Q55" s="23"/>
    </row>
    <row r="56" spans="4:17" x14ac:dyDescent="0.3">
      <c r="D56" s="22">
        <f>SUBTOTAL(3,$F$5:F56)</f>
        <v>52</v>
      </c>
      <c r="E56" s="69">
        <v>52</v>
      </c>
      <c r="F56" t="s">
        <v>742</v>
      </c>
      <c r="G56" t="s">
        <v>1121</v>
      </c>
      <c r="H56" t="s">
        <v>743</v>
      </c>
      <c r="I56" t="s">
        <v>4</v>
      </c>
      <c r="J56" t="s">
        <v>5</v>
      </c>
      <c r="K56" t="s">
        <v>28</v>
      </c>
      <c r="L56" s="23"/>
      <c r="M56" s="23"/>
      <c r="N56" s="23"/>
      <c r="O56" s="23"/>
      <c r="P56" s="23"/>
      <c r="Q56" s="23"/>
    </row>
    <row r="57" spans="4:17" x14ac:dyDescent="0.3">
      <c r="D57" s="22">
        <f>SUBTOTAL(3,$F$5:F57)</f>
        <v>53</v>
      </c>
      <c r="E57" s="70">
        <v>53</v>
      </c>
      <c r="F57" t="s">
        <v>745</v>
      </c>
      <c r="G57" t="s">
        <v>1121</v>
      </c>
      <c r="H57" t="s">
        <v>746</v>
      </c>
      <c r="I57" t="s">
        <v>4</v>
      </c>
      <c r="J57" t="s">
        <v>5</v>
      </c>
      <c r="K57" t="s">
        <v>18</v>
      </c>
      <c r="L57" s="23"/>
      <c r="M57" s="23"/>
      <c r="N57" s="23"/>
      <c r="O57" s="23"/>
      <c r="P57" s="23"/>
      <c r="Q57" s="23"/>
    </row>
    <row r="58" spans="4:17" x14ac:dyDescent="0.3">
      <c r="D58" s="22">
        <f>SUBTOTAL(3,$F$5:F58)</f>
        <v>54</v>
      </c>
      <c r="E58">
        <v>54</v>
      </c>
      <c r="F58" t="s">
        <v>748</v>
      </c>
      <c r="G58" t="s">
        <v>14</v>
      </c>
      <c r="H58" t="s">
        <v>749</v>
      </c>
      <c r="I58" t="s">
        <v>4</v>
      </c>
      <c r="J58" t="s">
        <v>5</v>
      </c>
      <c r="K58" t="s">
        <v>81</v>
      </c>
      <c r="L58" s="23"/>
      <c r="M58" s="23"/>
      <c r="N58" s="23"/>
      <c r="O58" s="23"/>
      <c r="P58" s="23"/>
      <c r="Q58" s="23"/>
    </row>
    <row r="59" spans="4:17" x14ac:dyDescent="0.3">
      <c r="D59" s="22">
        <f>SUBTOTAL(3,$F$5:F59)</f>
        <v>55</v>
      </c>
      <c r="E59">
        <v>55</v>
      </c>
      <c r="F59" t="s">
        <v>751</v>
      </c>
      <c r="G59" t="s">
        <v>19</v>
      </c>
      <c r="H59" t="s">
        <v>752</v>
      </c>
      <c r="I59" t="s">
        <v>2</v>
      </c>
      <c r="J59" t="s">
        <v>5</v>
      </c>
      <c r="K59" t="s">
        <v>18</v>
      </c>
      <c r="L59" s="23"/>
      <c r="M59" s="23"/>
      <c r="N59" s="23"/>
      <c r="O59" s="23"/>
      <c r="P59" s="23"/>
      <c r="Q59" s="23"/>
    </row>
    <row r="60" spans="4:17" x14ac:dyDescent="0.3">
      <c r="D60" s="22">
        <f>SUBTOTAL(3,$F$5:F60)</f>
        <v>56</v>
      </c>
      <c r="E60" s="70">
        <v>56</v>
      </c>
      <c r="F60" t="s">
        <v>754</v>
      </c>
      <c r="G60" t="s">
        <v>24</v>
      </c>
      <c r="H60" t="s">
        <v>755</v>
      </c>
      <c r="I60" t="s">
        <v>4</v>
      </c>
      <c r="J60" t="s">
        <v>5</v>
      </c>
      <c r="K60" t="s">
        <v>81</v>
      </c>
      <c r="L60" s="23"/>
      <c r="M60" s="23"/>
      <c r="N60" s="23"/>
      <c r="O60" s="23"/>
      <c r="P60" s="23"/>
      <c r="Q60" s="23"/>
    </row>
    <row r="61" spans="4:17" x14ac:dyDescent="0.3">
      <c r="D61" s="22">
        <f>SUBTOTAL(3,$F$5:F61)</f>
        <v>57</v>
      </c>
      <c r="E61">
        <v>57</v>
      </c>
      <c r="F61" t="s">
        <v>757</v>
      </c>
      <c r="G61" t="s">
        <v>34</v>
      </c>
      <c r="H61" t="s">
        <v>758</v>
      </c>
      <c r="I61" t="s">
        <v>1</v>
      </c>
      <c r="J61" t="s">
        <v>5</v>
      </c>
      <c r="K61" t="s">
        <v>18</v>
      </c>
      <c r="L61" s="23"/>
      <c r="M61" s="23"/>
      <c r="N61" s="23"/>
      <c r="O61" s="23"/>
      <c r="P61" s="23"/>
      <c r="Q61" s="23"/>
    </row>
    <row r="62" spans="4:17" x14ac:dyDescent="0.3">
      <c r="D62" s="22">
        <f>SUBTOTAL(3,$F$5:F62)</f>
        <v>58</v>
      </c>
      <c r="E62" s="70">
        <v>58</v>
      </c>
      <c r="F62" t="s">
        <v>760</v>
      </c>
      <c r="G62" t="s">
        <v>14</v>
      </c>
      <c r="H62" t="s">
        <v>761</v>
      </c>
      <c r="I62" t="s">
        <v>3</v>
      </c>
      <c r="J62" t="s">
        <v>5</v>
      </c>
      <c r="K62" t="s">
        <v>18</v>
      </c>
      <c r="L62" s="23"/>
      <c r="M62" s="23"/>
      <c r="N62" s="23"/>
      <c r="O62" s="23"/>
      <c r="P62" s="23"/>
      <c r="Q62" s="23"/>
    </row>
    <row r="63" spans="4:17" x14ac:dyDescent="0.3">
      <c r="D63" s="22">
        <f>SUBTOTAL(3,$F$5:F63)</f>
        <v>59</v>
      </c>
      <c r="E63">
        <v>59</v>
      </c>
      <c r="F63" t="s">
        <v>763</v>
      </c>
      <c r="G63" t="s">
        <v>19</v>
      </c>
      <c r="H63" t="s">
        <v>764</v>
      </c>
      <c r="I63" t="s">
        <v>4</v>
      </c>
      <c r="J63" t="s">
        <v>5</v>
      </c>
      <c r="K63" t="s">
        <v>18</v>
      </c>
      <c r="L63" s="23"/>
      <c r="M63" s="23"/>
      <c r="N63" s="23"/>
      <c r="O63" s="23"/>
      <c r="P63" s="23"/>
      <c r="Q63" s="23"/>
    </row>
    <row r="64" spans="4:17" x14ac:dyDescent="0.3">
      <c r="D64" s="22">
        <f>SUBTOTAL(3,$F$5:F64)</f>
        <v>60</v>
      </c>
      <c r="E64" s="69">
        <v>60</v>
      </c>
      <c r="F64" t="s">
        <v>766</v>
      </c>
      <c r="G64" t="s">
        <v>24</v>
      </c>
      <c r="H64" t="s">
        <v>767</v>
      </c>
      <c r="I64" t="s">
        <v>0</v>
      </c>
      <c r="J64" t="s">
        <v>5</v>
      </c>
      <c r="K64" t="s">
        <v>81</v>
      </c>
      <c r="L64" s="23"/>
      <c r="M64" s="23"/>
      <c r="N64" s="23"/>
      <c r="O64" s="23"/>
      <c r="P64" s="23"/>
      <c r="Q64" s="23"/>
    </row>
    <row r="65" spans="4:17" x14ac:dyDescent="0.3">
      <c r="D65" s="22">
        <f>SUBTOTAL(3,$F$5:F65)</f>
        <v>61</v>
      </c>
      <c r="E65" s="69">
        <v>61</v>
      </c>
      <c r="F65" t="s">
        <v>769</v>
      </c>
      <c r="G65" t="s">
        <v>34</v>
      </c>
      <c r="H65" t="s">
        <v>770</v>
      </c>
      <c r="I65" t="s">
        <v>4</v>
      </c>
      <c r="J65" t="s">
        <v>5</v>
      </c>
      <c r="K65" t="s">
        <v>18</v>
      </c>
      <c r="L65" s="23"/>
      <c r="M65" s="23"/>
      <c r="N65" s="23"/>
      <c r="O65" s="23"/>
      <c r="P65" s="23"/>
      <c r="Q65" s="23"/>
    </row>
    <row r="66" spans="4:17" x14ac:dyDescent="0.3">
      <c r="D66" s="22">
        <f>SUBTOTAL(3,$F$5:F66)</f>
        <v>62</v>
      </c>
      <c r="E66" s="70">
        <v>62</v>
      </c>
      <c r="F66" t="s">
        <v>772</v>
      </c>
      <c r="G66" t="s">
        <v>14</v>
      </c>
      <c r="H66" t="s">
        <v>773</v>
      </c>
      <c r="I66" t="s">
        <v>4</v>
      </c>
      <c r="J66" t="s">
        <v>5</v>
      </c>
      <c r="K66" t="s">
        <v>18</v>
      </c>
      <c r="L66" s="23"/>
      <c r="M66" s="23"/>
      <c r="N66" s="23"/>
      <c r="O66" s="23"/>
      <c r="P66" s="23"/>
      <c r="Q66" s="23"/>
    </row>
    <row r="67" spans="4:17" x14ac:dyDescent="0.3">
      <c r="D67" s="22">
        <f>SUBTOTAL(3,$F$5:F67)</f>
        <v>63</v>
      </c>
      <c r="E67">
        <v>63</v>
      </c>
      <c r="F67" t="s">
        <v>775</v>
      </c>
      <c r="G67" t="s">
        <v>19</v>
      </c>
      <c r="H67" t="s">
        <v>776</v>
      </c>
      <c r="I67" t="s">
        <v>1</v>
      </c>
      <c r="J67" t="s">
        <v>5</v>
      </c>
      <c r="K67" t="s">
        <v>18</v>
      </c>
      <c r="L67" s="23"/>
      <c r="M67" s="23"/>
      <c r="N67" s="23"/>
      <c r="O67" s="23"/>
      <c r="P67" s="23"/>
      <c r="Q67" s="23"/>
    </row>
    <row r="68" spans="4:17" x14ac:dyDescent="0.3">
      <c r="D68" s="22">
        <f>SUBTOTAL(3,$F$5:F68)</f>
        <v>64</v>
      </c>
      <c r="E68" s="69">
        <v>64</v>
      </c>
      <c r="F68" t="s">
        <v>781</v>
      </c>
      <c r="G68" t="s">
        <v>24</v>
      </c>
      <c r="H68" t="s">
        <v>782</v>
      </c>
      <c r="I68" t="s">
        <v>1</v>
      </c>
      <c r="J68" t="s">
        <v>5</v>
      </c>
      <c r="K68" t="s">
        <v>18</v>
      </c>
      <c r="L68" s="23"/>
      <c r="M68" s="23"/>
      <c r="N68" s="23"/>
      <c r="O68" s="23"/>
      <c r="P68" s="23"/>
      <c r="Q68" s="23"/>
    </row>
    <row r="69" spans="4:17" x14ac:dyDescent="0.3">
      <c r="D69" s="22">
        <f>SUBTOTAL(3,$F$5:F69)</f>
        <v>65</v>
      </c>
      <c r="E69" s="69">
        <v>65</v>
      </c>
      <c r="F69" t="s">
        <v>784</v>
      </c>
      <c r="G69" t="s">
        <v>34</v>
      </c>
      <c r="H69" t="s">
        <v>785</v>
      </c>
      <c r="I69" t="s">
        <v>4</v>
      </c>
      <c r="J69" t="s">
        <v>5</v>
      </c>
      <c r="L69" s="23"/>
      <c r="M69" s="23"/>
      <c r="N69" s="23"/>
      <c r="O69" s="23"/>
      <c r="P69" s="23"/>
      <c r="Q69" s="23"/>
    </row>
    <row r="70" spans="4:17" x14ac:dyDescent="0.3">
      <c r="D70" s="22">
        <f>SUBTOTAL(3,$F$5:F70)</f>
        <v>66</v>
      </c>
      <c r="E70" s="69">
        <v>66</v>
      </c>
      <c r="F70" t="s">
        <v>787</v>
      </c>
      <c r="G70" t="s">
        <v>14</v>
      </c>
      <c r="H70" t="s">
        <v>788</v>
      </c>
      <c r="I70" t="s">
        <v>0</v>
      </c>
      <c r="J70" t="s">
        <v>5</v>
      </c>
      <c r="K70" t="s">
        <v>81</v>
      </c>
      <c r="L70" s="23"/>
      <c r="M70" s="23"/>
      <c r="N70" s="23"/>
      <c r="O70" s="23"/>
      <c r="P70" s="23"/>
      <c r="Q70" s="23"/>
    </row>
    <row r="71" spans="4:17" x14ac:dyDescent="0.3">
      <c r="D71" s="22">
        <f>SUBTOTAL(3,$F$5:F71)</f>
        <v>67</v>
      </c>
      <c r="E71" s="70">
        <v>67</v>
      </c>
      <c r="F71" t="s">
        <v>790</v>
      </c>
      <c r="G71" t="s">
        <v>19</v>
      </c>
      <c r="H71" t="s">
        <v>791</v>
      </c>
      <c r="I71" t="s">
        <v>2</v>
      </c>
      <c r="J71" t="s">
        <v>5</v>
      </c>
      <c r="K71" t="s">
        <v>18</v>
      </c>
      <c r="L71" s="23"/>
      <c r="M71" s="23"/>
      <c r="N71" s="23"/>
      <c r="O71" s="23"/>
      <c r="P71" s="23"/>
      <c r="Q71" s="23"/>
    </row>
    <row r="72" spans="4:17" x14ac:dyDescent="0.3">
      <c r="D72" s="22">
        <f>SUBTOTAL(3,$F$5:F72)</f>
        <v>68</v>
      </c>
      <c r="E72" s="70">
        <v>68</v>
      </c>
      <c r="F72" t="s">
        <v>793</v>
      </c>
      <c r="G72" t="s">
        <v>24</v>
      </c>
      <c r="H72" t="s">
        <v>794</v>
      </c>
      <c r="I72" t="s">
        <v>2</v>
      </c>
      <c r="J72" t="s">
        <v>5</v>
      </c>
      <c r="K72" t="s">
        <v>18</v>
      </c>
      <c r="L72" s="23"/>
      <c r="M72" s="23"/>
      <c r="N72" s="23"/>
      <c r="O72" s="23"/>
      <c r="P72" s="23"/>
      <c r="Q72" s="23"/>
    </row>
    <row r="73" spans="4:17" x14ac:dyDescent="0.3">
      <c r="D73" s="22">
        <f>SUBTOTAL(3,$F$5:F73)</f>
        <v>69</v>
      </c>
      <c r="E73">
        <v>69</v>
      </c>
      <c r="F73" t="s">
        <v>799</v>
      </c>
      <c r="G73" t="s">
        <v>34</v>
      </c>
      <c r="H73" t="s">
        <v>800</v>
      </c>
      <c r="I73" t="s">
        <v>1</v>
      </c>
      <c r="J73" t="s">
        <v>5</v>
      </c>
      <c r="K73" t="s">
        <v>18</v>
      </c>
      <c r="L73" s="23"/>
      <c r="M73" s="23"/>
      <c r="N73" s="23"/>
      <c r="O73" s="23"/>
      <c r="P73" s="23"/>
      <c r="Q73" s="23"/>
    </row>
    <row r="74" spans="4:17" x14ac:dyDescent="0.3">
      <c r="D74" s="22">
        <f>SUBTOTAL(3,$F$5:F74)</f>
        <v>70</v>
      </c>
      <c r="E74" s="70">
        <v>70</v>
      </c>
      <c r="F74" t="s">
        <v>805</v>
      </c>
      <c r="G74" t="s">
        <v>14</v>
      </c>
      <c r="H74" t="s">
        <v>806</v>
      </c>
      <c r="I74" t="s">
        <v>2</v>
      </c>
      <c r="J74" t="s">
        <v>5</v>
      </c>
      <c r="K74" t="s">
        <v>18</v>
      </c>
      <c r="L74" s="23"/>
      <c r="M74" s="23"/>
      <c r="N74" s="23"/>
      <c r="O74" s="23"/>
      <c r="P74" s="23"/>
      <c r="Q74" s="23"/>
    </row>
    <row r="75" spans="4:17" x14ac:dyDescent="0.3">
      <c r="D75" s="22">
        <f>SUBTOTAL(3,$F$5:F75)</f>
        <v>71</v>
      </c>
      <c r="E75" s="69">
        <v>71</v>
      </c>
      <c r="F75" t="s">
        <v>808</v>
      </c>
      <c r="G75" t="s">
        <v>19</v>
      </c>
      <c r="H75" t="s">
        <v>809</v>
      </c>
      <c r="I75" t="s">
        <v>0</v>
      </c>
      <c r="J75" t="s">
        <v>1347</v>
      </c>
      <c r="K75" t="s">
        <v>18</v>
      </c>
      <c r="L75" s="23"/>
      <c r="M75" s="23"/>
      <c r="N75" s="23"/>
      <c r="O75" s="23"/>
      <c r="P75" s="23"/>
      <c r="Q75" s="23"/>
    </row>
    <row r="76" spans="4:17" x14ac:dyDescent="0.3">
      <c r="D76" s="22">
        <f>SUBTOTAL(3,$F$5:F76)</f>
        <v>72</v>
      </c>
      <c r="E76" s="69">
        <v>72</v>
      </c>
      <c r="F76" t="s">
        <v>817</v>
      </c>
      <c r="G76" t="s">
        <v>24</v>
      </c>
      <c r="H76" t="s">
        <v>818</v>
      </c>
      <c r="I76" t="s">
        <v>0</v>
      </c>
      <c r="J76" t="s">
        <v>1347</v>
      </c>
      <c r="K76" t="s">
        <v>18</v>
      </c>
      <c r="L76" s="23"/>
      <c r="M76" s="23"/>
      <c r="N76" s="23"/>
      <c r="O76" s="23"/>
      <c r="P76" s="23"/>
      <c r="Q76" s="23"/>
    </row>
    <row r="77" spans="4:17" x14ac:dyDescent="0.3">
      <c r="D77" s="22">
        <f>SUBTOTAL(3,$F$5:F77)</f>
        <v>73</v>
      </c>
      <c r="E77" s="69">
        <v>73</v>
      </c>
      <c r="F77" t="s">
        <v>825</v>
      </c>
      <c r="G77" t="s">
        <v>34</v>
      </c>
      <c r="H77" t="s">
        <v>826</v>
      </c>
      <c r="I77" t="s">
        <v>0</v>
      </c>
      <c r="J77" t="s">
        <v>1347</v>
      </c>
      <c r="K77" t="s">
        <v>18</v>
      </c>
      <c r="L77" s="23"/>
      <c r="M77" s="23"/>
      <c r="N77" s="23"/>
      <c r="O77" s="23"/>
      <c r="P77" s="23"/>
      <c r="Q77" s="23"/>
    </row>
    <row r="78" spans="4:17" x14ac:dyDescent="0.3">
      <c r="D78" s="22">
        <f>SUBTOTAL(3,$F$5:F78)</f>
        <v>74</v>
      </c>
      <c r="E78" s="69">
        <v>74</v>
      </c>
      <c r="F78" t="s">
        <v>828</v>
      </c>
      <c r="G78" t="s">
        <v>14</v>
      </c>
      <c r="H78" t="s">
        <v>829</v>
      </c>
      <c r="I78" t="s">
        <v>0</v>
      </c>
      <c r="J78" t="s">
        <v>1347</v>
      </c>
      <c r="K78" t="s">
        <v>18</v>
      </c>
      <c r="L78" s="23"/>
      <c r="M78" s="23"/>
      <c r="N78" s="23"/>
      <c r="O78" s="23"/>
      <c r="P78" s="23"/>
      <c r="Q78" s="23"/>
    </row>
    <row r="79" spans="4:17" x14ac:dyDescent="0.3">
      <c r="D79" s="22">
        <f>SUBTOTAL(3,$F$5:F79)</f>
        <v>75</v>
      </c>
      <c r="E79" s="69">
        <v>75</v>
      </c>
      <c r="F79" t="s">
        <v>834</v>
      </c>
      <c r="G79" t="s">
        <v>19</v>
      </c>
      <c r="H79" t="s">
        <v>835</v>
      </c>
      <c r="I79" t="s">
        <v>0</v>
      </c>
      <c r="J79" t="s">
        <v>1347</v>
      </c>
      <c r="K79" t="s">
        <v>18</v>
      </c>
      <c r="L79" s="23"/>
      <c r="M79" s="23"/>
      <c r="N79" s="23"/>
      <c r="O79" s="23"/>
      <c r="P79" s="23"/>
      <c r="Q79" s="23"/>
    </row>
    <row r="80" spans="4:17" x14ac:dyDescent="0.3">
      <c r="D80" s="22">
        <f>SUBTOTAL(3,$F$5:F80)</f>
        <v>76</v>
      </c>
      <c r="E80" s="69">
        <v>76</v>
      </c>
      <c r="F80" t="s">
        <v>840</v>
      </c>
      <c r="G80" t="s">
        <v>24</v>
      </c>
      <c r="H80" t="s">
        <v>379</v>
      </c>
      <c r="I80" t="s">
        <v>0</v>
      </c>
      <c r="J80" t="s">
        <v>1347</v>
      </c>
      <c r="K80" t="s">
        <v>18</v>
      </c>
      <c r="L80" s="23"/>
      <c r="M80" s="23"/>
      <c r="N80" s="23"/>
      <c r="O80" s="23"/>
      <c r="P80" s="23"/>
      <c r="Q80" s="23"/>
    </row>
    <row r="81" spans="4:17" x14ac:dyDescent="0.3">
      <c r="D81" s="22">
        <f>SUBTOTAL(3,$F$5:F81)</f>
        <v>77</v>
      </c>
      <c r="E81" s="69">
        <v>77</v>
      </c>
      <c r="F81" t="s">
        <v>842</v>
      </c>
      <c r="G81" t="s">
        <v>34</v>
      </c>
      <c r="H81" t="s">
        <v>843</v>
      </c>
      <c r="I81" t="s">
        <v>0</v>
      </c>
      <c r="J81" t="s">
        <v>1347</v>
      </c>
      <c r="K81" t="s">
        <v>18</v>
      </c>
      <c r="L81" s="23"/>
      <c r="M81" s="23"/>
      <c r="N81" s="23"/>
      <c r="O81" s="23"/>
      <c r="P81" s="23"/>
      <c r="Q81" s="23"/>
    </row>
    <row r="82" spans="4:17" x14ac:dyDescent="0.3">
      <c r="D82" s="22">
        <f>SUBTOTAL(3,$F$5:F82)</f>
        <v>78</v>
      </c>
      <c r="E82" s="69">
        <v>78</v>
      </c>
      <c r="F82" t="s">
        <v>845</v>
      </c>
      <c r="G82" t="s">
        <v>14</v>
      </c>
      <c r="H82" t="s">
        <v>846</v>
      </c>
      <c r="I82" t="s">
        <v>0</v>
      </c>
      <c r="J82" t="s">
        <v>1347</v>
      </c>
      <c r="K82" t="s">
        <v>18</v>
      </c>
      <c r="L82" s="23"/>
      <c r="M82" s="23"/>
      <c r="N82" s="23"/>
      <c r="O82" s="23"/>
      <c r="P82" s="23"/>
      <c r="Q82" s="23"/>
    </row>
    <row r="83" spans="4:17" x14ac:dyDescent="0.3">
      <c r="D83" s="22">
        <f>SUBTOTAL(3,$F$5:F83)</f>
        <v>79</v>
      </c>
      <c r="E83" s="69">
        <v>79</v>
      </c>
      <c r="F83" t="s">
        <v>848</v>
      </c>
      <c r="G83" t="s">
        <v>19</v>
      </c>
      <c r="H83" t="s">
        <v>849</v>
      </c>
      <c r="I83" t="s">
        <v>0</v>
      </c>
      <c r="J83" t="s">
        <v>1347</v>
      </c>
      <c r="K83" t="s">
        <v>18</v>
      </c>
      <c r="L83" s="23"/>
      <c r="M83" s="23"/>
      <c r="N83" s="23"/>
      <c r="O83" s="23"/>
      <c r="P83" s="23"/>
      <c r="Q83" s="23"/>
    </row>
    <row r="84" spans="4:17" x14ac:dyDescent="0.3">
      <c r="D84" s="22">
        <f>SUBTOTAL(3,$F$5:F84)</f>
        <v>80</v>
      </c>
      <c r="E84" s="69">
        <v>80</v>
      </c>
      <c r="F84" t="s">
        <v>851</v>
      </c>
      <c r="G84" t="s">
        <v>24</v>
      </c>
      <c r="H84" t="s">
        <v>852</v>
      </c>
      <c r="I84" t="s">
        <v>0</v>
      </c>
      <c r="J84" t="s">
        <v>1347</v>
      </c>
      <c r="K84" t="s">
        <v>18</v>
      </c>
      <c r="L84" s="23"/>
      <c r="M84" s="23"/>
      <c r="N84" s="23"/>
      <c r="O84" s="23"/>
      <c r="P84" s="23"/>
      <c r="Q84" s="23"/>
    </row>
    <row r="85" spans="4:17" x14ac:dyDescent="0.3">
      <c r="D85" s="22"/>
      <c r="E85" s="69">
        <v>81</v>
      </c>
      <c r="F85" t="s">
        <v>854</v>
      </c>
      <c r="G85" t="s">
        <v>34</v>
      </c>
      <c r="H85" t="s">
        <v>855</v>
      </c>
      <c r="I85" t="s">
        <v>0</v>
      </c>
      <c r="J85" t="s">
        <v>1347</v>
      </c>
      <c r="K85" t="s">
        <v>37</v>
      </c>
      <c r="L85" s="23"/>
      <c r="M85" s="23"/>
      <c r="N85" s="23"/>
      <c r="O85" s="23"/>
      <c r="P85" s="23"/>
      <c r="Q85" s="23"/>
    </row>
    <row r="86" spans="4:17" x14ac:dyDescent="0.3">
      <c r="D86" s="22"/>
      <c r="E86" s="69">
        <v>82</v>
      </c>
      <c r="F86" t="s">
        <v>857</v>
      </c>
      <c r="G86" t="s">
        <v>14</v>
      </c>
      <c r="H86" t="s">
        <v>858</v>
      </c>
      <c r="I86" t="s">
        <v>0</v>
      </c>
      <c r="J86" t="s">
        <v>1347</v>
      </c>
      <c r="K86" t="s">
        <v>81</v>
      </c>
      <c r="L86" s="23"/>
      <c r="M86" s="23"/>
      <c r="N86" s="23"/>
      <c r="O86" s="23"/>
      <c r="P86" s="23"/>
      <c r="Q86" s="23"/>
    </row>
    <row r="87" spans="4:17" x14ac:dyDescent="0.3">
      <c r="D87" s="22"/>
      <c r="E87" s="70">
        <v>83</v>
      </c>
      <c r="F87" t="s">
        <v>863</v>
      </c>
      <c r="G87" t="s">
        <v>19</v>
      </c>
      <c r="H87" t="s">
        <v>864</v>
      </c>
      <c r="I87" t="s">
        <v>0</v>
      </c>
      <c r="J87" t="s">
        <v>1347</v>
      </c>
      <c r="K87" t="s">
        <v>18</v>
      </c>
      <c r="L87" s="23"/>
      <c r="M87" s="23"/>
      <c r="N87" s="23"/>
      <c r="O87" s="23"/>
      <c r="P87" s="23"/>
      <c r="Q87" s="23"/>
    </row>
    <row r="88" spans="4:17" x14ac:dyDescent="0.3">
      <c r="D88" s="22"/>
      <c r="E88">
        <v>84</v>
      </c>
      <c r="F88" t="s">
        <v>866</v>
      </c>
      <c r="G88" t="s">
        <v>24</v>
      </c>
      <c r="H88" t="s">
        <v>867</v>
      </c>
      <c r="I88" t="s">
        <v>0</v>
      </c>
      <c r="J88" t="s">
        <v>1347</v>
      </c>
      <c r="K88" t="s">
        <v>18</v>
      </c>
      <c r="L88" s="23"/>
      <c r="M88" s="23"/>
      <c r="N88" s="23"/>
      <c r="O88" s="23"/>
      <c r="P88" s="23"/>
      <c r="Q88" s="23"/>
    </row>
    <row r="89" spans="4:17" x14ac:dyDescent="0.3">
      <c r="D89" s="22"/>
      <c r="E89">
        <v>85</v>
      </c>
      <c r="F89" t="s">
        <v>869</v>
      </c>
      <c r="G89" t="s">
        <v>34</v>
      </c>
      <c r="H89" t="s">
        <v>870</v>
      </c>
      <c r="I89" t="s">
        <v>0</v>
      </c>
      <c r="J89" t="s">
        <v>1347</v>
      </c>
      <c r="K89" t="s">
        <v>18</v>
      </c>
      <c r="L89" s="23"/>
      <c r="M89" s="23"/>
      <c r="N89" s="23"/>
      <c r="O89" s="23"/>
      <c r="P89" s="23"/>
      <c r="Q89" s="23"/>
    </row>
    <row r="90" spans="4:17" x14ac:dyDescent="0.3">
      <c r="D90" s="22"/>
      <c r="E90" s="69">
        <v>86</v>
      </c>
      <c r="F90" t="s">
        <v>872</v>
      </c>
      <c r="G90" t="s">
        <v>14</v>
      </c>
      <c r="H90" t="s">
        <v>873</v>
      </c>
      <c r="I90" t="s">
        <v>0</v>
      </c>
      <c r="J90" t="s">
        <v>1347</v>
      </c>
      <c r="K90" t="s">
        <v>18</v>
      </c>
      <c r="L90" s="23"/>
      <c r="M90" s="23"/>
      <c r="N90" s="23"/>
      <c r="O90" s="23"/>
      <c r="P90" s="23"/>
      <c r="Q90" s="23"/>
    </row>
    <row r="91" spans="4:17" x14ac:dyDescent="0.3">
      <c r="D91" s="22"/>
      <c r="E91" s="69">
        <v>87</v>
      </c>
      <c r="F91" t="s">
        <v>875</v>
      </c>
      <c r="G91" t="s">
        <v>19</v>
      </c>
      <c r="H91" t="s">
        <v>876</v>
      </c>
      <c r="I91" t="s">
        <v>0</v>
      </c>
      <c r="J91" t="s">
        <v>1347</v>
      </c>
      <c r="K91" t="s">
        <v>18</v>
      </c>
      <c r="L91" s="23"/>
      <c r="M91" s="23"/>
      <c r="N91" s="23"/>
      <c r="O91" s="23"/>
      <c r="P91" s="23"/>
      <c r="Q91" s="23"/>
    </row>
    <row r="92" spans="4:17" x14ac:dyDescent="0.3">
      <c r="D92" s="22"/>
      <c r="E92" s="69">
        <v>88</v>
      </c>
      <c r="F92" t="s">
        <v>878</v>
      </c>
      <c r="G92" t="s">
        <v>24</v>
      </c>
      <c r="H92" t="s">
        <v>879</v>
      </c>
      <c r="I92" t="s">
        <v>0</v>
      </c>
      <c r="J92" t="s">
        <v>1347</v>
      </c>
      <c r="K92" t="s">
        <v>18</v>
      </c>
      <c r="L92" s="23"/>
      <c r="M92" s="23"/>
      <c r="N92" s="23"/>
      <c r="O92" s="23"/>
      <c r="P92" s="23"/>
      <c r="Q92" s="23"/>
    </row>
    <row r="93" spans="4:17" x14ac:dyDescent="0.3">
      <c r="D93" s="22"/>
      <c r="E93" s="69">
        <v>89</v>
      </c>
      <c r="F93" t="s">
        <v>887</v>
      </c>
      <c r="G93" t="s">
        <v>34</v>
      </c>
      <c r="H93" t="s">
        <v>888</v>
      </c>
      <c r="I93" t="s">
        <v>0</v>
      </c>
      <c r="J93" t="s">
        <v>1347</v>
      </c>
      <c r="K93" t="s">
        <v>18</v>
      </c>
      <c r="L93" s="23"/>
      <c r="M93" s="23"/>
      <c r="N93" s="23"/>
      <c r="O93" s="23"/>
      <c r="P93" s="23"/>
      <c r="Q93" s="23"/>
    </row>
    <row r="94" spans="4:17" x14ac:dyDescent="0.3">
      <c r="D94" s="22"/>
      <c r="E94" s="69">
        <v>90</v>
      </c>
      <c r="F94" t="s">
        <v>890</v>
      </c>
      <c r="G94" t="s">
        <v>14</v>
      </c>
      <c r="H94" t="s">
        <v>891</v>
      </c>
      <c r="I94" t="s">
        <v>0</v>
      </c>
      <c r="J94" t="s">
        <v>1347</v>
      </c>
      <c r="K94" t="s">
        <v>18</v>
      </c>
      <c r="L94" s="23"/>
      <c r="M94" s="23"/>
      <c r="N94" s="23"/>
      <c r="O94" s="23"/>
      <c r="P94" s="23"/>
      <c r="Q94" s="23"/>
    </row>
    <row r="95" spans="4:17" x14ac:dyDescent="0.3">
      <c r="D95" s="22"/>
      <c r="E95" s="69">
        <v>91</v>
      </c>
      <c r="F95" t="s">
        <v>893</v>
      </c>
      <c r="G95" t="s">
        <v>19</v>
      </c>
      <c r="H95" t="s">
        <v>894</v>
      </c>
      <c r="I95" t="s">
        <v>15</v>
      </c>
      <c r="J95" t="s">
        <v>5</v>
      </c>
      <c r="K95" t="s">
        <v>18</v>
      </c>
      <c r="L95" s="23"/>
      <c r="M95" s="23"/>
      <c r="N95" s="23"/>
      <c r="O95" s="23"/>
      <c r="P95" s="23"/>
      <c r="Q95" s="23"/>
    </row>
    <row r="96" spans="4:17" x14ac:dyDescent="0.3">
      <c r="D96" s="22"/>
      <c r="E96" s="69">
        <v>92</v>
      </c>
      <c r="F96" t="s">
        <v>896</v>
      </c>
      <c r="G96" t="s">
        <v>24</v>
      </c>
      <c r="H96" t="s">
        <v>897</v>
      </c>
      <c r="I96" t="s">
        <v>2</v>
      </c>
      <c r="J96" t="s">
        <v>60</v>
      </c>
      <c r="K96" t="s">
        <v>18</v>
      </c>
      <c r="L96" s="23"/>
      <c r="M96" s="23"/>
      <c r="N96" s="23"/>
      <c r="O96" s="23"/>
      <c r="P96" s="23"/>
      <c r="Q96" s="23"/>
    </row>
    <row r="97" spans="4:17" x14ac:dyDescent="0.3">
      <c r="D97" s="22"/>
      <c r="E97" s="69">
        <v>93</v>
      </c>
      <c r="F97" t="s">
        <v>902</v>
      </c>
      <c r="G97" t="s">
        <v>34</v>
      </c>
      <c r="H97" t="s">
        <v>903</v>
      </c>
      <c r="I97" t="s">
        <v>3</v>
      </c>
      <c r="J97" t="s">
        <v>1266</v>
      </c>
      <c r="K97" t="s">
        <v>81</v>
      </c>
      <c r="L97" s="23"/>
      <c r="M97" s="23"/>
      <c r="N97" s="23"/>
      <c r="O97" s="23"/>
      <c r="P97" s="23"/>
      <c r="Q97" s="23"/>
    </row>
    <row r="98" spans="4:17" x14ac:dyDescent="0.3">
      <c r="D98" s="22"/>
      <c r="E98" s="69">
        <v>94</v>
      </c>
      <c r="F98" t="s">
        <v>905</v>
      </c>
      <c r="G98" t="s">
        <v>14</v>
      </c>
      <c r="H98" t="s">
        <v>906</v>
      </c>
      <c r="I98" t="s">
        <v>15</v>
      </c>
      <c r="J98" t="s">
        <v>361</v>
      </c>
      <c r="K98" t="s">
        <v>18</v>
      </c>
      <c r="L98" s="23"/>
      <c r="M98" s="23"/>
      <c r="N98" s="23"/>
      <c r="O98" s="23"/>
      <c r="P98" s="23"/>
      <c r="Q98" s="23"/>
    </row>
    <row r="99" spans="4:17" x14ac:dyDescent="0.3">
      <c r="D99" s="22"/>
      <c r="E99" s="70">
        <v>95</v>
      </c>
      <c r="F99" t="s">
        <v>908</v>
      </c>
      <c r="G99" t="s">
        <v>19</v>
      </c>
      <c r="H99" t="s">
        <v>909</v>
      </c>
      <c r="I99" t="s">
        <v>2</v>
      </c>
      <c r="J99" t="s">
        <v>60</v>
      </c>
      <c r="K99" t="s">
        <v>81</v>
      </c>
      <c r="L99" s="23"/>
      <c r="M99" s="23"/>
      <c r="N99" s="23"/>
      <c r="O99" s="23"/>
      <c r="P99" s="23"/>
      <c r="Q99" s="23"/>
    </row>
    <row r="100" spans="4:17" x14ac:dyDescent="0.3">
      <c r="D100" s="22"/>
      <c r="E100">
        <v>96</v>
      </c>
      <c r="F100" t="s">
        <v>911</v>
      </c>
      <c r="G100" t="s">
        <v>24</v>
      </c>
      <c r="H100" t="s">
        <v>912</v>
      </c>
      <c r="I100" t="s">
        <v>4</v>
      </c>
      <c r="J100" t="s">
        <v>1288</v>
      </c>
      <c r="K100" t="s">
        <v>18</v>
      </c>
      <c r="L100" s="23"/>
      <c r="M100" s="23"/>
      <c r="N100" s="23"/>
      <c r="O100" s="23"/>
      <c r="P100" s="23"/>
      <c r="Q100" s="23"/>
    </row>
    <row r="101" spans="4:17" x14ac:dyDescent="0.3">
      <c r="D101" s="22"/>
      <c r="E101" s="70">
        <v>97</v>
      </c>
      <c r="F101" t="s">
        <v>917</v>
      </c>
      <c r="G101" t="s">
        <v>34</v>
      </c>
      <c r="H101" t="s">
        <v>918</v>
      </c>
      <c r="I101" t="s">
        <v>15</v>
      </c>
      <c r="J101" t="s">
        <v>1296</v>
      </c>
      <c r="K101" t="s">
        <v>18</v>
      </c>
      <c r="L101" s="23"/>
      <c r="M101" s="23"/>
      <c r="N101" s="23"/>
      <c r="O101" s="23"/>
      <c r="P101" s="23"/>
      <c r="Q101" s="23"/>
    </row>
    <row r="102" spans="4:17" x14ac:dyDescent="0.3">
      <c r="D102" s="22"/>
      <c r="E102">
        <v>98</v>
      </c>
      <c r="F102" t="s">
        <v>920</v>
      </c>
      <c r="G102" t="s">
        <v>14</v>
      </c>
      <c r="H102" t="s">
        <v>303</v>
      </c>
      <c r="I102" t="s">
        <v>4</v>
      </c>
      <c r="J102" t="s">
        <v>1288</v>
      </c>
      <c r="K102" t="s">
        <v>81</v>
      </c>
      <c r="L102" s="23"/>
      <c r="M102" s="23"/>
      <c r="N102" s="23"/>
      <c r="O102" s="23"/>
      <c r="P102" s="23"/>
      <c r="Q102" s="23"/>
    </row>
    <row r="103" spans="4:17" x14ac:dyDescent="0.3">
      <c r="D103" s="22"/>
      <c r="E103" s="69">
        <v>99</v>
      </c>
      <c r="F103" t="s">
        <v>928</v>
      </c>
      <c r="G103" t="s">
        <v>19</v>
      </c>
      <c r="H103" t="s">
        <v>929</v>
      </c>
      <c r="I103" t="s">
        <v>4</v>
      </c>
      <c r="J103" t="s">
        <v>1288</v>
      </c>
      <c r="K103" t="s">
        <v>18</v>
      </c>
      <c r="L103" s="23"/>
      <c r="M103" s="23"/>
      <c r="N103" s="23"/>
      <c r="O103" s="23"/>
      <c r="P103" s="23"/>
      <c r="Q103" s="23"/>
    </row>
    <row r="104" spans="4:17" x14ac:dyDescent="0.3">
      <c r="D104" s="22"/>
      <c r="E104" s="70">
        <v>100</v>
      </c>
      <c r="F104" t="s">
        <v>931</v>
      </c>
      <c r="G104" t="s">
        <v>24</v>
      </c>
      <c r="H104" t="s">
        <v>932</v>
      </c>
      <c r="I104" t="s">
        <v>2</v>
      </c>
      <c r="J104" t="s">
        <v>60</v>
      </c>
      <c r="K104" t="s">
        <v>18</v>
      </c>
      <c r="L104" s="23"/>
      <c r="M104" s="23"/>
      <c r="N104" s="23"/>
      <c r="O104" s="23"/>
      <c r="P104" s="23"/>
      <c r="Q104" s="23"/>
    </row>
    <row r="105" spans="4:17" x14ac:dyDescent="0.3">
      <c r="D105" s="22"/>
      <c r="E105">
        <v>101</v>
      </c>
      <c r="F105" t="s">
        <v>934</v>
      </c>
      <c r="G105" t="s">
        <v>34</v>
      </c>
      <c r="H105" t="s">
        <v>935</v>
      </c>
      <c r="I105" t="s">
        <v>15</v>
      </c>
      <c r="J105" t="s">
        <v>361</v>
      </c>
      <c r="K105" t="s">
        <v>18</v>
      </c>
      <c r="L105" s="23"/>
      <c r="M105" s="23"/>
      <c r="N105" s="23"/>
      <c r="O105" s="23"/>
      <c r="P105" s="23"/>
      <c r="Q105" s="23"/>
    </row>
    <row r="106" spans="4:17" x14ac:dyDescent="0.3">
      <c r="D106" s="22"/>
      <c r="E106" s="69">
        <v>102</v>
      </c>
      <c r="F106" t="s">
        <v>937</v>
      </c>
      <c r="G106" t="s">
        <v>14</v>
      </c>
      <c r="H106" t="s">
        <v>938</v>
      </c>
      <c r="I106" t="s">
        <v>3</v>
      </c>
      <c r="J106" t="s">
        <v>1266</v>
      </c>
      <c r="K106" t="s">
        <v>18</v>
      </c>
      <c r="L106" s="23"/>
      <c r="M106" s="23"/>
      <c r="N106" s="23"/>
      <c r="O106" s="23"/>
      <c r="P106" s="23"/>
      <c r="Q106" s="23"/>
    </row>
    <row r="107" spans="4:17" x14ac:dyDescent="0.3">
      <c r="D107" s="22"/>
      <c r="E107" s="69">
        <v>103</v>
      </c>
      <c r="F107" t="s">
        <v>943</v>
      </c>
      <c r="G107" t="s">
        <v>19</v>
      </c>
      <c r="H107" t="s">
        <v>944</v>
      </c>
      <c r="I107" t="s">
        <v>2</v>
      </c>
      <c r="J107" t="s">
        <v>60</v>
      </c>
      <c r="K107" t="s">
        <v>18</v>
      </c>
      <c r="L107" s="23"/>
      <c r="M107" s="23"/>
      <c r="N107" s="23"/>
      <c r="O107" s="23"/>
      <c r="P107" s="23"/>
      <c r="Q107" s="23"/>
    </row>
    <row r="108" spans="4:17" x14ac:dyDescent="0.3">
      <c r="D108" s="22"/>
      <c r="E108" s="69">
        <v>104</v>
      </c>
      <c r="F108" t="s">
        <v>946</v>
      </c>
      <c r="G108" t="s">
        <v>24</v>
      </c>
      <c r="H108" t="s">
        <v>947</v>
      </c>
      <c r="I108" t="s">
        <v>3</v>
      </c>
      <c r="J108" t="s">
        <v>1266</v>
      </c>
      <c r="K108" t="s">
        <v>18</v>
      </c>
      <c r="L108" s="23"/>
      <c r="M108" s="23"/>
      <c r="N108" s="23"/>
      <c r="O108" s="23"/>
      <c r="P108" s="23"/>
      <c r="Q108" s="23"/>
    </row>
    <row r="109" spans="4:17" x14ac:dyDescent="0.3">
      <c r="D109" s="22"/>
      <c r="E109" s="69">
        <v>105</v>
      </c>
      <c r="F109" t="s">
        <v>949</v>
      </c>
      <c r="G109" t="s">
        <v>34</v>
      </c>
      <c r="H109" t="s">
        <v>950</v>
      </c>
      <c r="I109" t="s">
        <v>3</v>
      </c>
      <c r="J109" t="s">
        <v>1266</v>
      </c>
      <c r="K109" t="s">
        <v>18</v>
      </c>
      <c r="L109" s="23"/>
      <c r="M109" s="23"/>
      <c r="N109" s="23"/>
      <c r="O109" s="23"/>
      <c r="P109" s="23"/>
      <c r="Q109" s="23"/>
    </row>
    <row r="110" spans="4:17" x14ac:dyDescent="0.3">
      <c r="D110" s="22"/>
      <c r="E110" s="69">
        <v>106</v>
      </c>
      <c r="F110" t="s">
        <v>952</v>
      </c>
      <c r="G110" t="s">
        <v>14</v>
      </c>
      <c r="H110" t="s">
        <v>953</v>
      </c>
      <c r="I110" t="s">
        <v>2</v>
      </c>
      <c r="J110" t="s">
        <v>1266</v>
      </c>
      <c r="K110" t="s">
        <v>18</v>
      </c>
      <c r="L110" s="23"/>
      <c r="M110" s="23"/>
      <c r="N110" s="23"/>
      <c r="O110" s="23"/>
      <c r="P110" s="23"/>
      <c r="Q110" s="23"/>
    </row>
    <row r="111" spans="4:17" x14ac:dyDescent="0.3">
      <c r="D111" s="22"/>
      <c r="E111" s="69">
        <v>107</v>
      </c>
      <c r="F111" t="s">
        <v>955</v>
      </c>
      <c r="G111" t="s">
        <v>19</v>
      </c>
      <c r="H111" t="s">
        <v>956</v>
      </c>
      <c r="I111" t="s">
        <v>2</v>
      </c>
      <c r="J111" t="s">
        <v>1266</v>
      </c>
      <c r="K111" t="s">
        <v>18</v>
      </c>
      <c r="L111" s="23"/>
      <c r="M111" s="23"/>
      <c r="N111" s="23"/>
      <c r="O111" s="23"/>
      <c r="P111" s="23"/>
      <c r="Q111" s="23"/>
    </row>
    <row r="112" spans="4:17" x14ac:dyDescent="0.3">
      <c r="D112" s="22"/>
      <c r="E112" s="69">
        <v>108</v>
      </c>
      <c r="F112" t="s">
        <v>961</v>
      </c>
      <c r="G112" t="s">
        <v>24</v>
      </c>
      <c r="H112" t="s">
        <v>962</v>
      </c>
      <c r="I112" t="s">
        <v>4</v>
      </c>
      <c r="J112" t="s">
        <v>1288</v>
      </c>
      <c r="K112" t="s">
        <v>18</v>
      </c>
      <c r="L112" s="23"/>
      <c r="M112" s="23"/>
      <c r="N112" s="23"/>
      <c r="O112" s="23"/>
      <c r="P112" s="23"/>
      <c r="Q112" s="23"/>
    </row>
    <row r="113" spans="4:17" x14ac:dyDescent="0.3">
      <c r="D113" s="22"/>
      <c r="E113" s="69">
        <v>109</v>
      </c>
      <c r="F113" t="s">
        <v>964</v>
      </c>
      <c r="G113" t="s">
        <v>34</v>
      </c>
      <c r="H113" t="s">
        <v>965</v>
      </c>
      <c r="I113" t="s">
        <v>1</v>
      </c>
      <c r="J113" t="s">
        <v>1288</v>
      </c>
      <c r="K113" t="s">
        <v>18</v>
      </c>
      <c r="L113" s="23"/>
      <c r="M113" s="23"/>
      <c r="N113" s="23"/>
      <c r="O113" s="23"/>
      <c r="P113" s="23"/>
      <c r="Q113" s="23"/>
    </row>
    <row r="114" spans="4:17" x14ac:dyDescent="0.3">
      <c r="D114" s="22"/>
      <c r="E114" s="69">
        <v>110</v>
      </c>
      <c r="F114" t="s">
        <v>971</v>
      </c>
      <c r="G114" t="s">
        <v>14</v>
      </c>
      <c r="H114" t="s">
        <v>972</v>
      </c>
      <c r="I114" t="s">
        <v>4</v>
      </c>
      <c r="J114" t="s">
        <v>1288</v>
      </c>
      <c r="K114" t="s">
        <v>18</v>
      </c>
      <c r="L114" s="23"/>
      <c r="M114" s="23"/>
      <c r="N114" s="23"/>
      <c r="O114" s="23"/>
      <c r="P114" s="23"/>
      <c r="Q114" s="23"/>
    </row>
    <row r="115" spans="4:17" x14ac:dyDescent="0.3">
      <c r="D115" s="22"/>
      <c r="E115" s="69">
        <v>111</v>
      </c>
      <c r="F115" t="s">
        <v>974</v>
      </c>
      <c r="G115" t="s">
        <v>19</v>
      </c>
      <c r="H115" t="s">
        <v>975</v>
      </c>
      <c r="I115" t="s">
        <v>2</v>
      </c>
      <c r="J115" t="s">
        <v>1288</v>
      </c>
      <c r="K115" t="s">
        <v>18</v>
      </c>
      <c r="L115" s="23"/>
      <c r="M115" s="23"/>
      <c r="N115" s="23"/>
      <c r="O115" s="23"/>
      <c r="P115" s="23"/>
      <c r="Q115" s="23"/>
    </row>
    <row r="116" spans="4:17" x14ac:dyDescent="0.3">
      <c r="D116" s="22"/>
      <c r="E116" s="69">
        <v>112</v>
      </c>
      <c r="F116" t="s">
        <v>977</v>
      </c>
      <c r="G116" t="s">
        <v>24</v>
      </c>
      <c r="H116" t="s">
        <v>978</v>
      </c>
      <c r="I116" t="s">
        <v>0</v>
      </c>
      <c r="J116" t="s">
        <v>1288</v>
      </c>
      <c r="K116" t="s">
        <v>18</v>
      </c>
      <c r="L116" s="23"/>
      <c r="M116" s="23"/>
      <c r="N116" s="23"/>
      <c r="O116" s="23"/>
      <c r="P116" s="23"/>
      <c r="Q116" s="23"/>
    </row>
    <row r="117" spans="4:17" x14ac:dyDescent="0.3">
      <c r="D117" s="22"/>
      <c r="E117" s="69">
        <v>113</v>
      </c>
      <c r="F117" t="s">
        <v>979</v>
      </c>
      <c r="G117" t="s">
        <v>34</v>
      </c>
      <c r="H117" t="s">
        <v>980</v>
      </c>
      <c r="I117" t="s">
        <v>1</v>
      </c>
      <c r="J117" t="s">
        <v>1288</v>
      </c>
      <c r="K117" t="s">
        <v>18</v>
      </c>
      <c r="L117" s="23"/>
      <c r="M117" s="23"/>
      <c r="N117" s="23"/>
      <c r="O117" s="23"/>
      <c r="P117" s="23"/>
      <c r="Q117" s="23"/>
    </row>
    <row r="118" spans="4:17" x14ac:dyDescent="0.3">
      <c r="D118" s="22"/>
      <c r="E118" s="69">
        <v>114</v>
      </c>
      <c r="F118" t="s">
        <v>982</v>
      </c>
      <c r="G118" t="s">
        <v>14</v>
      </c>
      <c r="H118" t="s">
        <v>983</v>
      </c>
      <c r="I118" t="s">
        <v>1</v>
      </c>
      <c r="J118" t="s">
        <v>1288</v>
      </c>
      <c r="K118" t="s">
        <v>18</v>
      </c>
      <c r="L118" s="23"/>
      <c r="M118" s="23"/>
      <c r="N118" s="23"/>
      <c r="O118" s="23"/>
      <c r="P118" s="23"/>
      <c r="Q118" s="23"/>
    </row>
    <row r="119" spans="4:17" x14ac:dyDescent="0.3">
      <c r="D119" s="22"/>
      <c r="E119" s="69">
        <v>115</v>
      </c>
      <c r="F119" t="s">
        <v>985</v>
      </c>
      <c r="G119" t="s">
        <v>19</v>
      </c>
      <c r="H119" t="s">
        <v>986</v>
      </c>
      <c r="I119" t="s">
        <v>0</v>
      </c>
      <c r="J119" t="s">
        <v>1288</v>
      </c>
      <c r="K119" t="s">
        <v>18</v>
      </c>
      <c r="L119" s="23"/>
      <c r="M119" s="23"/>
      <c r="N119" s="23"/>
      <c r="O119" s="23"/>
      <c r="P119" s="23"/>
      <c r="Q119" s="23"/>
    </row>
    <row r="120" spans="4:17" x14ac:dyDescent="0.3">
      <c r="D120" s="22"/>
      <c r="E120" s="69">
        <v>116</v>
      </c>
      <c r="F120" t="s">
        <v>988</v>
      </c>
      <c r="G120" t="s">
        <v>24</v>
      </c>
      <c r="H120" t="s">
        <v>989</v>
      </c>
      <c r="I120" t="s">
        <v>15</v>
      </c>
      <c r="J120" t="s">
        <v>1288</v>
      </c>
      <c r="K120" t="s">
        <v>18</v>
      </c>
      <c r="L120" s="23"/>
      <c r="M120" s="23"/>
      <c r="N120" s="23"/>
      <c r="O120" s="23"/>
      <c r="P120" s="23"/>
      <c r="Q120" s="23"/>
    </row>
    <row r="121" spans="4:17" x14ac:dyDescent="0.3">
      <c r="D121" s="22"/>
      <c r="E121" s="69">
        <v>117</v>
      </c>
      <c r="F121" t="s">
        <v>991</v>
      </c>
      <c r="G121" t="s">
        <v>34</v>
      </c>
      <c r="H121" t="s">
        <v>992</v>
      </c>
      <c r="I121" t="s">
        <v>1</v>
      </c>
      <c r="J121" t="s">
        <v>1288</v>
      </c>
      <c r="K121" t="s">
        <v>18</v>
      </c>
      <c r="L121" s="23"/>
      <c r="M121" s="23"/>
      <c r="N121" s="23"/>
      <c r="O121" s="23"/>
      <c r="P121" s="23"/>
      <c r="Q121" s="23"/>
    </row>
    <row r="122" spans="4:17" x14ac:dyDescent="0.3">
      <c r="D122" s="22"/>
      <c r="E122" s="69">
        <v>118</v>
      </c>
      <c r="F122" t="s">
        <v>994</v>
      </c>
      <c r="G122" t="s">
        <v>14</v>
      </c>
      <c r="H122" t="s">
        <v>995</v>
      </c>
      <c r="I122" t="s">
        <v>1</v>
      </c>
      <c r="J122" t="s">
        <v>1288</v>
      </c>
      <c r="K122" t="s">
        <v>18</v>
      </c>
      <c r="L122" s="23"/>
      <c r="M122" s="23"/>
      <c r="N122" s="23"/>
      <c r="O122" s="23"/>
      <c r="P122" s="23"/>
      <c r="Q122" s="23"/>
    </row>
    <row r="123" spans="4:17" x14ac:dyDescent="0.3">
      <c r="D123" s="22"/>
      <c r="E123" s="69">
        <v>119</v>
      </c>
      <c r="F123" t="s">
        <v>997</v>
      </c>
      <c r="G123" t="s">
        <v>19</v>
      </c>
      <c r="H123" t="s">
        <v>998</v>
      </c>
      <c r="I123" t="s">
        <v>3</v>
      </c>
      <c r="J123" t="s">
        <v>1288</v>
      </c>
      <c r="K123" t="s">
        <v>18</v>
      </c>
      <c r="L123" s="23"/>
      <c r="M123" s="23"/>
      <c r="N123" s="23"/>
      <c r="O123" s="23"/>
      <c r="P123" s="23"/>
      <c r="Q123" s="23"/>
    </row>
    <row r="124" spans="4:17" x14ac:dyDescent="0.3">
      <c r="D124" s="22"/>
      <c r="E124" s="69">
        <v>120</v>
      </c>
      <c r="F124" t="s">
        <v>1000</v>
      </c>
      <c r="G124" t="s">
        <v>24</v>
      </c>
      <c r="H124" t="s">
        <v>1001</v>
      </c>
      <c r="I124" t="s">
        <v>15</v>
      </c>
      <c r="J124" t="s">
        <v>1288</v>
      </c>
      <c r="K124" t="s">
        <v>18</v>
      </c>
      <c r="L124" s="23"/>
      <c r="M124" s="23"/>
      <c r="N124" s="23"/>
      <c r="O124" s="23"/>
      <c r="P124" s="23"/>
      <c r="Q124" s="23"/>
    </row>
    <row r="125" spans="4:17" x14ac:dyDescent="0.3">
      <c r="D125" s="22"/>
      <c r="E125" s="69">
        <v>121</v>
      </c>
      <c r="F125" t="s">
        <v>1003</v>
      </c>
      <c r="G125" t="s">
        <v>34</v>
      </c>
      <c r="H125" t="s">
        <v>1004</v>
      </c>
      <c r="I125" t="s">
        <v>2</v>
      </c>
      <c r="J125" t="s">
        <v>1288</v>
      </c>
      <c r="K125" t="s">
        <v>18</v>
      </c>
      <c r="L125" s="23"/>
      <c r="M125" s="23"/>
      <c r="N125" s="23"/>
      <c r="O125" s="23"/>
      <c r="P125" s="23"/>
      <c r="Q125" s="23"/>
    </row>
    <row r="126" spans="4:17" x14ac:dyDescent="0.3">
      <c r="D126" s="22"/>
      <c r="E126" s="69">
        <v>122</v>
      </c>
      <c r="F126" t="s">
        <v>1006</v>
      </c>
      <c r="G126" t="s">
        <v>14</v>
      </c>
      <c r="H126" t="s">
        <v>1007</v>
      </c>
      <c r="I126" t="s">
        <v>1</v>
      </c>
      <c r="J126" t="s">
        <v>1288</v>
      </c>
      <c r="K126" t="s">
        <v>18</v>
      </c>
      <c r="L126" s="23"/>
      <c r="M126" s="23"/>
      <c r="N126" s="23"/>
      <c r="O126" s="23"/>
      <c r="P126" s="23"/>
      <c r="Q126" s="23"/>
    </row>
    <row r="127" spans="4:17" x14ac:dyDescent="0.3">
      <c r="D127" s="22"/>
      <c r="E127" s="69">
        <v>123</v>
      </c>
      <c r="F127" t="s">
        <v>1015</v>
      </c>
      <c r="G127" t="s">
        <v>19</v>
      </c>
      <c r="H127" t="s">
        <v>1016</v>
      </c>
      <c r="I127" t="s">
        <v>3</v>
      </c>
      <c r="J127" t="s">
        <v>1288</v>
      </c>
      <c r="K127" t="s">
        <v>18</v>
      </c>
      <c r="L127" s="23"/>
      <c r="M127" s="23"/>
      <c r="N127" s="23"/>
      <c r="O127" s="23"/>
      <c r="P127" s="23"/>
      <c r="Q127" s="23"/>
    </row>
    <row r="128" spans="4:17" x14ac:dyDescent="0.3">
      <c r="D128" s="22"/>
      <c r="E128" s="69">
        <v>124</v>
      </c>
      <c r="F128" t="s">
        <v>1018</v>
      </c>
      <c r="G128" t="s">
        <v>24</v>
      </c>
      <c r="H128" t="s">
        <v>1019</v>
      </c>
      <c r="I128" t="s">
        <v>4</v>
      </c>
      <c r="J128" t="s">
        <v>1288</v>
      </c>
      <c r="K128" t="s">
        <v>18</v>
      </c>
      <c r="L128" s="23"/>
      <c r="M128" s="23"/>
      <c r="N128" s="23"/>
      <c r="O128" s="23"/>
      <c r="P128" s="23"/>
      <c r="Q128" s="23"/>
    </row>
    <row r="129" spans="4:17" x14ac:dyDescent="0.3">
      <c r="D129" s="22"/>
      <c r="E129" s="70">
        <v>125</v>
      </c>
      <c r="F129" t="s">
        <v>1021</v>
      </c>
      <c r="G129" t="s">
        <v>34</v>
      </c>
      <c r="H129" t="s">
        <v>1022</v>
      </c>
      <c r="I129" t="s">
        <v>1</v>
      </c>
      <c r="J129" t="s">
        <v>1288</v>
      </c>
      <c r="L129" s="23"/>
      <c r="M129" s="23"/>
      <c r="N129" s="23"/>
      <c r="O129" s="23"/>
      <c r="P129" s="23"/>
      <c r="Q129" s="23"/>
    </row>
    <row r="130" spans="4:17" x14ac:dyDescent="0.3">
      <c r="D130" s="22"/>
      <c r="E130" s="69">
        <v>126</v>
      </c>
      <c r="F130" t="s">
        <v>1031</v>
      </c>
      <c r="G130" t="s">
        <v>14</v>
      </c>
      <c r="H130" t="s">
        <v>1032</v>
      </c>
      <c r="I130" t="s">
        <v>0</v>
      </c>
      <c r="J130" t="s">
        <v>1288</v>
      </c>
      <c r="K130" t="s">
        <v>18</v>
      </c>
      <c r="L130" s="23"/>
      <c r="M130" s="23"/>
      <c r="N130" s="23"/>
      <c r="O130" s="23"/>
      <c r="P130" s="23"/>
      <c r="Q130" s="23"/>
    </row>
    <row r="131" spans="4:17" x14ac:dyDescent="0.3">
      <c r="D131" s="22"/>
      <c r="E131" s="70">
        <v>127</v>
      </c>
      <c r="F131" t="s">
        <v>1034</v>
      </c>
      <c r="G131" t="s">
        <v>19</v>
      </c>
      <c r="H131" t="s">
        <v>1035</v>
      </c>
      <c r="I131" t="s">
        <v>15</v>
      </c>
      <c r="J131" t="s">
        <v>1288</v>
      </c>
      <c r="K131" t="s">
        <v>18</v>
      </c>
      <c r="L131" s="23"/>
      <c r="M131" s="23"/>
      <c r="N131" s="23"/>
      <c r="O131" s="23"/>
      <c r="P131" s="23"/>
      <c r="Q131" s="23"/>
    </row>
    <row r="132" spans="4:17" x14ac:dyDescent="0.3">
      <c r="D132" s="22"/>
      <c r="E132" s="70">
        <v>128</v>
      </c>
      <c r="F132" t="s">
        <v>1037</v>
      </c>
      <c r="G132" t="s">
        <v>24</v>
      </c>
      <c r="H132" t="s">
        <v>1038</v>
      </c>
      <c r="I132" t="s">
        <v>2</v>
      </c>
      <c r="J132" t="s">
        <v>1288</v>
      </c>
      <c r="K132" t="s">
        <v>18</v>
      </c>
      <c r="L132" s="23"/>
      <c r="M132" s="23"/>
      <c r="N132" s="23"/>
      <c r="O132" s="23"/>
      <c r="P132" s="23"/>
      <c r="Q132" s="23"/>
    </row>
    <row r="133" spans="4:17" x14ac:dyDescent="0.3">
      <c r="D133" s="22"/>
      <c r="E133" s="69">
        <v>129</v>
      </c>
      <c r="F133" t="s">
        <v>1040</v>
      </c>
      <c r="G133" t="s">
        <v>34</v>
      </c>
      <c r="H133" t="s">
        <v>1041</v>
      </c>
      <c r="I133" t="s">
        <v>0</v>
      </c>
      <c r="J133" t="s">
        <v>1288</v>
      </c>
      <c r="K133" t="s">
        <v>18</v>
      </c>
      <c r="L133" s="23"/>
      <c r="M133" s="23"/>
      <c r="N133" s="23"/>
      <c r="O133" s="23"/>
      <c r="P133" s="23"/>
      <c r="Q133" s="23"/>
    </row>
    <row r="134" spans="4:17" x14ac:dyDescent="0.3">
      <c r="D134" s="22"/>
      <c r="E134" s="69">
        <v>130</v>
      </c>
      <c r="F134" t="s">
        <v>1043</v>
      </c>
      <c r="G134" t="s">
        <v>14</v>
      </c>
      <c r="H134" t="s">
        <v>1044</v>
      </c>
      <c r="I134" t="s">
        <v>2</v>
      </c>
      <c r="J134" t="s">
        <v>1288</v>
      </c>
      <c r="K134" t="s">
        <v>18</v>
      </c>
      <c r="L134" s="23"/>
      <c r="M134" s="23"/>
      <c r="N134" s="23"/>
      <c r="O134" s="23"/>
      <c r="P134" s="23"/>
      <c r="Q134" s="23"/>
    </row>
    <row r="135" spans="4:17" x14ac:dyDescent="0.3">
      <c r="D135" s="22"/>
      <c r="E135" s="69">
        <v>131</v>
      </c>
      <c r="F135" t="s">
        <v>1046</v>
      </c>
      <c r="G135" t="s">
        <v>19</v>
      </c>
      <c r="H135" t="s">
        <v>1047</v>
      </c>
      <c r="I135" t="s">
        <v>4</v>
      </c>
      <c r="J135" t="s">
        <v>1288</v>
      </c>
      <c r="K135" t="s">
        <v>18</v>
      </c>
      <c r="L135" s="23"/>
      <c r="M135" s="23"/>
      <c r="N135" s="23"/>
      <c r="O135" s="23"/>
      <c r="P135" s="23"/>
      <c r="Q135" s="23"/>
    </row>
    <row r="136" spans="4:17" x14ac:dyDescent="0.3">
      <c r="D136" s="22"/>
      <c r="E136" s="69">
        <v>132</v>
      </c>
      <c r="F136" t="s">
        <v>1049</v>
      </c>
      <c r="G136" t="s">
        <v>24</v>
      </c>
      <c r="H136" t="s">
        <v>1050</v>
      </c>
      <c r="I136" t="s">
        <v>15</v>
      </c>
      <c r="J136" t="s">
        <v>1288</v>
      </c>
      <c r="K136" t="s">
        <v>18</v>
      </c>
      <c r="L136" s="23"/>
      <c r="M136" s="23"/>
      <c r="N136" s="23"/>
      <c r="O136" s="23"/>
      <c r="P136" s="23"/>
      <c r="Q136" s="23"/>
    </row>
    <row r="137" spans="4:17" x14ac:dyDescent="0.3">
      <c r="D137" s="22"/>
      <c r="E137" s="69">
        <v>133</v>
      </c>
      <c r="F137" t="s">
        <v>1052</v>
      </c>
      <c r="G137" t="s">
        <v>34</v>
      </c>
      <c r="H137" t="s">
        <v>1053</v>
      </c>
      <c r="I137" t="s">
        <v>4</v>
      </c>
      <c r="J137" t="s">
        <v>1288</v>
      </c>
      <c r="K137" t="s">
        <v>18</v>
      </c>
      <c r="L137" s="23"/>
      <c r="M137" s="23"/>
      <c r="N137" s="23"/>
      <c r="O137" s="23"/>
      <c r="P137" s="23"/>
      <c r="Q137" s="23"/>
    </row>
    <row r="138" spans="4:17" x14ac:dyDescent="0.3">
      <c r="D138" s="22"/>
      <c r="E138" s="69">
        <v>134</v>
      </c>
      <c r="F138" t="s">
        <v>1055</v>
      </c>
      <c r="G138" t="s">
        <v>14</v>
      </c>
      <c r="H138" t="s">
        <v>1056</v>
      </c>
      <c r="I138" t="s">
        <v>4</v>
      </c>
      <c r="J138" t="s">
        <v>1288</v>
      </c>
      <c r="K138" t="s">
        <v>18</v>
      </c>
      <c r="L138" s="23"/>
      <c r="M138" s="23"/>
      <c r="N138" s="23"/>
      <c r="O138" s="23"/>
      <c r="P138" s="23"/>
      <c r="Q138" s="23"/>
    </row>
    <row r="139" spans="4:17" x14ac:dyDescent="0.3">
      <c r="D139" s="22"/>
      <c r="E139" s="69">
        <v>135</v>
      </c>
      <c r="F139" t="s">
        <v>1058</v>
      </c>
      <c r="G139" t="s">
        <v>19</v>
      </c>
      <c r="H139" t="s">
        <v>1059</v>
      </c>
      <c r="I139" t="s">
        <v>0</v>
      </c>
      <c r="J139" t="s">
        <v>1288</v>
      </c>
      <c r="K139" t="s">
        <v>18</v>
      </c>
      <c r="L139" s="23"/>
      <c r="M139" s="23"/>
      <c r="N139" s="23"/>
      <c r="O139" s="23"/>
      <c r="P139" s="23"/>
      <c r="Q139" s="23"/>
    </row>
    <row r="140" spans="4:17" x14ac:dyDescent="0.3">
      <c r="D140" s="22"/>
      <c r="E140" s="69">
        <v>136</v>
      </c>
      <c r="F140" t="s">
        <v>1061</v>
      </c>
      <c r="G140" t="s">
        <v>24</v>
      </c>
      <c r="H140" t="s">
        <v>1062</v>
      </c>
      <c r="I140" t="s">
        <v>15</v>
      </c>
      <c r="J140" t="s">
        <v>1288</v>
      </c>
      <c r="K140" t="s">
        <v>18</v>
      </c>
      <c r="L140" s="23"/>
      <c r="M140" s="23"/>
      <c r="N140" s="23"/>
      <c r="O140" s="23"/>
      <c r="P140" s="23"/>
      <c r="Q140" s="23"/>
    </row>
    <row r="141" spans="4:17" x14ac:dyDescent="0.3">
      <c r="D141" s="22"/>
      <c r="E141" s="69">
        <v>137</v>
      </c>
      <c r="F141" t="s">
        <v>1064</v>
      </c>
      <c r="G141" t="s">
        <v>34</v>
      </c>
      <c r="H141" t="s">
        <v>1065</v>
      </c>
      <c r="I141" t="s">
        <v>1</v>
      </c>
      <c r="J141" t="s">
        <v>1288</v>
      </c>
      <c r="K141" t="s">
        <v>18</v>
      </c>
      <c r="L141" s="23"/>
      <c r="M141" s="23"/>
      <c r="N141" s="23"/>
      <c r="O141" s="23"/>
      <c r="P141" s="23"/>
      <c r="Q141" s="23"/>
    </row>
    <row r="142" spans="4:17" x14ac:dyDescent="0.3">
      <c r="D142" s="22"/>
      <c r="E142" s="69">
        <v>138</v>
      </c>
      <c r="F142" t="s">
        <v>1067</v>
      </c>
      <c r="G142" t="s">
        <v>14</v>
      </c>
      <c r="H142" t="s">
        <v>1068</v>
      </c>
      <c r="I142" t="s">
        <v>4</v>
      </c>
      <c r="J142" t="s">
        <v>1288</v>
      </c>
      <c r="K142" t="s">
        <v>42</v>
      </c>
      <c r="L142" s="23"/>
      <c r="M142" s="23"/>
      <c r="N142" s="23"/>
      <c r="O142" s="23"/>
      <c r="P142" s="23"/>
      <c r="Q142" s="23"/>
    </row>
    <row r="143" spans="4:17" x14ac:dyDescent="0.3">
      <c r="D143" s="22"/>
      <c r="E143" s="69">
        <v>139</v>
      </c>
      <c r="F143" t="s">
        <v>1070</v>
      </c>
      <c r="G143" t="s">
        <v>19</v>
      </c>
      <c r="H143" t="s">
        <v>1071</v>
      </c>
      <c r="I143" t="s">
        <v>0</v>
      </c>
      <c r="J143" t="s">
        <v>1288</v>
      </c>
      <c r="K143" t="s">
        <v>18</v>
      </c>
      <c r="L143" s="23"/>
      <c r="M143" s="23"/>
      <c r="N143" s="23"/>
      <c r="O143" s="23"/>
      <c r="P143" s="23"/>
      <c r="Q143" s="23"/>
    </row>
    <row r="144" spans="4:17" x14ac:dyDescent="0.3">
      <c r="D144" s="22"/>
      <c r="E144" s="70">
        <v>140</v>
      </c>
      <c r="F144" t="s">
        <v>1073</v>
      </c>
      <c r="G144" t="s">
        <v>24</v>
      </c>
      <c r="H144" t="s">
        <v>1074</v>
      </c>
      <c r="I144" t="s">
        <v>4</v>
      </c>
      <c r="J144" t="s">
        <v>1288</v>
      </c>
      <c r="L144" s="23"/>
      <c r="M144" s="23"/>
      <c r="N144" s="23"/>
      <c r="O144" s="23"/>
      <c r="P144" s="23"/>
      <c r="Q144" s="23"/>
    </row>
    <row r="145" spans="4:17" x14ac:dyDescent="0.3">
      <c r="D145" s="22"/>
      <c r="E145">
        <v>141</v>
      </c>
      <c r="F145" t="s">
        <v>1075</v>
      </c>
      <c r="G145" t="s">
        <v>34</v>
      </c>
      <c r="H145" t="s">
        <v>1076</v>
      </c>
      <c r="I145" t="s">
        <v>2</v>
      </c>
      <c r="J145" t="s">
        <v>1288</v>
      </c>
      <c r="K145" t="s">
        <v>18</v>
      </c>
      <c r="L145" s="23"/>
      <c r="M145" s="23"/>
      <c r="N145" s="23"/>
      <c r="O145" s="23"/>
      <c r="P145" s="23"/>
      <c r="Q145" s="23"/>
    </row>
    <row r="146" spans="4:17" x14ac:dyDescent="0.3">
      <c r="D146" s="22"/>
      <c r="E146" s="70">
        <v>142</v>
      </c>
      <c r="F146" t="s">
        <v>1078</v>
      </c>
      <c r="G146" t="s">
        <v>14</v>
      </c>
      <c r="H146" t="s">
        <v>1079</v>
      </c>
      <c r="I146" t="s">
        <v>3</v>
      </c>
      <c r="J146" t="s">
        <v>1288</v>
      </c>
      <c r="K146" t="s">
        <v>18</v>
      </c>
      <c r="L146" s="23"/>
      <c r="M146" s="23"/>
      <c r="N146" s="23"/>
      <c r="O146" s="23"/>
      <c r="P146" s="23"/>
      <c r="Q146" s="23"/>
    </row>
    <row r="147" spans="4:17" x14ac:dyDescent="0.3">
      <c r="D147" s="22"/>
      <c r="E147" s="70">
        <v>143</v>
      </c>
      <c r="F147" t="s">
        <v>1081</v>
      </c>
      <c r="G147" t="s">
        <v>19</v>
      </c>
      <c r="H147" t="s">
        <v>1082</v>
      </c>
      <c r="I147" t="s">
        <v>1</v>
      </c>
      <c r="J147" t="s">
        <v>1288</v>
      </c>
      <c r="K147" t="s">
        <v>18</v>
      </c>
      <c r="L147" s="23"/>
      <c r="M147" s="23"/>
      <c r="N147" s="23"/>
      <c r="O147" s="23"/>
      <c r="P147" s="23"/>
      <c r="Q147" s="23"/>
    </row>
    <row r="148" spans="4:17" x14ac:dyDescent="0.3">
      <c r="D148" s="22"/>
      <c r="E148" s="69">
        <v>144</v>
      </c>
      <c r="F148" t="s">
        <v>1084</v>
      </c>
      <c r="G148" t="s">
        <v>24</v>
      </c>
      <c r="H148" t="s">
        <v>1085</v>
      </c>
      <c r="I148" t="s">
        <v>3</v>
      </c>
      <c r="J148" t="s">
        <v>1288</v>
      </c>
      <c r="K148" t="s">
        <v>81</v>
      </c>
      <c r="L148" s="23"/>
      <c r="M148" s="23"/>
      <c r="N148" s="23"/>
      <c r="O148" s="23"/>
      <c r="P148" s="23"/>
      <c r="Q148" s="23"/>
    </row>
    <row r="149" spans="4:17" x14ac:dyDescent="0.3">
      <c r="D149" s="22"/>
      <c r="E149" s="69">
        <v>145</v>
      </c>
      <c r="F149" t="s">
        <v>1114</v>
      </c>
      <c r="G149" t="s">
        <v>34</v>
      </c>
      <c r="H149" t="s">
        <v>1115</v>
      </c>
      <c r="I149" t="s">
        <v>4</v>
      </c>
      <c r="J149" t="s">
        <v>1288</v>
      </c>
      <c r="L149" s="23"/>
      <c r="M149" s="23"/>
      <c r="N149" s="23"/>
      <c r="O149" s="23"/>
      <c r="P149" s="23"/>
      <c r="Q149" s="23"/>
    </row>
    <row r="150" spans="4:17" x14ac:dyDescent="0.3">
      <c r="D150" s="22"/>
      <c r="E150" s="70">
        <v>146</v>
      </c>
      <c r="F150" t="s">
        <v>1120</v>
      </c>
      <c r="G150" t="s">
        <v>14</v>
      </c>
      <c r="H150" t="s">
        <v>1122</v>
      </c>
      <c r="I150" t="s">
        <v>3</v>
      </c>
      <c r="J150" t="s">
        <v>1288</v>
      </c>
      <c r="L150" s="23"/>
      <c r="M150" s="23"/>
      <c r="N150" s="23"/>
      <c r="O150" s="23"/>
      <c r="P150" s="23"/>
      <c r="Q150" s="23"/>
    </row>
    <row r="151" spans="4:17" x14ac:dyDescent="0.3">
      <c r="D151" s="22"/>
      <c r="E151">
        <v>147</v>
      </c>
      <c r="F151" t="s">
        <v>1126</v>
      </c>
      <c r="G151" t="s">
        <v>19</v>
      </c>
      <c r="H151" t="s">
        <v>1128</v>
      </c>
      <c r="I151" t="s">
        <v>15</v>
      </c>
      <c r="J151" t="s">
        <v>1288</v>
      </c>
      <c r="L151" s="23"/>
      <c r="M151" s="23"/>
      <c r="N151" s="23"/>
      <c r="O151" s="23"/>
      <c r="P151" s="23"/>
      <c r="Q151" s="23"/>
    </row>
    <row r="152" spans="4:17" x14ac:dyDescent="0.3">
      <c r="D152" s="22"/>
      <c r="E152" s="69">
        <v>148</v>
      </c>
      <c r="F152" t="s">
        <v>1162</v>
      </c>
      <c r="G152" t="s">
        <v>24</v>
      </c>
      <c r="H152" t="s">
        <v>1163</v>
      </c>
      <c r="I152" t="s">
        <v>3</v>
      </c>
      <c r="J152" t="s">
        <v>1288</v>
      </c>
      <c r="K152" t="s">
        <v>81</v>
      </c>
      <c r="L152" s="23"/>
      <c r="M152" s="23"/>
      <c r="N152" s="23"/>
      <c r="O152" s="23"/>
      <c r="P152" s="23"/>
      <c r="Q152" s="23"/>
    </row>
    <row r="153" spans="4:17" x14ac:dyDescent="0.3">
      <c r="D153" s="22"/>
      <c r="E153" s="69">
        <v>149</v>
      </c>
      <c r="F153" t="s">
        <v>1165</v>
      </c>
      <c r="G153" t="s">
        <v>34</v>
      </c>
      <c r="H153" t="s">
        <v>1166</v>
      </c>
      <c r="I153" t="s">
        <v>15</v>
      </c>
      <c r="J153" t="s">
        <v>1288</v>
      </c>
      <c r="K153" t="s">
        <v>18</v>
      </c>
      <c r="L153" s="23"/>
      <c r="M153" s="23"/>
      <c r="N153" s="23"/>
      <c r="O153" s="23"/>
      <c r="P153" s="23"/>
      <c r="Q153" s="23"/>
    </row>
    <row r="154" spans="4:17" x14ac:dyDescent="0.3">
      <c r="D154" s="22"/>
      <c r="E154" s="70">
        <v>150</v>
      </c>
      <c r="F154" t="s">
        <v>1239</v>
      </c>
      <c r="G154" t="s">
        <v>14</v>
      </c>
      <c r="H154" t="s">
        <v>1240</v>
      </c>
      <c r="I154" t="s">
        <v>3</v>
      </c>
      <c r="J154" t="s">
        <v>1288</v>
      </c>
      <c r="K154" t="s">
        <v>18</v>
      </c>
      <c r="L154" s="23"/>
      <c r="M154" s="23"/>
      <c r="N154" s="23"/>
      <c r="O154" s="23"/>
      <c r="P154" s="23"/>
      <c r="Q154" s="23"/>
    </row>
    <row r="155" spans="4:17" x14ac:dyDescent="0.3">
      <c r="D155" s="22"/>
      <c r="E155">
        <v>151</v>
      </c>
      <c r="F155" t="s">
        <v>1247</v>
      </c>
      <c r="G155" t="s">
        <v>19</v>
      </c>
      <c r="H155" t="s">
        <v>1248</v>
      </c>
      <c r="I155" t="s">
        <v>4</v>
      </c>
      <c r="J155" t="s">
        <v>1288</v>
      </c>
      <c r="K155" t="s">
        <v>18</v>
      </c>
      <c r="L155" s="23"/>
      <c r="M155" s="23"/>
      <c r="N155" s="23"/>
      <c r="O155" s="23"/>
      <c r="P155" s="23"/>
      <c r="Q155" s="23"/>
    </row>
    <row r="156" spans="4:17" x14ac:dyDescent="0.3">
      <c r="D156" s="22"/>
      <c r="E156" s="69">
        <v>152</v>
      </c>
      <c r="F156" t="s">
        <v>1250</v>
      </c>
      <c r="G156" t="s">
        <v>24</v>
      </c>
      <c r="H156" t="s">
        <v>1251</v>
      </c>
      <c r="I156" t="s">
        <v>15</v>
      </c>
      <c r="J156" t="s">
        <v>1288</v>
      </c>
      <c r="K156" t="s">
        <v>18</v>
      </c>
      <c r="L156" s="23"/>
      <c r="M156" s="23"/>
      <c r="N156" s="23"/>
      <c r="O156" s="23"/>
      <c r="P156" s="23"/>
      <c r="Q156" s="23"/>
    </row>
    <row r="157" spans="4:17" x14ac:dyDescent="0.3">
      <c r="D157" s="22"/>
      <c r="E157" s="69">
        <v>153</v>
      </c>
      <c r="F157" t="s">
        <v>127</v>
      </c>
      <c r="G157" t="s">
        <v>34</v>
      </c>
      <c r="H157" t="s">
        <v>128</v>
      </c>
      <c r="I157" t="s">
        <v>4</v>
      </c>
      <c r="J157" t="s">
        <v>1288</v>
      </c>
      <c r="L157" s="23"/>
      <c r="M157" s="23"/>
      <c r="N157" s="23"/>
      <c r="O157" s="23"/>
      <c r="P157" s="23"/>
      <c r="Q157" s="23"/>
    </row>
    <row r="158" spans="4:17" x14ac:dyDescent="0.3">
      <c r="D158" s="22"/>
      <c r="E158" s="69">
        <v>154</v>
      </c>
      <c r="F158" t="s">
        <v>203</v>
      </c>
      <c r="G158" t="s">
        <v>14</v>
      </c>
      <c r="H158" t="s">
        <v>204</v>
      </c>
      <c r="I158" t="s">
        <v>1</v>
      </c>
      <c r="J158" t="s">
        <v>1288</v>
      </c>
      <c r="L158" s="23"/>
      <c r="M158" s="23"/>
      <c r="N158" s="23"/>
      <c r="O158" s="23"/>
      <c r="P158" s="23"/>
      <c r="Q158" s="23"/>
    </row>
    <row r="159" spans="4:17" x14ac:dyDescent="0.3">
      <c r="D159" s="22"/>
      <c r="E159" s="70">
        <v>155</v>
      </c>
      <c r="F159" t="s">
        <v>241</v>
      </c>
      <c r="G159" t="s">
        <v>19</v>
      </c>
      <c r="H159" t="s">
        <v>242</v>
      </c>
      <c r="I159" t="s">
        <v>1</v>
      </c>
      <c r="J159" t="s">
        <v>1288</v>
      </c>
      <c r="L159" s="23"/>
      <c r="M159" s="23"/>
      <c r="N159" s="23"/>
      <c r="O159" s="23"/>
      <c r="P159" s="23"/>
      <c r="Q159" s="23"/>
    </row>
    <row r="160" spans="4:17" x14ac:dyDescent="0.3">
      <c r="D160" s="22"/>
      <c r="E160" s="69">
        <v>156</v>
      </c>
      <c r="F160" t="s">
        <v>465</v>
      </c>
      <c r="G160" t="s">
        <v>24</v>
      </c>
      <c r="H160" t="s">
        <v>466</v>
      </c>
      <c r="I160" t="s">
        <v>0</v>
      </c>
      <c r="J160" t="s">
        <v>1288</v>
      </c>
      <c r="L160" s="23"/>
      <c r="M160" s="23"/>
      <c r="N160" s="23"/>
      <c r="O160" s="23"/>
      <c r="P160" s="23"/>
      <c r="Q160" s="23"/>
    </row>
    <row r="161" spans="4:17" x14ac:dyDescent="0.3">
      <c r="D161" s="22"/>
      <c r="E161" s="69">
        <v>157</v>
      </c>
      <c r="F161" t="s">
        <v>468</v>
      </c>
      <c r="G161" t="s">
        <v>34</v>
      </c>
      <c r="H161" t="s">
        <v>469</v>
      </c>
      <c r="I161" t="s">
        <v>1</v>
      </c>
      <c r="J161" t="s">
        <v>1288</v>
      </c>
      <c r="L161" s="23"/>
      <c r="M161" s="23"/>
      <c r="N161" s="23"/>
      <c r="O161" s="23"/>
      <c r="P161" s="23"/>
      <c r="Q161" s="23"/>
    </row>
    <row r="162" spans="4:17" x14ac:dyDescent="0.3">
      <c r="D162" s="22"/>
      <c r="E162" s="69">
        <v>158</v>
      </c>
      <c r="F162" t="s">
        <v>527</v>
      </c>
      <c r="G162" t="s">
        <v>14</v>
      </c>
      <c r="H162" t="s">
        <v>528</v>
      </c>
      <c r="I162" t="s">
        <v>0</v>
      </c>
      <c r="J162" t="s">
        <v>1288</v>
      </c>
      <c r="L162" s="23"/>
      <c r="M162" s="23"/>
      <c r="N162" s="23"/>
      <c r="O162" s="23"/>
      <c r="P162" s="23"/>
      <c r="Q162" s="23"/>
    </row>
    <row r="163" spans="4:17" x14ac:dyDescent="0.3">
      <c r="D163" s="22"/>
      <c r="E163" s="69">
        <v>159</v>
      </c>
      <c r="F163" t="s">
        <v>530</v>
      </c>
      <c r="G163" t="s">
        <v>19</v>
      </c>
      <c r="H163" t="s">
        <v>531</v>
      </c>
      <c r="I163" t="s">
        <v>0</v>
      </c>
      <c r="J163" t="s">
        <v>1288</v>
      </c>
      <c r="L163" s="23"/>
      <c r="M163" s="23"/>
      <c r="N163" s="23"/>
      <c r="O163" s="23"/>
      <c r="P163" s="23"/>
      <c r="Q163" s="23"/>
    </row>
    <row r="164" spans="4:17" x14ac:dyDescent="0.3">
      <c r="D164" s="22"/>
      <c r="E164" s="69">
        <v>160</v>
      </c>
      <c r="F164" t="s">
        <v>560</v>
      </c>
      <c r="G164" t="s">
        <v>24</v>
      </c>
      <c r="H164" t="s">
        <v>561</v>
      </c>
      <c r="I164" t="s">
        <v>1</v>
      </c>
      <c r="J164" t="s">
        <v>1288</v>
      </c>
      <c r="L164" s="23"/>
      <c r="M164" s="23"/>
      <c r="N164" s="23"/>
      <c r="O164" s="23"/>
      <c r="P164" s="23"/>
      <c r="Q164" s="23"/>
    </row>
    <row r="165" spans="4:17" x14ac:dyDescent="0.3">
      <c r="D165" s="22"/>
      <c r="E165" s="69">
        <v>161</v>
      </c>
      <c r="F165" t="s">
        <v>579</v>
      </c>
      <c r="G165" t="s">
        <v>34</v>
      </c>
      <c r="H165" t="s">
        <v>580</v>
      </c>
      <c r="I165" t="s">
        <v>1</v>
      </c>
      <c r="J165" t="s">
        <v>1288</v>
      </c>
      <c r="L165" s="23"/>
      <c r="M165" s="23"/>
      <c r="N165" s="23"/>
      <c r="O165" s="23"/>
      <c r="P165" s="23"/>
      <c r="Q165" s="23"/>
    </row>
    <row r="166" spans="4:17" x14ac:dyDescent="0.3">
      <c r="D166" s="22"/>
      <c r="E166" s="69">
        <v>162</v>
      </c>
      <c r="F166" t="s">
        <v>643</v>
      </c>
      <c r="G166" t="s">
        <v>14</v>
      </c>
      <c r="H166" t="s">
        <v>644</v>
      </c>
      <c r="I166" t="s">
        <v>2</v>
      </c>
      <c r="J166" t="s">
        <v>1288</v>
      </c>
      <c r="L166" s="23"/>
      <c r="M166" s="23"/>
      <c r="N166" s="23"/>
      <c r="O166" s="23"/>
      <c r="P166" s="23"/>
      <c r="Q166" s="23"/>
    </row>
    <row r="167" spans="4:17" x14ac:dyDescent="0.3">
      <c r="D167" s="22"/>
      <c r="E167" s="69">
        <v>163</v>
      </c>
      <c r="F167" t="s">
        <v>646</v>
      </c>
      <c r="G167" t="s">
        <v>19</v>
      </c>
      <c r="H167" t="s">
        <v>647</v>
      </c>
      <c r="I167" t="s">
        <v>0</v>
      </c>
      <c r="J167" t="s">
        <v>1288</v>
      </c>
      <c r="L167" s="23"/>
      <c r="M167" s="23"/>
      <c r="N167" s="23"/>
      <c r="O167" s="23"/>
      <c r="P167" s="23"/>
      <c r="Q167" s="23"/>
    </row>
    <row r="168" spans="4:17" x14ac:dyDescent="0.3">
      <c r="D168" s="22"/>
      <c r="E168" s="69">
        <v>164</v>
      </c>
      <c r="F168" t="s">
        <v>657</v>
      </c>
      <c r="G168" t="s">
        <v>24</v>
      </c>
      <c r="H168" t="s">
        <v>658</v>
      </c>
      <c r="I168" t="s">
        <v>4</v>
      </c>
      <c r="J168" t="s">
        <v>1288</v>
      </c>
      <c r="K168" t="s">
        <v>57</v>
      </c>
      <c r="L168" s="23"/>
      <c r="M168" s="23"/>
      <c r="N168" s="23"/>
      <c r="O168" s="23"/>
      <c r="P168" s="23"/>
      <c r="Q168" s="23"/>
    </row>
    <row r="169" spans="4:17" x14ac:dyDescent="0.3">
      <c r="D169" s="22"/>
      <c r="E169" s="69">
        <v>165</v>
      </c>
      <c r="F169" t="s">
        <v>666</v>
      </c>
      <c r="G169" t="s">
        <v>34</v>
      </c>
      <c r="H169" t="s">
        <v>667</v>
      </c>
      <c r="I169" t="s">
        <v>3</v>
      </c>
      <c r="J169" t="s">
        <v>1288</v>
      </c>
      <c r="L169" s="23"/>
      <c r="M169" s="23"/>
      <c r="N169" s="23"/>
      <c r="O169" s="23"/>
      <c r="P169" s="23"/>
      <c r="Q169" s="23"/>
    </row>
    <row r="170" spans="4:17" x14ac:dyDescent="0.3">
      <c r="D170" s="22"/>
      <c r="E170" s="70">
        <v>166</v>
      </c>
      <c r="F170" t="s">
        <v>711</v>
      </c>
      <c r="G170" t="s">
        <v>14</v>
      </c>
      <c r="H170" t="s">
        <v>712</v>
      </c>
      <c r="I170" t="s">
        <v>1</v>
      </c>
      <c r="J170" t="s">
        <v>361</v>
      </c>
      <c r="L170" s="23"/>
      <c r="M170" s="23"/>
      <c r="N170" s="23"/>
      <c r="O170" s="23"/>
      <c r="P170" s="23"/>
      <c r="Q170" s="23"/>
    </row>
    <row r="171" spans="4:17" x14ac:dyDescent="0.3">
      <c r="D171" s="22"/>
      <c r="E171">
        <v>167</v>
      </c>
      <c r="F171" t="s">
        <v>714</v>
      </c>
      <c r="G171" t="s">
        <v>19</v>
      </c>
      <c r="H171" t="s">
        <v>715</v>
      </c>
      <c r="I171" t="s">
        <v>3</v>
      </c>
      <c r="J171" t="s">
        <v>361</v>
      </c>
      <c r="L171" s="23"/>
      <c r="M171" s="23"/>
      <c r="N171" s="23"/>
      <c r="O171" s="23"/>
      <c r="P171" s="23"/>
      <c r="Q171" s="23"/>
    </row>
    <row r="172" spans="4:17" x14ac:dyDescent="0.3">
      <c r="D172" s="22"/>
      <c r="E172" s="69">
        <v>168</v>
      </c>
      <c r="F172" t="s">
        <v>796</v>
      </c>
      <c r="G172" t="s">
        <v>24</v>
      </c>
      <c r="H172" t="s">
        <v>797</v>
      </c>
      <c r="I172" t="s">
        <v>3</v>
      </c>
      <c r="J172" t="s">
        <v>361</v>
      </c>
      <c r="K172" t="s">
        <v>18</v>
      </c>
      <c r="L172" s="23"/>
      <c r="M172" s="23"/>
      <c r="N172" s="23"/>
      <c r="O172" s="23"/>
      <c r="P172" s="23"/>
      <c r="Q172" s="23"/>
    </row>
    <row r="173" spans="4:17" x14ac:dyDescent="0.3">
      <c r="D173" s="22"/>
      <c r="E173" s="69">
        <v>169</v>
      </c>
      <c r="F173" t="s">
        <v>802</v>
      </c>
      <c r="G173" t="s">
        <v>34</v>
      </c>
      <c r="H173" t="s">
        <v>803</v>
      </c>
      <c r="I173" t="s">
        <v>1</v>
      </c>
      <c r="J173" t="s">
        <v>361</v>
      </c>
      <c r="L173" s="23"/>
      <c r="M173" s="23"/>
      <c r="N173" s="23"/>
      <c r="O173" s="23"/>
      <c r="P173" s="23"/>
      <c r="Q173" s="23"/>
    </row>
    <row r="174" spans="4:17" x14ac:dyDescent="0.3">
      <c r="D174" s="22"/>
      <c r="E174" s="70">
        <v>170</v>
      </c>
      <c r="F174" t="s">
        <v>925</v>
      </c>
      <c r="G174" t="s">
        <v>14</v>
      </c>
      <c r="H174" t="s">
        <v>926</v>
      </c>
      <c r="I174" t="s">
        <v>15</v>
      </c>
      <c r="J174" t="s">
        <v>1288</v>
      </c>
      <c r="K174" t="s">
        <v>18</v>
      </c>
      <c r="L174" s="23"/>
      <c r="M174" s="23"/>
      <c r="N174" s="23"/>
      <c r="O174" s="23"/>
      <c r="P174" s="23"/>
      <c r="Q174" s="23"/>
    </row>
    <row r="175" spans="4:17" x14ac:dyDescent="0.3">
      <c r="D175" s="22"/>
      <c r="E175" s="70">
        <v>171</v>
      </c>
      <c r="F175" t="s">
        <v>1180</v>
      </c>
      <c r="G175" t="s">
        <v>19</v>
      </c>
      <c r="H175" t="s">
        <v>1181</v>
      </c>
      <c r="I175" t="s">
        <v>15</v>
      </c>
      <c r="J175" t="s">
        <v>1288</v>
      </c>
      <c r="L175" s="23"/>
      <c r="M175" s="23"/>
      <c r="N175" s="23"/>
      <c r="O175" s="23"/>
      <c r="P175" s="23"/>
      <c r="Q175" s="23"/>
    </row>
    <row r="176" spans="4:17" x14ac:dyDescent="0.3">
      <c r="D176" s="22"/>
      <c r="E176" s="70">
        <v>172</v>
      </c>
      <c r="F176" t="s">
        <v>256</v>
      </c>
      <c r="G176" t="s">
        <v>24</v>
      </c>
      <c r="H176" t="s">
        <v>257</v>
      </c>
      <c r="I176" t="s">
        <v>4</v>
      </c>
      <c r="J176" t="s">
        <v>1288</v>
      </c>
      <c r="K176" t="s">
        <v>259</v>
      </c>
      <c r="L176" s="23"/>
      <c r="M176" s="23"/>
      <c r="N176" s="23"/>
      <c r="O176" s="23"/>
      <c r="P176" s="23"/>
      <c r="Q176" s="23"/>
    </row>
    <row r="177" spans="4:17" x14ac:dyDescent="0.3">
      <c r="D177" s="22"/>
      <c r="E177" s="70">
        <v>173</v>
      </c>
      <c r="F177" t="s">
        <v>23</v>
      </c>
      <c r="G177" t="s">
        <v>34</v>
      </c>
      <c r="H177" t="s">
        <v>25</v>
      </c>
      <c r="I177" t="s">
        <v>4</v>
      </c>
      <c r="J177" t="s">
        <v>1288</v>
      </c>
      <c r="K177" t="s">
        <v>28</v>
      </c>
      <c r="L177" s="23"/>
      <c r="M177" s="23"/>
      <c r="N177" s="23"/>
      <c r="O177" s="23"/>
      <c r="P177" s="23"/>
      <c r="Q177" s="23"/>
    </row>
    <row r="178" spans="4:17" x14ac:dyDescent="0.3">
      <c r="D178" s="22"/>
      <c r="E178" s="70">
        <v>174</v>
      </c>
      <c r="F178" t="s">
        <v>47</v>
      </c>
      <c r="G178" t="s">
        <v>14</v>
      </c>
      <c r="H178" t="s">
        <v>48</v>
      </c>
      <c r="I178" t="s">
        <v>4</v>
      </c>
      <c r="J178" t="s">
        <v>1288</v>
      </c>
      <c r="L178" s="23"/>
      <c r="M178" s="23"/>
      <c r="N178" s="23"/>
      <c r="O178" s="23"/>
      <c r="P178" s="23"/>
      <c r="Q178" s="23"/>
    </row>
    <row r="179" spans="4:17" x14ac:dyDescent="0.3">
      <c r="D179" s="22"/>
      <c r="E179" s="23">
        <v>175</v>
      </c>
      <c r="F179" t="s">
        <v>51</v>
      </c>
      <c r="G179" t="s">
        <v>19</v>
      </c>
      <c r="H179" t="s">
        <v>52</v>
      </c>
      <c r="I179" t="s">
        <v>4</v>
      </c>
      <c r="J179" t="s">
        <v>1288</v>
      </c>
      <c r="K179" t="s">
        <v>18</v>
      </c>
      <c r="L179" s="23"/>
      <c r="M179" s="23"/>
      <c r="N179" s="23"/>
      <c r="O179" s="23"/>
      <c r="P179" s="23"/>
      <c r="Q179" s="23"/>
    </row>
    <row r="180" spans="4:17" x14ac:dyDescent="0.3">
      <c r="D180" s="22"/>
      <c r="E180">
        <v>176</v>
      </c>
      <c r="F180" t="s">
        <v>62</v>
      </c>
      <c r="G180" t="s">
        <v>24</v>
      </c>
      <c r="H180" t="s">
        <v>63</v>
      </c>
      <c r="I180" t="s">
        <v>1</v>
      </c>
      <c r="J180" t="s">
        <v>361</v>
      </c>
      <c r="K180" t="s">
        <v>18</v>
      </c>
      <c r="L180" s="23"/>
      <c r="M180" s="23"/>
      <c r="N180" s="23"/>
      <c r="O180" s="23"/>
      <c r="P180" s="23"/>
      <c r="Q180" s="23"/>
    </row>
    <row r="181" spans="4:17" x14ac:dyDescent="0.3">
      <c r="D181" s="22"/>
      <c r="E181" s="70">
        <v>177</v>
      </c>
      <c r="F181" t="s">
        <v>65</v>
      </c>
      <c r="G181" t="s">
        <v>34</v>
      </c>
      <c r="H181" t="s">
        <v>66</v>
      </c>
      <c r="I181" t="s">
        <v>1</v>
      </c>
      <c r="J181" t="s">
        <v>1265</v>
      </c>
      <c r="K181" t="s">
        <v>18</v>
      </c>
      <c r="L181" s="23"/>
      <c r="M181" s="23"/>
      <c r="N181" s="23"/>
      <c r="O181" s="23"/>
      <c r="P181" s="23"/>
      <c r="Q181" s="23"/>
    </row>
    <row r="182" spans="4:17" x14ac:dyDescent="0.3">
      <c r="D182" s="22"/>
      <c r="E182" s="69">
        <v>178</v>
      </c>
      <c r="F182" t="s">
        <v>68</v>
      </c>
      <c r="G182" t="s">
        <v>14</v>
      </c>
      <c r="H182" t="s">
        <v>69</v>
      </c>
      <c r="I182" t="s">
        <v>0</v>
      </c>
      <c r="J182" t="s">
        <v>142</v>
      </c>
      <c r="L182" s="23"/>
      <c r="M182" s="23"/>
      <c r="N182" s="23"/>
      <c r="O182" s="23"/>
      <c r="P182" s="23"/>
      <c r="Q182" s="23"/>
    </row>
    <row r="183" spans="4:17" x14ac:dyDescent="0.3">
      <c r="D183" s="22"/>
      <c r="E183" s="69">
        <v>179</v>
      </c>
      <c r="F183" t="s">
        <v>71</v>
      </c>
      <c r="G183" t="s">
        <v>19</v>
      </c>
      <c r="H183" t="s">
        <v>72</v>
      </c>
      <c r="I183" t="s">
        <v>2</v>
      </c>
      <c r="J183" t="s">
        <v>20</v>
      </c>
      <c r="L183" s="23"/>
      <c r="M183" s="23"/>
      <c r="N183" s="23"/>
      <c r="O183" s="23"/>
      <c r="P183" s="23"/>
      <c r="Q183" s="23"/>
    </row>
    <row r="184" spans="4:17" x14ac:dyDescent="0.3">
      <c r="D184" s="22"/>
      <c r="E184" s="70">
        <v>180</v>
      </c>
      <c r="F184" t="s">
        <v>73</v>
      </c>
      <c r="G184" t="s">
        <v>24</v>
      </c>
      <c r="H184" t="s">
        <v>74</v>
      </c>
      <c r="I184" t="s">
        <v>2</v>
      </c>
      <c r="J184" t="s">
        <v>20</v>
      </c>
      <c r="K184" t="s">
        <v>18</v>
      </c>
      <c r="L184" s="23"/>
      <c r="M184" s="23"/>
      <c r="N184" s="23"/>
      <c r="O184" s="23"/>
      <c r="P184" s="23"/>
      <c r="Q184" s="23"/>
    </row>
    <row r="185" spans="4:17" x14ac:dyDescent="0.3">
      <c r="D185" s="22"/>
      <c r="E185" s="69">
        <v>181</v>
      </c>
      <c r="F185" t="s">
        <v>76</v>
      </c>
      <c r="G185" t="s">
        <v>34</v>
      </c>
      <c r="H185" t="s">
        <v>77</v>
      </c>
      <c r="I185" t="s">
        <v>3</v>
      </c>
      <c r="J185" t="s">
        <v>361</v>
      </c>
      <c r="L185" s="23"/>
      <c r="M185" s="23"/>
      <c r="N185" s="23"/>
      <c r="O185" s="23"/>
      <c r="P185" s="23"/>
      <c r="Q185" s="23"/>
    </row>
    <row r="186" spans="4:17" x14ac:dyDescent="0.3">
      <c r="D186" s="22"/>
      <c r="E186" s="70">
        <v>182</v>
      </c>
      <c r="F186" t="s">
        <v>78</v>
      </c>
      <c r="G186" t="s">
        <v>14</v>
      </c>
      <c r="H186" t="s">
        <v>79</v>
      </c>
      <c r="I186" t="s">
        <v>0</v>
      </c>
      <c r="J186" t="s">
        <v>142</v>
      </c>
      <c r="K186" t="s">
        <v>18</v>
      </c>
      <c r="L186" s="23"/>
      <c r="M186" s="23"/>
      <c r="N186" s="23"/>
      <c r="O186" s="23"/>
      <c r="P186" s="23"/>
      <c r="Q186" s="23"/>
    </row>
    <row r="187" spans="4:17" x14ac:dyDescent="0.3">
      <c r="D187" s="22"/>
      <c r="E187" s="70">
        <v>183</v>
      </c>
      <c r="F187" t="s">
        <v>82</v>
      </c>
      <c r="G187" t="s">
        <v>19</v>
      </c>
      <c r="H187" t="s">
        <v>83</v>
      </c>
      <c r="I187" t="s">
        <v>4</v>
      </c>
      <c r="J187" t="s">
        <v>1288</v>
      </c>
      <c r="K187" t="s">
        <v>41</v>
      </c>
      <c r="L187" s="23"/>
      <c r="M187" s="23"/>
      <c r="N187" s="23"/>
      <c r="O187" s="23"/>
      <c r="P187" s="23"/>
      <c r="Q187" s="23"/>
    </row>
    <row r="188" spans="4:17" x14ac:dyDescent="0.3">
      <c r="D188" s="22"/>
      <c r="E188" s="70">
        <v>184</v>
      </c>
      <c r="F188" t="s">
        <v>89</v>
      </c>
      <c r="G188" t="s">
        <v>24</v>
      </c>
      <c r="H188" t="s">
        <v>90</v>
      </c>
      <c r="I188" t="s">
        <v>4</v>
      </c>
      <c r="J188" t="s">
        <v>1288</v>
      </c>
      <c r="K188" t="s">
        <v>18</v>
      </c>
      <c r="L188" s="23"/>
      <c r="M188" s="23"/>
      <c r="N188" s="23"/>
      <c r="O188" s="23"/>
      <c r="P188" s="23"/>
      <c r="Q188" s="23"/>
    </row>
    <row r="189" spans="4:17" x14ac:dyDescent="0.3">
      <c r="D189" s="22"/>
      <c r="E189" s="70">
        <v>185</v>
      </c>
      <c r="F189" t="s">
        <v>96</v>
      </c>
      <c r="G189" t="s">
        <v>34</v>
      </c>
      <c r="H189" t="s">
        <v>97</v>
      </c>
      <c r="I189" t="s">
        <v>3</v>
      </c>
      <c r="J189" t="s">
        <v>1288</v>
      </c>
      <c r="K189" t="s">
        <v>18</v>
      </c>
      <c r="L189" s="23"/>
      <c r="M189" s="23"/>
      <c r="N189" s="23"/>
      <c r="O189" s="23"/>
      <c r="P189" s="23"/>
      <c r="Q189" s="23"/>
    </row>
    <row r="190" spans="4:17" x14ac:dyDescent="0.3">
      <c r="D190" s="22"/>
      <c r="E190">
        <v>186</v>
      </c>
      <c r="F190" t="s">
        <v>102</v>
      </c>
      <c r="G190" t="s">
        <v>14</v>
      </c>
      <c r="H190" t="s">
        <v>103</v>
      </c>
      <c r="I190" t="s">
        <v>1</v>
      </c>
      <c r="J190" t="s">
        <v>1265</v>
      </c>
      <c r="K190" t="s">
        <v>18</v>
      </c>
      <c r="L190" s="23"/>
      <c r="M190" s="23"/>
      <c r="N190" s="23"/>
      <c r="O190" s="23"/>
      <c r="P190" s="23"/>
      <c r="Q190" s="23"/>
    </row>
    <row r="191" spans="4:17" x14ac:dyDescent="0.3">
      <c r="D191" s="22"/>
      <c r="E191" s="69">
        <v>187</v>
      </c>
      <c r="F191" t="s">
        <v>137</v>
      </c>
      <c r="G191" t="s">
        <v>19</v>
      </c>
      <c r="H191" t="s">
        <v>138</v>
      </c>
      <c r="I191" t="s">
        <v>2</v>
      </c>
      <c r="J191" t="s">
        <v>20</v>
      </c>
      <c r="K191" t="s">
        <v>18</v>
      </c>
      <c r="L191" s="23"/>
      <c r="M191" s="23"/>
      <c r="N191" s="23"/>
      <c r="O191" s="23"/>
      <c r="P191" s="23"/>
      <c r="Q191" s="23"/>
    </row>
    <row r="192" spans="4:17" x14ac:dyDescent="0.3">
      <c r="D192" s="22"/>
      <c r="E192" s="69">
        <v>188</v>
      </c>
      <c r="F192" t="s">
        <v>163</v>
      </c>
      <c r="G192" t="s">
        <v>24</v>
      </c>
      <c r="H192" t="s">
        <v>164</v>
      </c>
      <c r="I192" t="s">
        <v>2</v>
      </c>
      <c r="J192" t="s">
        <v>1288</v>
      </c>
      <c r="K192" t="s">
        <v>81</v>
      </c>
      <c r="L192" s="23"/>
      <c r="M192" s="23"/>
      <c r="N192" s="23"/>
      <c r="O192" s="23"/>
      <c r="P192" s="23"/>
      <c r="Q192" s="23"/>
    </row>
    <row r="193" spans="4:17" x14ac:dyDescent="0.3">
      <c r="D193" s="22"/>
      <c r="E193" s="69">
        <v>189</v>
      </c>
      <c r="F193" t="s">
        <v>166</v>
      </c>
      <c r="G193" t="s">
        <v>34</v>
      </c>
      <c r="H193" t="s">
        <v>167</v>
      </c>
      <c r="I193" t="s">
        <v>4</v>
      </c>
      <c r="J193" t="s">
        <v>1288</v>
      </c>
      <c r="K193" t="s">
        <v>18</v>
      </c>
      <c r="L193" s="23"/>
      <c r="M193" s="23"/>
      <c r="N193" s="23"/>
      <c r="O193" s="23"/>
      <c r="P193" s="23"/>
      <c r="Q193" s="23"/>
    </row>
    <row r="194" spans="4:17" x14ac:dyDescent="0.3">
      <c r="D194" s="22"/>
      <c r="E194" s="70">
        <v>190</v>
      </c>
      <c r="F194" t="s">
        <v>172</v>
      </c>
      <c r="G194" t="s">
        <v>14</v>
      </c>
      <c r="H194" t="s">
        <v>173</v>
      </c>
      <c r="I194" t="s">
        <v>4</v>
      </c>
      <c r="J194" t="s">
        <v>1330</v>
      </c>
      <c r="K194" t="s">
        <v>18</v>
      </c>
      <c r="L194" s="23"/>
      <c r="M194" s="23"/>
      <c r="N194" s="23"/>
      <c r="O194" s="23"/>
      <c r="P194" s="23"/>
      <c r="Q194" s="23"/>
    </row>
    <row r="195" spans="4:17" x14ac:dyDescent="0.3">
      <c r="D195" s="22"/>
      <c r="E195">
        <v>191</v>
      </c>
      <c r="F195" t="s">
        <v>181</v>
      </c>
      <c r="G195" t="s">
        <v>19</v>
      </c>
      <c r="H195" t="s">
        <v>182</v>
      </c>
      <c r="I195" t="s">
        <v>2</v>
      </c>
      <c r="J195" t="s">
        <v>1288</v>
      </c>
      <c r="L195" s="23"/>
      <c r="M195" s="23"/>
      <c r="N195" s="23"/>
      <c r="O195" s="23"/>
      <c r="P195" s="23"/>
      <c r="Q195" s="23"/>
    </row>
    <row r="196" spans="4:17" x14ac:dyDescent="0.3">
      <c r="D196" s="22"/>
      <c r="E196" s="69">
        <v>192</v>
      </c>
      <c r="F196" t="s">
        <v>185</v>
      </c>
      <c r="G196" t="s">
        <v>24</v>
      </c>
      <c r="H196" t="s">
        <v>1284</v>
      </c>
      <c r="I196" t="s">
        <v>2</v>
      </c>
      <c r="J196" t="s">
        <v>1288</v>
      </c>
      <c r="L196" s="23"/>
      <c r="M196" s="23"/>
      <c r="N196" s="23"/>
      <c r="O196" s="23"/>
      <c r="P196" s="23"/>
      <c r="Q196" s="23"/>
    </row>
    <row r="197" spans="4:17" x14ac:dyDescent="0.3">
      <c r="D197" s="22"/>
      <c r="E197" s="70">
        <v>193</v>
      </c>
      <c r="F197" t="s">
        <v>192</v>
      </c>
      <c r="G197" t="s">
        <v>34</v>
      </c>
      <c r="H197" t="s">
        <v>193</v>
      </c>
      <c r="I197" t="s">
        <v>1</v>
      </c>
      <c r="J197" t="s">
        <v>1265</v>
      </c>
      <c r="L197" s="23"/>
      <c r="M197" s="23"/>
      <c r="N197" s="23"/>
      <c r="O197" s="23"/>
      <c r="P197" s="23"/>
      <c r="Q197" s="23"/>
    </row>
    <row r="198" spans="4:17" x14ac:dyDescent="0.3">
      <c r="D198" s="22"/>
      <c r="E198" s="69">
        <v>194</v>
      </c>
      <c r="F198" t="s">
        <v>197</v>
      </c>
      <c r="G198" t="s">
        <v>14</v>
      </c>
      <c r="H198" t="s">
        <v>198</v>
      </c>
      <c r="I198" t="s">
        <v>1</v>
      </c>
      <c r="J198" t="s">
        <v>1265</v>
      </c>
      <c r="K198" t="s">
        <v>81</v>
      </c>
      <c r="L198" s="23"/>
      <c r="M198" s="23"/>
      <c r="N198" s="23"/>
      <c r="O198" s="23"/>
      <c r="P198" s="23"/>
      <c r="Q198" s="23"/>
    </row>
    <row r="199" spans="4:17" x14ac:dyDescent="0.3">
      <c r="D199" s="22"/>
      <c r="E199" s="69">
        <v>195</v>
      </c>
      <c r="F199" t="s">
        <v>206</v>
      </c>
      <c r="G199" t="s">
        <v>19</v>
      </c>
      <c r="H199" t="s">
        <v>207</v>
      </c>
      <c r="I199" t="s">
        <v>0</v>
      </c>
      <c r="J199" t="s">
        <v>142</v>
      </c>
      <c r="K199" t="s">
        <v>18</v>
      </c>
      <c r="L199" s="23"/>
      <c r="M199" s="23"/>
      <c r="N199" s="23"/>
      <c r="O199" s="23"/>
      <c r="P199" s="23"/>
      <c r="Q199" s="23"/>
    </row>
    <row r="200" spans="4:17" x14ac:dyDescent="0.3">
      <c r="D200" s="22"/>
      <c r="E200" s="70">
        <v>196</v>
      </c>
      <c r="F200" t="s">
        <v>216</v>
      </c>
      <c r="G200" t="s">
        <v>24</v>
      </c>
      <c r="H200" t="s">
        <v>217</v>
      </c>
      <c r="I200" t="s">
        <v>4</v>
      </c>
      <c r="J200" t="s">
        <v>1288</v>
      </c>
      <c r="L200" s="23"/>
      <c r="M200" s="23"/>
      <c r="N200" s="23"/>
      <c r="O200" s="23"/>
      <c r="P200" s="23"/>
      <c r="Q200" s="23"/>
    </row>
    <row r="201" spans="4:17" x14ac:dyDescent="0.3">
      <c r="D201" s="22"/>
      <c r="E201">
        <v>197</v>
      </c>
      <c r="F201" t="s">
        <v>225</v>
      </c>
      <c r="G201" t="s">
        <v>34</v>
      </c>
      <c r="H201" t="s">
        <v>226</v>
      </c>
      <c r="I201" t="s">
        <v>4</v>
      </c>
      <c r="J201" t="s">
        <v>1288</v>
      </c>
      <c r="K201" t="s">
        <v>117</v>
      </c>
      <c r="L201" s="23"/>
      <c r="M201" s="23"/>
      <c r="N201" s="23"/>
      <c r="O201" s="23"/>
      <c r="P201" s="23"/>
      <c r="Q201" s="23"/>
    </row>
    <row r="202" spans="4:17" x14ac:dyDescent="0.3">
      <c r="D202" s="22"/>
      <c r="E202" s="70">
        <v>198</v>
      </c>
      <c r="F202" t="s">
        <v>325</v>
      </c>
      <c r="G202" t="s">
        <v>14</v>
      </c>
      <c r="H202" t="s">
        <v>326</v>
      </c>
      <c r="I202" t="s">
        <v>0</v>
      </c>
      <c r="J202" t="s">
        <v>142</v>
      </c>
      <c r="L202" s="23"/>
      <c r="M202" s="23"/>
      <c r="N202" s="23"/>
      <c r="O202" s="23"/>
      <c r="P202" s="23"/>
      <c r="Q202" s="23"/>
    </row>
    <row r="203" spans="4:17" x14ac:dyDescent="0.3">
      <c r="D203" s="22"/>
      <c r="E203" s="70">
        <v>199</v>
      </c>
      <c r="F203" t="s">
        <v>328</v>
      </c>
      <c r="G203" t="s">
        <v>19</v>
      </c>
      <c r="H203" t="s">
        <v>329</v>
      </c>
      <c r="I203" t="s">
        <v>0</v>
      </c>
      <c r="J203" t="s">
        <v>142</v>
      </c>
      <c r="L203" s="23"/>
      <c r="M203" s="23"/>
      <c r="N203" s="23"/>
      <c r="O203" s="23"/>
      <c r="P203" s="23"/>
      <c r="Q203" s="23"/>
    </row>
    <row r="204" spans="4:17" x14ac:dyDescent="0.3">
      <c r="D204" s="22"/>
      <c r="E204">
        <v>200</v>
      </c>
      <c r="F204" t="s">
        <v>331</v>
      </c>
      <c r="G204" t="s">
        <v>24</v>
      </c>
      <c r="H204" t="s">
        <v>332</v>
      </c>
      <c r="I204" t="s">
        <v>2</v>
      </c>
      <c r="J204" t="s">
        <v>1288</v>
      </c>
      <c r="L204" s="23"/>
      <c r="M204" s="23"/>
      <c r="N204" s="23"/>
      <c r="O204" s="23"/>
      <c r="P204" s="23"/>
      <c r="Q204" s="23"/>
    </row>
    <row r="205" spans="4:17" x14ac:dyDescent="0.3">
      <c r="D205" s="22"/>
      <c r="E205" s="69">
        <v>201</v>
      </c>
      <c r="F205" t="s">
        <v>333</v>
      </c>
      <c r="G205" t="s">
        <v>34</v>
      </c>
      <c r="H205" t="s">
        <v>334</v>
      </c>
      <c r="I205" t="s">
        <v>3</v>
      </c>
      <c r="J205" t="s">
        <v>1288</v>
      </c>
      <c r="L205" s="23"/>
      <c r="M205" s="23"/>
      <c r="N205" s="23"/>
      <c r="O205" s="23"/>
      <c r="P205" s="23"/>
      <c r="Q205" s="23"/>
    </row>
    <row r="206" spans="4:17" x14ac:dyDescent="0.3">
      <c r="D206" s="22"/>
      <c r="E206" s="69">
        <v>202</v>
      </c>
      <c r="F206" t="s">
        <v>335</v>
      </c>
      <c r="G206" t="s">
        <v>14</v>
      </c>
      <c r="H206" t="s">
        <v>336</v>
      </c>
      <c r="I206" t="s">
        <v>15</v>
      </c>
      <c r="J206" t="s">
        <v>1288</v>
      </c>
      <c r="L206" s="23"/>
      <c r="M206" s="23"/>
      <c r="N206" s="23"/>
      <c r="O206" s="23"/>
      <c r="P206" s="23"/>
      <c r="Q206" s="23"/>
    </row>
    <row r="207" spans="4:17" x14ac:dyDescent="0.3">
      <c r="D207" s="22"/>
      <c r="E207" s="69">
        <v>203</v>
      </c>
      <c r="F207" t="s">
        <v>337</v>
      </c>
      <c r="G207" t="s">
        <v>19</v>
      </c>
      <c r="H207" t="s">
        <v>338</v>
      </c>
      <c r="I207" t="s">
        <v>0</v>
      </c>
      <c r="J207" t="s">
        <v>142</v>
      </c>
      <c r="L207" s="23"/>
      <c r="M207" s="23"/>
      <c r="N207" s="23"/>
      <c r="O207" s="23"/>
      <c r="P207" s="23"/>
      <c r="Q207" s="23"/>
    </row>
    <row r="208" spans="4:17" x14ac:dyDescent="0.3">
      <c r="D208" s="22"/>
      <c r="E208" s="69">
        <v>204</v>
      </c>
      <c r="F208" t="s">
        <v>339</v>
      </c>
      <c r="G208" t="s">
        <v>24</v>
      </c>
      <c r="H208" t="s">
        <v>303</v>
      </c>
      <c r="I208" t="s">
        <v>1</v>
      </c>
      <c r="J208" t="s">
        <v>1265</v>
      </c>
      <c r="L208" s="23"/>
      <c r="M208" s="23"/>
      <c r="N208" s="23"/>
      <c r="O208" s="23"/>
      <c r="P208" s="23"/>
      <c r="Q208" s="23"/>
    </row>
    <row r="209" spans="4:17" x14ac:dyDescent="0.3">
      <c r="D209" s="22"/>
      <c r="E209" s="69">
        <v>205</v>
      </c>
      <c r="F209" t="s">
        <v>340</v>
      </c>
      <c r="G209" t="s">
        <v>34</v>
      </c>
      <c r="H209" t="s">
        <v>341</v>
      </c>
      <c r="I209" t="s">
        <v>4</v>
      </c>
      <c r="J209" t="s">
        <v>1288</v>
      </c>
      <c r="L209" s="23"/>
      <c r="M209" s="23"/>
      <c r="N209" s="23"/>
      <c r="O209" s="23"/>
      <c r="P209" s="23"/>
      <c r="Q209" s="23"/>
    </row>
    <row r="210" spans="4:17" x14ac:dyDescent="0.3">
      <c r="D210" s="22"/>
      <c r="E210" s="69">
        <v>206</v>
      </c>
      <c r="F210" t="s">
        <v>347</v>
      </c>
      <c r="G210" t="s">
        <v>14</v>
      </c>
      <c r="H210" t="s">
        <v>348</v>
      </c>
      <c r="I210" t="s">
        <v>15</v>
      </c>
      <c r="J210" t="s">
        <v>1288</v>
      </c>
      <c r="K210" t="s">
        <v>18</v>
      </c>
      <c r="L210" s="23"/>
      <c r="M210" s="23"/>
      <c r="N210" s="23"/>
      <c r="O210" s="23"/>
      <c r="P210" s="23"/>
      <c r="Q210" s="23"/>
    </row>
    <row r="211" spans="4:17" x14ac:dyDescent="0.3">
      <c r="D211" s="22"/>
      <c r="E211" s="69">
        <v>207</v>
      </c>
      <c r="F211" t="s">
        <v>350</v>
      </c>
      <c r="G211" t="s">
        <v>19</v>
      </c>
      <c r="H211" t="s">
        <v>351</v>
      </c>
      <c r="I211" t="s">
        <v>15</v>
      </c>
      <c r="J211" t="s">
        <v>1288</v>
      </c>
      <c r="L211" s="23"/>
      <c r="M211" s="23"/>
      <c r="N211" s="23"/>
      <c r="O211" s="23"/>
      <c r="P211" s="23"/>
      <c r="Q211" s="23"/>
    </row>
    <row r="212" spans="4:17" x14ac:dyDescent="0.3">
      <c r="D212" s="22"/>
      <c r="E212" s="70">
        <v>208</v>
      </c>
      <c r="F212" t="s">
        <v>355</v>
      </c>
      <c r="G212" t="s">
        <v>24</v>
      </c>
      <c r="H212" t="s">
        <v>356</v>
      </c>
      <c r="I212" t="s">
        <v>2</v>
      </c>
      <c r="J212" t="s">
        <v>1330</v>
      </c>
      <c r="L212" s="23"/>
      <c r="M212" s="23"/>
      <c r="N212" s="23"/>
      <c r="O212" s="23"/>
      <c r="P212" s="23"/>
      <c r="Q212" s="23"/>
    </row>
    <row r="213" spans="4:17" x14ac:dyDescent="0.3">
      <c r="D213" s="22"/>
      <c r="E213" s="70">
        <v>209</v>
      </c>
      <c r="F213" t="s">
        <v>357</v>
      </c>
      <c r="G213" t="s">
        <v>34</v>
      </c>
      <c r="H213" t="s">
        <v>358</v>
      </c>
      <c r="I213" t="s">
        <v>1</v>
      </c>
      <c r="J213" t="s">
        <v>1265</v>
      </c>
      <c r="L213" s="23"/>
      <c r="M213" s="23"/>
      <c r="N213" s="23"/>
      <c r="O213" s="23"/>
      <c r="P213" s="23"/>
      <c r="Q213" s="23"/>
    </row>
    <row r="214" spans="4:17" x14ac:dyDescent="0.3">
      <c r="D214" s="22"/>
      <c r="E214" s="69">
        <v>210</v>
      </c>
      <c r="F214" t="s">
        <v>366</v>
      </c>
      <c r="G214" t="s">
        <v>14</v>
      </c>
      <c r="H214" t="s">
        <v>367</v>
      </c>
      <c r="I214" t="s">
        <v>0</v>
      </c>
      <c r="J214" t="s">
        <v>20</v>
      </c>
      <c r="K214" t="s">
        <v>18</v>
      </c>
      <c r="L214" s="23"/>
      <c r="M214" s="23"/>
      <c r="N214" s="23"/>
      <c r="O214" s="23"/>
      <c r="P214" s="23"/>
      <c r="Q214" s="23"/>
    </row>
    <row r="215" spans="4:17" x14ac:dyDescent="0.3">
      <c r="D215" s="22"/>
      <c r="E215" s="69">
        <v>211</v>
      </c>
      <c r="F215" t="s">
        <v>378</v>
      </c>
      <c r="G215" t="s">
        <v>19</v>
      </c>
      <c r="H215" t="s">
        <v>379</v>
      </c>
      <c r="I215" t="s">
        <v>15</v>
      </c>
      <c r="J215" t="s">
        <v>1288</v>
      </c>
      <c r="K215" t="s">
        <v>18</v>
      </c>
      <c r="L215" s="23"/>
      <c r="M215" s="23"/>
      <c r="N215" s="23"/>
      <c r="O215" s="23"/>
      <c r="P215" s="23"/>
      <c r="Q215" s="23"/>
    </row>
    <row r="216" spans="4:17" x14ac:dyDescent="0.3">
      <c r="D216" s="22"/>
      <c r="E216" s="70">
        <v>212</v>
      </c>
      <c r="F216" t="s">
        <v>381</v>
      </c>
      <c r="G216" t="s">
        <v>24</v>
      </c>
      <c r="H216" t="s">
        <v>382</v>
      </c>
      <c r="I216" t="s">
        <v>3</v>
      </c>
      <c r="J216" t="s">
        <v>1288</v>
      </c>
      <c r="L216" s="23"/>
      <c r="M216" s="23"/>
      <c r="N216" s="23"/>
      <c r="O216" s="23"/>
      <c r="P216" s="23"/>
      <c r="Q216" s="23"/>
    </row>
    <row r="217" spans="4:17" x14ac:dyDescent="0.3">
      <c r="D217" s="22"/>
      <c r="E217" s="69">
        <v>213</v>
      </c>
      <c r="F217" t="s">
        <v>387</v>
      </c>
      <c r="G217" t="s">
        <v>34</v>
      </c>
      <c r="H217" t="s">
        <v>388</v>
      </c>
      <c r="I217" t="s">
        <v>4</v>
      </c>
      <c r="J217" t="s">
        <v>1288</v>
      </c>
      <c r="L217" s="23"/>
      <c r="M217" s="23"/>
      <c r="N217" s="23"/>
      <c r="O217" s="23"/>
      <c r="P217" s="23"/>
      <c r="Q217" s="23"/>
    </row>
    <row r="218" spans="4:17" x14ac:dyDescent="0.3">
      <c r="D218" s="22"/>
      <c r="E218" s="70">
        <v>214</v>
      </c>
      <c r="F218" t="s">
        <v>390</v>
      </c>
      <c r="G218" t="s">
        <v>14</v>
      </c>
      <c r="H218" t="s">
        <v>391</v>
      </c>
      <c r="I218" t="s">
        <v>4</v>
      </c>
      <c r="J218" t="s">
        <v>1288</v>
      </c>
      <c r="L218" s="23"/>
      <c r="M218" s="23"/>
      <c r="N218" s="23"/>
      <c r="O218" s="23"/>
      <c r="P218" s="23"/>
      <c r="Q218" s="23"/>
    </row>
    <row r="219" spans="4:17" x14ac:dyDescent="0.3">
      <c r="D219" s="22"/>
      <c r="E219" s="69">
        <v>215</v>
      </c>
      <c r="F219" t="s">
        <v>399</v>
      </c>
      <c r="G219" t="s">
        <v>19</v>
      </c>
      <c r="H219" t="s">
        <v>69</v>
      </c>
      <c r="I219" t="s">
        <v>15</v>
      </c>
      <c r="J219" t="s">
        <v>1288</v>
      </c>
      <c r="L219" s="23"/>
      <c r="M219" s="23"/>
      <c r="N219" s="23"/>
      <c r="O219" s="23"/>
      <c r="P219" s="23"/>
      <c r="Q219" s="23"/>
    </row>
    <row r="220" spans="4:17" x14ac:dyDescent="0.3">
      <c r="D220" s="22"/>
      <c r="E220" s="69">
        <v>216</v>
      </c>
      <c r="F220" t="s">
        <v>401</v>
      </c>
      <c r="G220" t="s">
        <v>24</v>
      </c>
      <c r="H220" t="s">
        <v>402</v>
      </c>
      <c r="I220" t="s">
        <v>2</v>
      </c>
      <c r="J220" t="s">
        <v>1288</v>
      </c>
      <c r="K220" t="s">
        <v>18</v>
      </c>
      <c r="L220" s="23"/>
      <c r="M220" s="23"/>
      <c r="N220" s="23"/>
      <c r="O220" s="23"/>
      <c r="P220" s="23"/>
      <c r="Q220" s="23"/>
    </row>
    <row r="221" spans="4:17" x14ac:dyDescent="0.3">
      <c r="D221" s="22"/>
      <c r="E221" s="69">
        <v>217</v>
      </c>
      <c r="F221" t="s">
        <v>407</v>
      </c>
      <c r="G221" t="s">
        <v>34</v>
      </c>
      <c r="H221" t="s">
        <v>408</v>
      </c>
      <c r="I221" t="s">
        <v>15</v>
      </c>
      <c r="J221" t="s">
        <v>1288</v>
      </c>
      <c r="L221" s="23"/>
      <c r="M221" s="23"/>
      <c r="N221" s="23"/>
      <c r="O221" s="23"/>
      <c r="P221" s="23"/>
      <c r="Q221" s="23"/>
    </row>
    <row r="222" spans="4:17" x14ac:dyDescent="0.3">
      <c r="D222" s="22"/>
      <c r="E222" s="70">
        <v>218</v>
      </c>
      <c r="F222" t="s">
        <v>410</v>
      </c>
      <c r="G222" t="s">
        <v>14</v>
      </c>
      <c r="H222" t="s">
        <v>411</v>
      </c>
      <c r="I222" t="s">
        <v>4</v>
      </c>
      <c r="J222" t="s">
        <v>1288</v>
      </c>
      <c r="L222" s="23"/>
      <c r="M222" s="23"/>
      <c r="N222" s="23"/>
      <c r="O222" s="23"/>
      <c r="P222" s="23"/>
      <c r="Q222" s="23"/>
    </row>
    <row r="223" spans="4:17" x14ac:dyDescent="0.3">
      <c r="D223" s="22"/>
      <c r="E223" s="70">
        <v>219</v>
      </c>
      <c r="F223" t="s">
        <v>414</v>
      </c>
      <c r="G223" t="s">
        <v>19</v>
      </c>
      <c r="H223" t="s">
        <v>415</v>
      </c>
      <c r="I223" t="s">
        <v>15</v>
      </c>
      <c r="J223" t="s">
        <v>1288</v>
      </c>
      <c r="L223" s="23"/>
      <c r="M223" s="23"/>
      <c r="N223" s="23"/>
      <c r="O223" s="23"/>
      <c r="P223" s="23"/>
      <c r="Q223" s="23"/>
    </row>
    <row r="224" spans="4:17" x14ac:dyDescent="0.3">
      <c r="D224" s="22"/>
      <c r="E224" s="69">
        <v>220</v>
      </c>
      <c r="F224" t="s">
        <v>423</v>
      </c>
      <c r="G224" t="s">
        <v>24</v>
      </c>
      <c r="H224" t="s">
        <v>424</v>
      </c>
      <c r="I224" t="s">
        <v>3</v>
      </c>
      <c r="J224" t="s">
        <v>1288</v>
      </c>
      <c r="K224" t="s">
        <v>18</v>
      </c>
      <c r="L224" s="23"/>
      <c r="M224" s="23"/>
      <c r="N224" s="23"/>
      <c r="O224" s="23"/>
      <c r="P224" s="23"/>
      <c r="Q224" s="23"/>
    </row>
    <row r="225" spans="4:17" x14ac:dyDescent="0.3">
      <c r="D225" s="22"/>
      <c r="E225" s="70">
        <v>221</v>
      </c>
      <c r="F225" t="s">
        <v>426</v>
      </c>
      <c r="G225" t="s">
        <v>34</v>
      </c>
      <c r="H225" t="s">
        <v>427</v>
      </c>
      <c r="I225" t="s">
        <v>4</v>
      </c>
      <c r="J225" t="s">
        <v>1288</v>
      </c>
      <c r="K225" t="s">
        <v>18</v>
      </c>
      <c r="L225" s="23"/>
      <c r="M225" s="23"/>
      <c r="N225" s="23"/>
      <c r="O225" s="23"/>
      <c r="P225" s="23"/>
      <c r="Q225" s="23"/>
    </row>
    <row r="226" spans="4:17" x14ac:dyDescent="0.3">
      <c r="D226" s="22"/>
      <c r="E226" s="70">
        <v>222</v>
      </c>
      <c r="F226" t="s">
        <v>429</v>
      </c>
      <c r="G226" t="s">
        <v>14</v>
      </c>
      <c r="H226" t="s">
        <v>430</v>
      </c>
      <c r="I226" t="s">
        <v>2</v>
      </c>
      <c r="J226" t="s">
        <v>1288</v>
      </c>
      <c r="K226" t="s">
        <v>18</v>
      </c>
      <c r="L226" s="23"/>
      <c r="M226" s="23"/>
      <c r="N226" s="23"/>
      <c r="O226" s="23"/>
      <c r="P226" s="23"/>
      <c r="Q226" s="23"/>
    </row>
    <row r="227" spans="4:17" x14ac:dyDescent="0.3">
      <c r="D227" s="22"/>
      <c r="E227" s="69">
        <v>223</v>
      </c>
      <c r="F227" t="s">
        <v>432</v>
      </c>
      <c r="G227" t="s">
        <v>19</v>
      </c>
      <c r="H227" t="s">
        <v>433</v>
      </c>
      <c r="I227" t="s">
        <v>0</v>
      </c>
      <c r="J227" t="s">
        <v>20</v>
      </c>
      <c r="K227" t="s">
        <v>81</v>
      </c>
      <c r="L227" s="23"/>
      <c r="M227" s="23"/>
      <c r="N227" s="23"/>
      <c r="O227" s="23"/>
      <c r="P227" s="23"/>
      <c r="Q227" s="23"/>
    </row>
    <row r="228" spans="4:17" x14ac:dyDescent="0.3">
      <c r="D228" s="22"/>
      <c r="E228" s="69">
        <v>224</v>
      </c>
      <c r="F228" t="s">
        <v>438</v>
      </c>
      <c r="G228" t="s">
        <v>24</v>
      </c>
      <c r="H228" t="s">
        <v>439</v>
      </c>
      <c r="I228" t="s">
        <v>4</v>
      </c>
      <c r="J228" t="s">
        <v>1288</v>
      </c>
      <c r="K228" t="s">
        <v>18</v>
      </c>
      <c r="L228" s="23"/>
      <c r="M228" s="23"/>
      <c r="N228" s="23"/>
      <c r="O228" s="23"/>
      <c r="P228" s="23"/>
      <c r="Q228" s="23"/>
    </row>
    <row r="229" spans="4:17" x14ac:dyDescent="0.3">
      <c r="D229" s="22"/>
      <c r="E229" s="70">
        <v>225</v>
      </c>
      <c r="F229" t="s">
        <v>441</v>
      </c>
      <c r="G229" t="s">
        <v>34</v>
      </c>
      <c r="H229" t="s">
        <v>442</v>
      </c>
      <c r="I229" t="s">
        <v>2</v>
      </c>
      <c r="J229" t="s">
        <v>1288</v>
      </c>
      <c r="K229" t="s">
        <v>18</v>
      </c>
      <c r="L229" s="23"/>
      <c r="M229" s="23"/>
      <c r="N229" s="23"/>
      <c r="O229" s="23"/>
      <c r="P229" s="23"/>
      <c r="Q229" s="23"/>
    </row>
    <row r="230" spans="4:17" x14ac:dyDescent="0.3">
      <c r="D230" s="22"/>
      <c r="E230">
        <v>226</v>
      </c>
      <c r="F230" t="s">
        <v>450</v>
      </c>
      <c r="G230" t="s">
        <v>14</v>
      </c>
      <c r="H230" t="s">
        <v>451</v>
      </c>
      <c r="I230" t="s">
        <v>2</v>
      </c>
      <c r="J230" t="s">
        <v>1288</v>
      </c>
      <c r="K230" t="s">
        <v>18</v>
      </c>
      <c r="L230" s="23"/>
      <c r="M230" s="23"/>
      <c r="N230" s="23"/>
      <c r="O230" s="23"/>
      <c r="P230" s="23"/>
      <c r="Q230" s="23"/>
    </row>
    <row r="231" spans="4:17" x14ac:dyDescent="0.3">
      <c r="D231" s="22"/>
      <c r="E231" s="69">
        <v>227</v>
      </c>
      <c r="F231" t="s">
        <v>453</v>
      </c>
      <c r="G231" t="s">
        <v>19</v>
      </c>
      <c r="H231" t="s">
        <v>454</v>
      </c>
      <c r="I231" t="s">
        <v>1</v>
      </c>
      <c r="J231" t="s">
        <v>1288</v>
      </c>
      <c r="K231" t="s">
        <v>18</v>
      </c>
      <c r="L231" s="23"/>
      <c r="M231" s="23"/>
      <c r="N231" s="23"/>
      <c r="O231" s="23"/>
      <c r="P231" s="23"/>
      <c r="Q231" s="23"/>
    </row>
    <row r="232" spans="4:17" x14ac:dyDescent="0.3">
      <c r="D232" s="22"/>
      <c r="E232" s="69">
        <v>228</v>
      </c>
      <c r="F232" t="s">
        <v>504</v>
      </c>
      <c r="G232" t="s">
        <v>24</v>
      </c>
      <c r="H232" t="s">
        <v>505</v>
      </c>
      <c r="I232" t="s">
        <v>15</v>
      </c>
      <c r="J232" t="s">
        <v>1288</v>
      </c>
      <c r="L232" s="23"/>
      <c r="M232" s="23"/>
      <c r="N232" s="23"/>
      <c r="O232" s="23"/>
      <c r="P232" s="23"/>
      <c r="Q232" s="23"/>
    </row>
    <row r="233" spans="4:17" x14ac:dyDescent="0.3">
      <c r="D233" s="22"/>
      <c r="E233" s="69">
        <v>229</v>
      </c>
      <c r="F233" t="s">
        <v>1130</v>
      </c>
      <c r="G233" t="s">
        <v>34</v>
      </c>
      <c r="H233" t="s">
        <v>1131</v>
      </c>
      <c r="I233" t="s">
        <v>4</v>
      </c>
      <c r="J233" t="s">
        <v>1288</v>
      </c>
      <c r="L233" s="23"/>
      <c r="M233" s="23"/>
      <c r="N233" s="23"/>
      <c r="O233" s="23"/>
      <c r="P233" s="23"/>
      <c r="Q233" s="23"/>
    </row>
    <row r="234" spans="4:17" x14ac:dyDescent="0.3">
      <c r="D234" s="22"/>
      <c r="E234" s="70">
        <v>230</v>
      </c>
      <c r="F234" t="s">
        <v>1132</v>
      </c>
      <c r="G234" t="s">
        <v>14</v>
      </c>
      <c r="H234" t="s">
        <v>1134</v>
      </c>
      <c r="I234" t="s">
        <v>0</v>
      </c>
      <c r="J234" t="s">
        <v>20</v>
      </c>
      <c r="K234" t="s">
        <v>18</v>
      </c>
      <c r="L234" s="23"/>
      <c r="M234" s="23"/>
      <c r="N234" s="23"/>
      <c r="O234" s="23"/>
      <c r="P234" s="23"/>
      <c r="Q234" s="23"/>
    </row>
    <row r="235" spans="4:17" x14ac:dyDescent="0.3">
      <c r="D235" s="22"/>
      <c r="E235" s="69">
        <v>231</v>
      </c>
      <c r="F235" t="s">
        <v>1137</v>
      </c>
      <c r="G235" t="s">
        <v>19</v>
      </c>
      <c r="H235" t="s">
        <v>1138</v>
      </c>
      <c r="I235" t="s">
        <v>4</v>
      </c>
      <c r="J235" t="s">
        <v>1288</v>
      </c>
      <c r="L235" s="23"/>
      <c r="M235" s="23"/>
      <c r="N235" s="23"/>
      <c r="O235" s="23"/>
      <c r="P235" s="23"/>
      <c r="Q235" s="23"/>
    </row>
    <row r="236" spans="4:17" x14ac:dyDescent="0.3">
      <c r="D236" s="22"/>
      <c r="E236" s="70">
        <v>232</v>
      </c>
      <c r="F236" t="s">
        <v>1145</v>
      </c>
      <c r="G236" t="s">
        <v>24</v>
      </c>
      <c r="H236" t="s">
        <v>1146</v>
      </c>
      <c r="I236" t="s">
        <v>4</v>
      </c>
      <c r="J236" t="s">
        <v>1288</v>
      </c>
      <c r="K236" t="s">
        <v>18</v>
      </c>
      <c r="L236" s="23"/>
      <c r="M236" s="23"/>
      <c r="N236" s="23"/>
      <c r="O236" s="23"/>
      <c r="P236" s="23"/>
      <c r="Q236" s="23"/>
    </row>
    <row r="237" spans="4:17" x14ac:dyDescent="0.3">
      <c r="D237" s="22"/>
      <c r="E237" s="70">
        <v>233</v>
      </c>
      <c r="F237" t="s">
        <v>140</v>
      </c>
      <c r="G237" t="s">
        <v>34</v>
      </c>
      <c r="H237" t="s">
        <v>141</v>
      </c>
      <c r="I237" t="s">
        <v>1</v>
      </c>
      <c r="J237" t="s">
        <v>1288</v>
      </c>
      <c r="K237" t="s">
        <v>18</v>
      </c>
      <c r="L237" s="23"/>
      <c r="M237" s="23"/>
      <c r="N237" s="23"/>
      <c r="O237" s="23"/>
      <c r="P237" s="23"/>
      <c r="Q237" s="23"/>
    </row>
    <row r="238" spans="4:17" x14ac:dyDescent="0.3">
      <c r="D238" s="22"/>
      <c r="E238" s="70">
        <v>234</v>
      </c>
      <c r="F238" t="s">
        <v>260</v>
      </c>
      <c r="G238" t="s">
        <v>14</v>
      </c>
      <c r="H238" t="s">
        <v>261</v>
      </c>
      <c r="I238" t="s">
        <v>15</v>
      </c>
      <c r="J238" t="s">
        <v>1288</v>
      </c>
      <c r="K238" t="s">
        <v>18</v>
      </c>
      <c r="L238" s="23"/>
      <c r="M238" s="23"/>
      <c r="N238" s="23"/>
      <c r="O238" s="23"/>
      <c r="P238" s="23"/>
      <c r="Q238" s="23"/>
    </row>
    <row r="239" spans="4:17" x14ac:dyDescent="0.3">
      <c r="D239" s="22"/>
      <c r="E239" s="69">
        <v>235</v>
      </c>
      <c r="F239" t="s">
        <v>282</v>
      </c>
      <c r="G239" t="s">
        <v>19</v>
      </c>
      <c r="H239" t="s">
        <v>283</v>
      </c>
      <c r="I239" t="s">
        <v>4</v>
      </c>
      <c r="J239" t="s">
        <v>1288</v>
      </c>
      <c r="K239" t="s">
        <v>18</v>
      </c>
      <c r="L239" s="23"/>
      <c r="M239" s="23"/>
      <c r="N239" s="23"/>
      <c r="O239" s="23"/>
      <c r="P239" s="23"/>
      <c r="Q239" s="23"/>
    </row>
    <row r="240" spans="4:17" x14ac:dyDescent="0.3">
      <c r="D240" s="22"/>
      <c r="E240" s="70">
        <v>236</v>
      </c>
      <c r="F240" t="s">
        <v>294</v>
      </c>
      <c r="G240" t="s">
        <v>24</v>
      </c>
      <c r="H240" t="s">
        <v>295</v>
      </c>
      <c r="I240" t="s">
        <v>1</v>
      </c>
      <c r="J240" t="s">
        <v>1288</v>
      </c>
      <c r="K240" t="s">
        <v>18</v>
      </c>
      <c r="L240" s="23"/>
      <c r="M240" s="23"/>
      <c r="N240" s="23"/>
      <c r="O240" s="23"/>
      <c r="P240" s="23"/>
      <c r="Q240" s="23"/>
    </row>
    <row r="241" spans="4:17" x14ac:dyDescent="0.3">
      <c r="D241" s="22"/>
      <c r="E241" s="69">
        <v>237</v>
      </c>
      <c r="F241" t="s">
        <v>314</v>
      </c>
      <c r="G241" t="s">
        <v>34</v>
      </c>
      <c r="H241" t="s">
        <v>315</v>
      </c>
      <c r="I241" t="s">
        <v>3</v>
      </c>
      <c r="J241" t="s">
        <v>1288</v>
      </c>
      <c r="K241" t="s">
        <v>18</v>
      </c>
      <c r="L241" s="23"/>
      <c r="M241" s="23"/>
      <c r="N241" s="23"/>
      <c r="O241" s="23"/>
      <c r="P241" s="23"/>
      <c r="Q241" s="23"/>
    </row>
    <row r="242" spans="4:17" x14ac:dyDescent="0.3">
      <c r="D242" s="22"/>
      <c r="E242" s="69">
        <v>238</v>
      </c>
      <c r="F242" t="s">
        <v>582</v>
      </c>
      <c r="G242" t="s">
        <v>14</v>
      </c>
      <c r="H242" t="s">
        <v>583</v>
      </c>
      <c r="I242" t="s">
        <v>3</v>
      </c>
      <c r="J242" t="s">
        <v>1288</v>
      </c>
      <c r="K242" t="s">
        <v>18</v>
      </c>
      <c r="L242" s="23"/>
      <c r="M242" s="23"/>
      <c r="N242" s="23"/>
      <c r="O242" s="23"/>
      <c r="P242" s="23"/>
      <c r="Q242" s="23"/>
    </row>
    <row r="243" spans="4:17" x14ac:dyDescent="0.3">
      <c r="D243" s="22"/>
      <c r="E243" s="69">
        <v>239</v>
      </c>
      <c r="F243" t="s">
        <v>683</v>
      </c>
      <c r="G243" t="s">
        <v>19</v>
      </c>
      <c r="H243" t="s">
        <v>684</v>
      </c>
      <c r="I243" t="s">
        <v>4</v>
      </c>
      <c r="J243" t="s">
        <v>1288</v>
      </c>
      <c r="K243" t="s">
        <v>18</v>
      </c>
      <c r="L243" s="23"/>
      <c r="M243" s="23"/>
      <c r="N243" s="23"/>
      <c r="O243" s="23"/>
      <c r="P243" s="23"/>
      <c r="Q243" s="23"/>
    </row>
    <row r="244" spans="4:17" x14ac:dyDescent="0.3">
      <c r="D244" s="22"/>
      <c r="E244" s="69">
        <v>240</v>
      </c>
      <c r="F244" t="s">
        <v>686</v>
      </c>
      <c r="G244" t="s">
        <v>24</v>
      </c>
      <c r="H244" t="s">
        <v>687</v>
      </c>
      <c r="I244" t="s">
        <v>0</v>
      </c>
      <c r="J244" t="s">
        <v>1288</v>
      </c>
      <c r="K244" t="s">
        <v>18</v>
      </c>
      <c r="L244" s="23"/>
      <c r="M244" s="23"/>
      <c r="N244" s="23"/>
      <c r="O244" s="23"/>
      <c r="P244" s="23"/>
      <c r="Q244" s="23"/>
    </row>
    <row r="245" spans="4:17" x14ac:dyDescent="0.3">
      <c r="D245" s="22"/>
      <c r="E245" s="69">
        <v>241</v>
      </c>
      <c r="F245" t="s">
        <v>722</v>
      </c>
      <c r="G245" t="s">
        <v>34</v>
      </c>
      <c r="H245" t="s">
        <v>723</v>
      </c>
      <c r="I245" t="s">
        <v>1</v>
      </c>
      <c r="J245" t="s">
        <v>1288</v>
      </c>
      <c r="K245" t="s">
        <v>18</v>
      </c>
      <c r="L245" s="23"/>
      <c r="M245" s="23"/>
      <c r="N245" s="23"/>
      <c r="O245" s="23"/>
      <c r="P245" s="23"/>
      <c r="Q245" s="23"/>
    </row>
    <row r="246" spans="4:17" x14ac:dyDescent="0.3">
      <c r="D246" s="22"/>
      <c r="E246" s="69">
        <v>242</v>
      </c>
      <c r="F246" t="s">
        <v>733</v>
      </c>
      <c r="G246" t="s">
        <v>14</v>
      </c>
      <c r="H246" t="s">
        <v>734</v>
      </c>
      <c r="I246" t="s">
        <v>3</v>
      </c>
      <c r="J246" t="s">
        <v>1288</v>
      </c>
      <c r="K246" t="s">
        <v>18</v>
      </c>
      <c r="L246" s="23"/>
      <c r="M246" s="23"/>
      <c r="N246" s="23"/>
      <c r="O246" s="23"/>
      <c r="P246" s="23"/>
      <c r="Q246" s="23"/>
    </row>
    <row r="247" spans="4:17" x14ac:dyDescent="0.3">
      <c r="D247" s="22"/>
      <c r="E247" s="69">
        <v>243</v>
      </c>
      <c r="F247" t="s">
        <v>778</v>
      </c>
      <c r="G247" t="s">
        <v>19</v>
      </c>
      <c r="H247" t="s">
        <v>779</v>
      </c>
      <c r="I247" t="s">
        <v>2</v>
      </c>
      <c r="J247" t="s">
        <v>142</v>
      </c>
      <c r="K247" t="s">
        <v>18</v>
      </c>
      <c r="L247" s="23"/>
      <c r="M247" s="23"/>
      <c r="N247" s="23"/>
      <c r="O247" s="23"/>
      <c r="P247" s="23"/>
      <c r="Q247" s="23"/>
    </row>
    <row r="248" spans="4:17" x14ac:dyDescent="0.3">
      <c r="D248" s="22"/>
      <c r="E248" s="69">
        <v>244</v>
      </c>
      <c r="F248" t="s">
        <v>837</v>
      </c>
      <c r="G248" t="s">
        <v>24</v>
      </c>
      <c r="H248" t="s">
        <v>838</v>
      </c>
      <c r="I248" t="s">
        <v>15</v>
      </c>
      <c r="J248" t="s">
        <v>1288</v>
      </c>
      <c r="K248" t="s">
        <v>18</v>
      </c>
      <c r="L248" s="23"/>
      <c r="M248" s="23"/>
      <c r="N248" s="23"/>
      <c r="O248" s="23"/>
      <c r="P248" s="23"/>
      <c r="Q248" s="23"/>
    </row>
    <row r="249" spans="4:17" x14ac:dyDescent="0.3">
      <c r="D249" s="22"/>
      <c r="E249" s="69">
        <v>245</v>
      </c>
      <c r="F249" t="s">
        <v>1189</v>
      </c>
      <c r="G249" t="s">
        <v>34</v>
      </c>
      <c r="H249" t="s">
        <v>1190</v>
      </c>
      <c r="I249" t="s">
        <v>4</v>
      </c>
      <c r="J249" t="s">
        <v>1288</v>
      </c>
      <c r="K249" t="s">
        <v>81</v>
      </c>
      <c r="L249" s="23"/>
      <c r="M249" s="23"/>
      <c r="N249" s="23"/>
      <c r="O249" s="23"/>
      <c r="P249" s="23"/>
      <c r="Q249" s="23"/>
    </row>
    <row r="250" spans="4:17" x14ac:dyDescent="0.3">
      <c r="D250" s="22"/>
      <c r="E250" s="69">
        <v>246</v>
      </c>
      <c r="F250" t="s">
        <v>1244</v>
      </c>
      <c r="G250" t="s">
        <v>14</v>
      </c>
      <c r="H250" t="s">
        <v>1245</v>
      </c>
      <c r="I250" t="s">
        <v>15</v>
      </c>
      <c r="J250" t="s">
        <v>1288</v>
      </c>
      <c r="K250" t="s">
        <v>18</v>
      </c>
      <c r="L250" s="23"/>
      <c r="M250" s="23"/>
      <c r="N250" s="23"/>
      <c r="O250" s="23"/>
      <c r="P250" s="23"/>
      <c r="Q250" s="23"/>
    </row>
    <row r="251" spans="4:17" x14ac:dyDescent="0.3">
      <c r="D251" s="22"/>
      <c r="E251" s="70">
        <v>247</v>
      </c>
      <c r="F251" t="s">
        <v>1261</v>
      </c>
      <c r="G251" t="s">
        <v>19</v>
      </c>
      <c r="H251" t="s">
        <v>1262</v>
      </c>
      <c r="I251" t="s">
        <v>15</v>
      </c>
      <c r="J251" t="s">
        <v>1288</v>
      </c>
      <c r="L251" s="23"/>
      <c r="M251" s="23"/>
      <c r="N251" s="23"/>
      <c r="O251" s="23"/>
      <c r="P251" s="23"/>
      <c r="Q251" s="23"/>
    </row>
    <row r="252" spans="4:17" x14ac:dyDescent="0.3">
      <c r="D252" s="22"/>
      <c r="E252">
        <v>248</v>
      </c>
      <c r="F252" t="s">
        <v>359</v>
      </c>
      <c r="G252" t="s">
        <v>24</v>
      </c>
      <c r="H252" t="s">
        <v>360</v>
      </c>
      <c r="I252" t="s">
        <v>1</v>
      </c>
      <c r="J252" t="s">
        <v>1288</v>
      </c>
      <c r="K252" t="s">
        <v>18</v>
      </c>
      <c r="L252" s="23"/>
      <c r="M252" s="23"/>
      <c r="N252" s="23"/>
      <c r="O252" s="23"/>
      <c r="P252" s="23"/>
      <c r="Q252" s="23"/>
    </row>
    <row r="253" spans="4:17" x14ac:dyDescent="0.3">
      <c r="D253" s="22"/>
      <c r="E253" s="70">
        <v>249</v>
      </c>
      <c r="F253" t="s">
        <v>719</v>
      </c>
      <c r="G253" t="s">
        <v>34</v>
      </c>
      <c r="H253" t="s">
        <v>720</v>
      </c>
      <c r="I253" t="s">
        <v>4</v>
      </c>
      <c r="J253" t="s">
        <v>1288</v>
      </c>
      <c r="K253" t="s">
        <v>18</v>
      </c>
      <c r="L253" s="23"/>
      <c r="M253" s="23"/>
      <c r="N253" s="23"/>
      <c r="O253" s="23"/>
      <c r="P253" s="23"/>
      <c r="Q253" s="23"/>
    </row>
    <row r="254" spans="4:17" x14ac:dyDescent="0.3">
      <c r="D254" s="22"/>
      <c r="E254" s="70">
        <v>250</v>
      </c>
      <c r="F254" t="s">
        <v>736</v>
      </c>
      <c r="G254" t="s">
        <v>14</v>
      </c>
      <c r="H254" t="s">
        <v>737</v>
      </c>
      <c r="I254" t="s">
        <v>3</v>
      </c>
      <c r="J254" t="s">
        <v>1288</v>
      </c>
      <c r="K254" t="s">
        <v>18</v>
      </c>
      <c r="L254" s="23"/>
      <c r="M254" s="23"/>
      <c r="N254" s="23"/>
      <c r="O254" s="23"/>
      <c r="P254" s="23"/>
      <c r="Q254" s="23"/>
    </row>
    <row r="255" spans="4:17" x14ac:dyDescent="0.3">
      <c r="D255" s="22"/>
      <c r="E255" s="69">
        <v>251</v>
      </c>
      <c r="F255" t="s">
        <v>811</v>
      </c>
      <c r="G255" t="s">
        <v>19</v>
      </c>
      <c r="H255" t="s">
        <v>812</v>
      </c>
      <c r="I255" t="s">
        <v>1</v>
      </c>
      <c r="J255" t="s">
        <v>1288</v>
      </c>
      <c r="K255" t="s">
        <v>18</v>
      </c>
      <c r="L255" s="23"/>
      <c r="M255" s="23"/>
      <c r="N255" s="23"/>
      <c r="O255" s="23"/>
      <c r="P255" s="23"/>
      <c r="Q255" s="23"/>
    </row>
    <row r="256" spans="4:17" x14ac:dyDescent="0.3">
      <c r="D256" s="22"/>
      <c r="E256" s="69">
        <v>252</v>
      </c>
      <c r="F256" t="s">
        <v>860</v>
      </c>
      <c r="G256" t="s">
        <v>24</v>
      </c>
      <c r="H256" t="s">
        <v>861</v>
      </c>
      <c r="I256" t="s">
        <v>15</v>
      </c>
      <c r="J256" t="s">
        <v>1288</v>
      </c>
      <c r="K256" t="s">
        <v>18</v>
      </c>
      <c r="L256" s="23"/>
      <c r="M256" s="23"/>
      <c r="N256" s="23"/>
      <c r="O256" s="23"/>
      <c r="P256" s="23"/>
      <c r="Q256" s="23"/>
    </row>
    <row r="257" spans="4:17" x14ac:dyDescent="0.3">
      <c r="D257" s="22"/>
      <c r="E257" s="69">
        <v>253</v>
      </c>
      <c r="F257" t="s">
        <v>914</v>
      </c>
      <c r="G257" t="s">
        <v>34</v>
      </c>
      <c r="H257" t="s">
        <v>915</v>
      </c>
      <c r="I257" t="s">
        <v>15</v>
      </c>
      <c r="J257" t="s">
        <v>1288</v>
      </c>
      <c r="K257" t="s">
        <v>18</v>
      </c>
      <c r="L257" s="23"/>
      <c r="M257" s="23"/>
      <c r="N257" s="23"/>
      <c r="O257" s="23"/>
      <c r="P257" s="23"/>
      <c r="Q257" s="23"/>
    </row>
    <row r="258" spans="4:17" x14ac:dyDescent="0.3">
      <c r="D258" s="22"/>
      <c r="E258" s="69">
        <v>254</v>
      </c>
      <c r="F258" t="s">
        <v>922</v>
      </c>
      <c r="G258" t="s">
        <v>14</v>
      </c>
      <c r="H258" t="s">
        <v>923</v>
      </c>
      <c r="I258" t="s">
        <v>2</v>
      </c>
      <c r="J258" t="s">
        <v>361</v>
      </c>
      <c r="K258" t="s">
        <v>18</v>
      </c>
      <c r="L258" s="23"/>
      <c r="M258" s="23"/>
      <c r="N258" s="23"/>
      <c r="O258" s="23"/>
      <c r="P258" s="23"/>
      <c r="Q258" s="23"/>
    </row>
    <row r="259" spans="4:17" x14ac:dyDescent="0.3">
      <c r="D259" s="22"/>
      <c r="E259" s="69">
        <v>255</v>
      </c>
      <c r="F259" t="s">
        <v>940</v>
      </c>
      <c r="G259" t="s">
        <v>19</v>
      </c>
      <c r="H259" t="s">
        <v>941</v>
      </c>
      <c r="I259" t="s">
        <v>15</v>
      </c>
      <c r="J259" t="s">
        <v>1288</v>
      </c>
      <c r="K259" t="s">
        <v>18</v>
      </c>
      <c r="L259" s="23"/>
      <c r="M259" s="23"/>
      <c r="N259" s="23"/>
      <c r="O259" s="23"/>
      <c r="P259" s="23"/>
      <c r="Q259" s="23"/>
    </row>
    <row r="260" spans="4:17" x14ac:dyDescent="0.3">
      <c r="D260" s="22"/>
      <c r="E260" s="69">
        <v>256</v>
      </c>
      <c r="F260" t="s">
        <v>1025</v>
      </c>
      <c r="G260" t="s">
        <v>1127</v>
      </c>
      <c r="H260" t="s">
        <v>1026</v>
      </c>
      <c r="I260" t="s">
        <v>2</v>
      </c>
      <c r="J260" t="s">
        <v>361</v>
      </c>
      <c r="K260" t="s">
        <v>18</v>
      </c>
      <c r="L260" s="23"/>
      <c r="M260" s="23"/>
      <c r="N260" s="23"/>
      <c r="O260" s="23"/>
      <c r="P260" s="23"/>
      <c r="Q260" s="23"/>
    </row>
    <row r="261" spans="4:17" x14ac:dyDescent="0.3">
      <c r="D261" s="22"/>
      <c r="E261" s="69">
        <v>257</v>
      </c>
      <c r="F261" t="s">
        <v>1028</v>
      </c>
      <c r="G261" t="s">
        <v>1127</v>
      </c>
      <c r="H261" t="s">
        <v>1029</v>
      </c>
      <c r="I261" t="s">
        <v>2</v>
      </c>
      <c r="J261" t="s">
        <v>361</v>
      </c>
      <c r="K261" t="s">
        <v>18</v>
      </c>
      <c r="L261" s="23"/>
      <c r="M261" s="23"/>
      <c r="N261" s="23"/>
      <c r="O261" s="23"/>
      <c r="P261" s="23"/>
      <c r="Q261" s="23"/>
    </row>
    <row r="262" spans="4:17" x14ac:dyDescent="0.3">
      <c r="D262" s="22"/>
      <c r="E262" s="69">
        <v>258</v>
      </c>
      <c r="F262" t="s">
        <v>92</v>
      </c>
      <c r="G262" t="s">
        <v>1127</v>
      </c>
      <c r="H262" t="s">
        <v>93</v>
      </c>
      <c r="I262" t="s">
        <v>2</v>
      </c>
      <c r="J262" t="s">
        <v>1265</v>
      </c>
      <c r="K262" t="s">
        <v>81</v>
      </c>
      <c r="L262" s="23"/>
      <c r="M262" s="23"/>
      <c r="N262" s="23"/>
      <c r="O262" s="23"/>
      <c r="P262" s="23"/>
      <c r="Q262" s="23"/>
    </row>
    <row r="263" spans="4:17" x14ac:dyDescent="0.3">
      <c r="D263" s="22"/>
      <c r="E263" s="69">
        <v>259</v>
      </c>
      <c r="F263" t="s">
        <v>232</v>
      </c>
      <c r="G263" t="s">
        <v>1127</v>
      </c>
      <c r="H263" t="s">
        <v>233</v>
      </c>
      <c r="I263" t="s">
        <v>0</v>
      </c>
      <c r="J263" t="s">
        <v>1330</v>
      </c>
      <c r="K263" t="s">
        <v>18</v>
      </c>
      <c r="L263" s="23"/>
      <c r="M263" s="23"/>
      <c r="N263" s="23"/>
      <c r="O263" s="23"/>
      <c r="P263" s="23"/>
      <c r="Q263" s="23"/>
    </row>
    <row r="264" spans="4:17" x14ac:dyDescent="0.3">
      <c r="D264" s="22"/>
      <c r="E264" s="70">
        <v>260</v>
      </c>
      <c r="F264" t="s">
        <v>342</v>
      </c>
      <c r="G264" t="s">
        <v>24</v>
      </c>
      <c r="H264" t="s">
        <v>343</v>
      </c>
      <c r="I264" t="s">
        <v>2</v>
      </c>
      <c r="J264" t="s">
        <v>1265</v>
      </c>
      <c r="K264" t="s">
        <v>18</v>
      </c>
      <c r="L264" s="23"/>
      <c r="M264" s="23"/>
      <c r="N264" s="23"/>
      <c r="O264" s="23"/>
      <c r="P264" s="23"/>
      <c r="Q264" s="23"/>
    </row>
    <row r="265" spans="4:17" x14ac:dyDescent="0.3">
      <c r="D265" s="22"/>
      <c r="E265">
        <v>261</v>
      </c>
      <c r="F265" t="s">
        <v>345</v>
      </c>
      <c r="G265" t="s">
        <v>34</v>
      </c>
      <c r="H265" t="s">
        <v>223</v>
      </c>
      <c r="I265" t="s">
        <v>1</v>
      </c>
      <c r="J265" t="s">
        <v>1288</v>
      </c>
      <c r="L265" s="23"/>
      <c r="M265" s="23"/>
      <c r="N265" s="23"/>
      <c r="O265" s="23"/>
      <c r="P265" s="23"/>
      <c r="Q265" s="23"/>
    </row>
    <row r="266" spans="4:17" x14ac:dyDescent="0.3">
      <c r="D266" s="22"/>
      <c r="E266" s="69">
        <v>262</v>
      </c>
      <c r="F266" t="s">
        <v>396</v>
      </c>
      <c r="G266" t="s">
        <v>14</v>
      </c>
      <c r="H266" t="s">
        <v>397</v>
      </c>
      <c r="I266" t="s">
        <v>2</v>
      </c>
      <c r="J266" t="s">
        <v>1265</v>
      </c>
      <c r="K266" t="s">
        <v>18</v>
      </c>
      <c r="L266" s="23"/>
      <c r="M266" s="23"/>
      <c r="N266" s="23"/>
      <c r="O266" s="23"/>
      <c r="P266" s="23"/>
      <c r="Q266" s="23"/>
    </row>
    <row r="267" spans="4:17" x14ac:dyDescent="0.3">
      <c r="D267" s="22"/>
      <c r="E267" s="70">
        <v>263</v>
      </c>
      <c r="F267" t="s">
        <v>456</v>
      </c>
      <c r="G267" t="s">
        <v>19</v>
      </c>
      <c r="H267" t="s">
        <v>457</v>
      </c>
      <c r="I267" t="s">
        <v>4</v>
      </c>
      <c r="J267" t="s">
        <v>1288</v>
      </c>
      <c r="L267" s="23"/>
      <c r="M267" s="23"/>
      <c r="N267" s="23"/>
      <c r="O267" s="23"/>
      <c r="P267" s="23"/>
      <c r="Q267" s="23"/>
    </row>
    <row r="268" spans="4:17" x14ac:dyDescent="0.3">
      <c r="D268" s="22"/>
      <c r="E268" s="70">
        <v>264</v>
      </c>
      <c r="F268" t="s">
        <v>506</v>
      </c>
      <c r="G268" t="s">
        <v>24</v>
      </c>
      <c r="H268" t="s">
        <v>507</v>
      </c>
      <c r="I268" t="s">
        <v>3</v>
      </c>
      <c r="J268" t="s">
        <v>1288</v>
      </c>
      <c r="L268" s="23"/>
      <c r="M268" s="23"/>
      <c r="N268" s="23"/>
      <c r="O268" s="23"/>
      <c r="P268" s="23"/>
      <c r="Q268" s="23"/>
    </row>
    <row r="269" spans="4:17" x14ac:dyDescent="0.3">
      <c r="D269" s="22"/>
      <c r="E269" s="70">
        <v>265</v>
      </c>
      <c r="F269" t="s">
        <v>515</v>
      </c>
      <c r="G269" t="s">
        <v>34</v>
      </c>
      <c r="H269" t="s">
        <v>516</v>
      </c>
      <c r="I269" t="s">
        <v>0</v>
      </c>
      <c r="J269" t="s">
        <v>1288</v>
      </c>
      <c r="K269" t="s">
        <v>18</v>
      </c>
      <c r="L269" s="23"/>
      <c r="M269" s="23"/>
      <c r="N269" s="23"/>
      <c r="O269" s="23"/>
      <c r="P269" s="23"/>
      <c r="Q269" s="23"/>
    </row>
    <row r="270" spans="4:17" x14ac:dyDescent="0.3">
      <c r="D270" s="22"/>
      <c r="E270" s="69">
        <v>266</v>
      </c>
      <c r="F270" t="s">
        <v>533</v>
      </c>
      <c r="G270" t="s">
        <v>14</v>
      </c>
      <c r="H270" t="s">
        <v>534</v>
      </c>
      <c r="I270" t="s">
        <v>3</v>
      </c>
      <c r="J270" t="s">
        <v>1288</v>
      </c>
      <c r="K270" t="s">
        <v>18</v>
      </c>
      <c r="L270" s="23"/>
      <c r="M270" s="23"/>
      <c r="N270" s="23"/>
      <c r="O270" s="23"/>
      <c r="P270" s="23"/>
      <c r="Q270" s="23"/>
    </row>
    <row r="271" spans="4:17" x14ac:dyDescent="0.3">
      <c r="D271" s="22"/>
      <c r="E271" s="70">
        <v>267</v>
      </c>
      <c r="F271" t="s">
        <v>566</v>
      </c>
      <c r="G271" t="s">
        <v>19</v>
      </c>
      <c r="H271" t="s">
        <v>567</v>
      </c>
      <c r="I271" t="s">
        <v>1</v>
      </c>
      <c r="J271" t="s">
        <v>1288</v>
      </c>
      <c r="K271" t="s">
        <v>18</v>
      </c>
      <c r="L271" s="23"/>
      <c r="M271" s="23"/>
      <c r="N271" s="23"/>
      <c r="O271" s="23"/>
      <c r="P271" s="23"/>
      <c r="Q271" s="23"/>
    </row>
    <row r="272" spans="4:17" x14ac:dyDescent="0.3">
      <c r="D272" s="22"/>
      <c r="E272" s="69">
        <v>268</v>
      </c>
      <c r="F272" t="s">
        <v>575</v>
      </c>
      <c r="G272" t="s">
        <v>24</v>
      </c>
      <c r="H272" t="s">
        <v>576</v>
      </c>
      <c r="I272" t="s">
        <v>3</v>
      </c>
      <c r="J272" t="s">
        <v>1288</v>
      </c>
      <c r="K272" t="s">
        <v>578</v>
      </c>
      <c r="L272" s="23"/>
      <c r="M272" s="23"/>
      <c r="N272" s="23"/>
      <c r="O272" s="23"/>
      <c r="P272" s="23"/>
      <c r="Q272" s="23"/>
    </row>
    <row r="273" spans="4:17" x14ac:dyDescent="0.3">
      <c r="D273" s="22"/>
      <c r="E273" s="69">
        <v>269</v>
      </c>
      <c r="F273" t="s">
        <v>602</v>
      </c>
      <c r="G273" t="s">
        <v>34</v>
      </c>
      <c r="H273" t="s">
        <v>603</v>
      </c>
      <c r="I273" t="s">
        <v>3</v>
      </c>
      <c r="J273" t="s">
        <v>1288</v>
      </c>
      <c r="K273" t="s">
        <v>18</v>
      </c>
      <c r="L273" s="23"/>
      <c r="M273" s="23"/>
      <c r="N273" s="23"/>
      <c r="O273" s="23"/>
      <c r="P273" s="23"/>
      <c r="Q273" s="23"/>
    </row>
    <row r="274" spans="4:17" x14ac:dyDescent="0.3">
      <c r="D274" s="22"/>
      <c r="E274" s="70">
        <v>270</v>
      </c>
      <c r="F274" t="s">
        <v>617</v>
      </c>
      <c r="G274" t="s">
        <v>14</v>
      </c>
      <c r="H274" t="s">
        <v>618</v>
      </c>
      <c r="I274" t="s">
        <v>0</v>
      </c>
      <c r="J274" t="s">
        <v>1288</v>
      </c>
      <c r="K274" t="s">
        <v>18</v>
      </c>
      <c r="L274" s="23"/>
      <c r="M274" s="23"/>
      <c r="N274" s="23"/>
      <c r="O274" s="23"/>
      <c r="P274" s="23"/>
      <c r="Q274" s="23"/>
    </row>
    <row r="275" spans="4:17" x14ac:dyDescent="0.3">
      <c r="D275" s="22"/>
      <c r="E275">
        <v>271</v>
      </c>
      <c r="F275" t="s">
        <v>669</v>
      </c>
      <c r="G275" t="s">
        <v>19</v>
      </c>
      <c r="H275" t="s">
        <v>670</v>
      </c>
      <c r="I275" t="s">
        <v>15</v>
      </c>
      <c r="J275" t="s">
        <v>1288</v>
      </c>
      <c r="K275" t="s">
        <v>18</v>
      </c>
      <c r="L275" s="23"/>
      <c r="M275" s="23"/>
      <c r="N275" s="23"/>
      <c r="O275" s="23"/>
      <c r="P275" s="23"/>
      <c r="Q275" s="23"/>
    </row>
    <row r="276" spans="4:17" x14ac:dyDescent="0.3">
      <c r="D276" s="22"/>
      <c r="E276" s="69">
        <v>272</v>
      </c>
      <c r="F276" t="s">
        <v>680</v>
      </c>
      <c r="G276" t="s">
        <v>24</v>
      </c>
      <c r="H276" t="s">
        <v>681</v>
      </c>
      <c r="I276" t="s">
        <v>2</v>
      </c>
      <c r="J276" t="s">
        <v>1265</v>
      </c>
      <c r="K276" t="s">
        <v>18</v>
      </c>
      <c r="L276" s="23"/>
      <c r="M276" s="23"/>
      <c r="N276" s="23"/>
      <c r="O276" s="23"/>
      <c r="P276" s="23"/>
      <c r="Q276" s="23"/>
    </row>
    <row r="277" spans="4:17" x14ac:dyDescent="0.3">
      <c r="D277" s="22"/>
      <c r="E277" s="69">
        <v>273</v>
      </c>
      <c r="F277" t="s">
        <v>814</v>
      </c>
      <c r="G277" t="s">
        <v>34</v>
      </c>
      <c r="H277" t="s">
        <v>815</v>
      </c>
      <c r="I277" t="s">
        <v>1</v>
      </c>
      <c r="J277" t="s">
        <v>1288</v>
      </c>
      <c r="K277" t="s">
        <v>18</v>
      </c>
      <c r="L277" s="23"/>
      <c r="M277" s="23"/>
      <c r="N277" s="23"/>
      <c r="O277" s="23"/>
      <c r="P277" s="23"/>
      <c r="Q277" s="23"/>
    </row>
    <row r="278" spans="4:17" x14ac:dyDescent="0.3">
      <c r="D278" s="22"/>
      <c r="E278" s="69">
        <v>274</v>
      </c>
      <c r="F278" t="s">
        <v>822</v>
      </c>
      <c r="G278" t="s">
        <v>14</v>
      </c>
      <c r="H278" t="s">
        <v>823</v>
      </c>
      <c r="I278" t="s">
        <v>1</v>
      </c>
      <c r="J278" t="s">
        <v>1288</v>
      </c>
      <c r="K278" t="s">
        <v>81</v>
      </c>
      <c r="L278" s="23"/>
      <c r="M278" s="23"/>
      <c r="N278" s="23"/>
      <c r="O278" s="23"/>
      <c r="P278" s="23"/>
      <c r="Q278" s="23"/>
    </row>
    <row r="279" spans="4:17" x14ac:dyDescent="0.3">
      <c r="D279" s="22"/>
      <c r="E279" s="69">
        <v>275</v>
      </c>
      <c r="F279" t="s">
        <v>881</v>
      </c>
      <c r="G279" t="s">
        <v>19</v>
      </c>
      <c r="H279" t="s">
        <v>882</v>
      </c>
      <c r="I279" t="s">
        <v>2</v>
      </c>
      <c r="J279" t="s">
        <v>1265</v>
      </c>
      <c r="K279" t="s">
        <v>18</v>
      </c>
      <c r="L279" s="23"/>
      <c r="M279" s="23"/>
      <c r="N279" s="23"/>
      <c r="O279" s="23"/>
      <c r="P279" s="23"/>
      <c r="Q279" s="23"/>
    </row>
    <row r="280" spans="4:17" x14ac:dyDescent="0.3">
      <c r="D280" s="22"/>
      <c r="E280" s="70">
        <v>276</v>
      </c>
      <c r="F280" t="s">
        <v>884</v>
      </c>
      <c r="G280" t="s">
        <v>24</v>
      </c>
      <c r="H280" t="s">
        <v>885</v>
      </c>
      <c r="I280" t="s">
        <v>15</v>
      </c>
      <c r="J280" t="s">
        <v>1288</v>
      </c>
      <c r="K280" t="s">
        <v>18</v>
      </c>
      <c r="L280" s="23"/>
      <c r="M280" s="23"/>
      <c r="N280" s="23"/>
      <c r="O280" s="23"/>
      <c r="P280" s="23"/>
      <c r="Q280" s="23"/>
    </row>
    <row r="281" spans="4:17" x14ac:dyDescent="0.3">
      <c r="D281" s="22"/>
      <c r="E281">
        <v>277</v>
      </c>
      <c r="F281" t="s">
        <v>899</v>
      </c>
      <c r="G281" t="s">
        <v>34</v>
      </c>
      <c r="H281" t="s">
        <v>900</v>
      </c>
      <c r="I281" t="s">
        <v>4</v>
      </c>
      <c r="J281" t="s">
        <v>1288</v>
      </c>
      <c r="K281" t="s">
        <v>18</v>
      </c>
      <c r="L281" s="23"/>
      <c r="M281" s="23"/>
      <c r="N281" s="23"/>
      <c r="O281" s="23"/>
      <c r="P281" s="23"/>
      <c r="Q281" s="23"/>
    </row>
    <row r="282" spans="4:17" x14ac:dyDescent="0.3">
      <c r="D282" s="22"/>
      <c r="E282" s="69">
        <v>278</v>
      </c>
      <c r="F282" t="s">
        <v>958</v>
      </c>
      <c r="G282" t="s">
        <v>14</v>
      </c>
      <c r="H282" t="s">
        <v>959</v>
      </c>
      <c r="I282" t="s">
        <v>1</v>
      </c>
      <c r="J282" t="s">
        <v>1288</v>
      </c>
      <c r="L282" s="23"/>
      <c r="M282" s="23"/>
      <c r="N282" s="23"/>
      <c r="O282" s="23"/>
      <c r="P282" s="23"/>
      <c r="Q282" s="23"/>
    </row>
    <row r="283" spans="4:17" x14ac:dyDescent="0.3">
      <c r="D283" s="22"/>
      <c r="E283" s="69">
        <v>279</v>
      </c>
      <c r="F283" t="s">
        <v>968</v>
      </c>
      <c r="G283" t="s">
        <v>19</v>
      </c>
      <c r="H283" t="s">
        <v>969</v>
      </c>
      <c r="I283" t="s">
        <v>1</v>
      </c>
      <c r="J283" t="s">
        <v>1288</v>
      </c>
      <c r="K283" t="s">
        <v>18</v>
      </c>
      <c r="L283" s="23"/>
      <c r="M283" s="23"/>
      <c r="N283" s="23"/>
      <c r="O283" s="23"/>
      <c r="P283" s="23"/>
      <c r="Q283" s="23"/>
    </row>
    <row r="284" spans="4:17" x14ac:dyDescent="0.3">
      <c r="D284" s="22"/>
      <c r="E284" s="70">
        <v>280</v>
      </c>
      <c r="F284" t="s">
        <v>1009</v>
      </c>
      <c r="G284" t="s">
        <v>24</v>
      </c>
      <c r="H284" t="s">
        <v>1010</v>
      </c>
      <c r="I284" t="s">
        <v>1</v>
      </c>
      <c r="J284" t="s">
        <v>1288</v>
      </c>
      <c r="K284" t="s">
        <v>18</v>
      </c>
      <c r="L284" s="23"/>
      <c r="M284" s="23"/>
      <c r="N284" s="23"/>
      <c r="O284" s="23"/>
      <c r="P284" s="23"/>
      <c r="Q284" s="23"/>
    </row>
    <row r="285" spans="4:17" x14ac:dyDescent="0.3">
      <c r="D285" s="22"/>
      <c r="E285" s="70">
        <v>281</v>
      </c>
      <c r="F285" t="s">
        <v>1012</v>
      </c>
      <c r="G285" t="s">
        <v>34</v>
      </c>
      <c r="H285" t="s">
        <v>1013</v>
      </c>
      <c r="I285" t="s">
        <v>1</v>
      </c>
      <c r="J285" t="s">
        <v>1288</v>
      </c>
      <c r="K285" t="s">
        <v>18</v>
      </c>
      <c r="L285" s="23"/>
      <c r="M285" s="23"/>
      <c r="N285" s="23"/>
      <c r="O285" s="23"/>
      <c r="P285" s="23"/>
      <c r="Q285" s="23"/>
    </row>
    <row r="286" spans="4:17" x14ac:dyDescent="0.3">
      <c r="D286" s="22"/>
      <c r="E286" s="69">
        <v>282</v>
      </c>
      <c r="F286" t="s">
        <v>1148</v>
      </c>
      <c r="G286" t="s">
        <v>14</v>
      </c>
      <c r="H286" t="s">
        <v>1149</v>
      </c>
      <c r="I286" t="s">
        <v>3</v>
      </c>
      <c r="J286" t="s">
        <v>1288</v>
      </c>
      <c r="L286" s="23"/>
      <c r="M286" s="23"/>
      <c r="N286" s="23"/>
      <c r="O286" s="23"/>
      <c r="P286" s="23"/>
      <c r="Q286" s="23"/>
    </row>
    <row r="287" spans="4:17" x14ac:dyDescent="0.3">
      <c r="D287" s="22"/>
      <c r="E287" s="69">
        <v>283</v>
      </c>
      <c r="F287" t="s">
        <v>1192</v>
      </c>
      <c r="G287" t="s">
        <v>19</v>
      </c>
      <c r="H287" t="s">
        <v>1193</v>
      </c>
      <c r="I287" t="s">
        <v>2</v>
      </c>
      <c r="J287" t="s">
        <v>1265</v>
      </c>
      <c r="L287" s="23"/>
      <c r="M287" s="23"/>
      <c r="N287" s="23"/>
      <c r="O287" s="23"/>
      <c r="P287" s="23"/>
      <c r="Q287" s="23"/>
    </row>
    <row r="288" spans="4:17" x14ac:dyDescent="0.3">
      <c r="D288" s="22"/>
      <c r="E288" s="70">
        <v>284</v>
      </c>
      <c r="F288" t="s">
        <v>1200</v>
      </c>
      <c r="G288" t="s">
        <v>1105</v>
      </c>
      <c r="H288" t="s">
        <v>1201</v>
      </c>
      <c r="I288" t="s">
        <v>15</v>
      </c>
      <c r="J288" t="s">
        <v>1288</v>
      </c>
      <c r="K288" t="s">
        <v>18</v>
      </c>
      <c r="L288" s="23"/>
      <c r="M288" s="23"/>
      <c r="N288" s="23"/>
      <c r="O288" s="23"/>
      <c r="P288" s="23"/>
      <c r="Q288" s="23"/>
    </row>
    <row r="289" spans="4:17" x14ac:dyDescent="0.3">
      <c r="D289" s="22"/>
      <c r="E289" s="69">
        <v>285</v>
      </c>
      <c r="F289" t="s">
        <v>1233</v>
      </c>
      <c r="G289" t="s">
        <v>1105</v>
      </c>
      <c r="H289" t="s">
        <v>1234</v>
      </c>
      <c r="I289" t="s">
        <v>15</v>
      </c>
      <c r="J289" t="s">
        <v>1330</v>
      </c>
      <c r="K289" t="s">
        <v>18</v>
      </c>
      <c r="L289" s="23"/>
      <c r="M289" s="23"/>
      <c r="N289" s="23"/>
      <c r="O289" s="23"/>
      <c r="P289" s="23"/>
      <c r="Q289" s="23"/>
    </row>
    <row r="290" spans="4:17" x14ac:dyDescent="0.3">
      <c r="D290" s="22"/>
      <c r="E290" s="70">
        <v>286</v>
      </c>
      <c r="F290" t="s">
        <v>238</v>
      </c>
      <c r="G290" t="s">
        <v>1105</v>
      </c>
      <c r="H290" t="s">
        <v>239</v>
      </c>
      <c r="I290" t="s">
        <v>1</v>
      </c>
      <c r="J290" t="s">
        <v>1288</v>
      </c>
      <c r="L290" s="23"/>
      <c r="M290" s="23"/>
      <c r="N290" s="23"/>
      <c r="O290" s="23"/>
      <c r="P290" s="23"/>
      <c r="Q290" s="23"/>
    </row>
    <row r="291" spans="4:17" x14ac:dyDescent="0.3">
      <c r="D291" s="22"/>
      <c r="E291" s="69">
        <v>287</v>
      </c>
      <c r="F291" t="s">
        <v>1177</v>
      </c>
      <c r="G291" t="s">
        <v>1105</v>
      </c>
      <c r="H291" t="s">
        <v>1178</v>
      </c>
      <c r="I291" t="s">
        <v>15</v>
      </c>
      <c r="J291" t="s">
        <v>1288</v>
      </c>
      <c r="K291" t="s">
        <v>18</v>
      </c>
      <c r="L291" s="23"/>
      <c r="M291" s="23"/>
      <c r="N291" s="23"/>
      <c r="O291" s="23"/>
      <c r="P291" s="23"/>
      <c r="Q291" s="23"/>
    </row>
    <row r="292" spans="4:17" x14ac:dyDescent="0.3">
      <c r="D292" s="22"/>
      <c r="E292" s="70">
        <v>288</v>
      </c>
      <c r="F292" t="s">
        <v>58</v>
      </c>
      <c r="G292" t="s">
        <v>24</v>
      </c>
      <c r="H292" t="s">
        <v>59</v>
      </c>
      <c r="I292" t="s">
        <v>4</v>
      </c>
      <c r="J292" t="s">
        <v>1288</v>
      </c>
      <c r="K292" t="s">
        <v>18</v>
      </c>
      <c r="L292" s="23"/>
      <c r="M292" s="23"/>
      <c r="N292" s="23"/>
      <c r="O292" s="23"/>
      <c r="P292" s="23"/>
      <c r="Q292" s="23"/>
    </row>
    <row r="293" spans="4:17" x14ac:dyDescent="0.3">
      <c r="D293" s="22"/>
      <c r="E293" s="70">
        <v>289</v>
      </c>
      <c r="F293" t="s">
        <v>99</v>
      </c>
      <c r="G293" t="s">
        <v>34</v>
      </c>
      <c r="H293" t="s">
        <v>100</v>
      </c>
      <c r="I293" t="s">
        <v>0</v>
      </c>
      <c r="J293" t="s">
        <v>1288</v>
      </c>
      <c r="K293" t="s">
        <v>18</v>
      </c>
      <c r="L293" s="23"/>
      <c r="M293" s="23"/>
      <c r="N293" s="23"/>
      <c r="O293" s="23"/>
      <c r="P293" s="23"/>
      <c r="Q293" s="23"/>
    </row>
    <row r="294" spans="4:17" x14ac:dyDescent="0.3">
      <c r="D294" s="22"/>
      <c r="E294" s="69">
        <v>290</v>
      </c>
      <c r="F294" t="s">
        <v>105</v>
      </c>
      <c r="G294" t="s">
        <v>14</v>
      </c>
      <c r="H294" t="s">
        <v>106</v>
      </c>
      <c r="I294" t="s">
        <v>3</v>
      </c>
      <c r="J294" t="s">
        <v>1288</v>
      </c>
      <c r="K294" t="s">
        <v>18</v>
      </c>
      <c r="L294" s="23"/>
      <c r="M294" s="23"/>
      <c r="N294" s="23"/>
      <c r="O294" s="23"/>
      <c r="P294" s="23"/>
      <c r="Q294" s="23"/>
    </row>
    <row r="295" spans="4:17" x14ac:dyDescent="0.3">
      <c r="D295" s="22"/>
      <c r="E295" s="69">
        <v>291</v>
      </c>
      <c r="F295" t="s">
        <v>108</v>
      </c>
      <c r="G295" t="s">
        <v>19</v>
      </c>
      <c r="H295" t="s">
        <v>109</v>
      </c>
      <c r="I295" t="s">
        <v>1</v>
      </c>
      <c r="J295" t="s">
        <v>1288</v>
      </c>
      <c r="K295" t="s">
        <v>18</v>
      </c>
      <c r="L295" s="23"/>
      <c r="M295" s="23"/>
      <c r="N295" s="23"/>
      <c r="O295" s="23"/>
      <c r="P295" s="23"/>
      <c r="Q295" s="23"/>
    </row>
    <row r="296" spans="4:17" x14ac:dyDescent="0.3">
      <c r="D296" s="22"/>
      <c r="E296" s="69">
        <v>292</v>
      </c>
      <c r="F296" t="s">
        <v>160</v>
      </c>
      <c r="G296" t="s">
        <v>24</v>
      </c>
      <c r="H296" t="s">
        <v>161</v>
      </c>
      <c r="I296" t="s">
        <v>1</v>
      </c>
      <c r="J296" t="s">
        <v>1288</v>
      </c>
      <c r="K296" t="s">
        <v>18</v>
      </c>
      <c r="L296" s="23"/>
      <c r="M296" s="23"/>
      <c r="N296" s="23"/>
      <c r="O296" s="23"/>
      <c r="P296" s="23"/>
      <c r="Q296" s="23"/>
    </row>
    <row r="297" spans="4:17" x14ac:dyDescent="0.3">
      <c r="D297" s="22"/>
      <c r="E297" s="69">
        <v>293</v>
      </c>
      <c r="F297" t="s">
        <v>186</v>
      </c>
      <c r="G297" t="s">
        <v>34</v>
      </c>
      <c r="H297" t="s">
        <v>187</v>
      </c>
      <c r="I297" t="s">
        <v>4</v>
      </c>
      <c r="J297" t="s">
        <v>1288</v>
      </c>
      <c r="K297" t="s">
        <v>81</v>
      </c>
      <c r="L297" s="23"/>
      <c r="M297" s="23"/>
      <c r="N297" s="23"/>
      <c r="O297" s="23"/>
      <c r="P297" s="23"/>
      <c r="Q297" s="23"/>
    </row>
    <row r="298" spans="4:17" x14ac:dyDescent="0.3">
      <c r="D298" s="22"/>
      <c r="E298" s="69">
        <v>294</v>
      </c>
      <c r="F298" t="s">
        <v>200</v>
      </c>
      <c r="G298" t="s">
        <v>14</v>
      </c>
      <c r="H298" t="s">
        <v>201</v>
      </c>
      <c r="I298" t="s">
        <v>15</v>
      </c>
      <c r="J298" t="s">
        <v>1288</v>
      </c>
      <c r="K298" t="s">
        <v>18</v>
      </c>
      <c r="L298" s="23"/>
      <c r="M298" s="23"/>
      <c r="N298" s="23"/>
      <c r="O298" s="23"/>
      <c r="P298" s="23"/>
      <c r="Q298" s="23"/>
    </row>
    <row r="299" spans="4:17" x14ac:dyDescent="0.3">
      <c r="D299" s="22"/>
      <c r="E299" s="70">
        <v>295</v>
      </c>
      <c r="F299" t="s">
        <v>323</v>
      </c>
      <c r="G299" t="s">
        <v>19</v>
      </c>
      <c r="H299" t="s">
        <v>324</v>
      </c>
      <c r="I299" t="s">
        <v>1</v>
      </c>
      <c r="J299" t="s">
        <v>1288</v>
      </c>
      <c r="L299" s="23"/>
      <c r="M299" s="23"/>
      <c r="N299" s="23"/>
      <c r="O299" s="23"/>
      <c r="P299" s="23"/>
      <c r="Q299" s="23"/>
    </row>
    <row r="300" spans="4:17" x14ac:dyDescent="0.3">
      <c r="D300" s="22"/>
      <c r="E300">
        <v>296</v>
      </c>
      <c r="F300" t="s">
        <v>459</v>
      </c>
      <c r="G300" t="s">
        <v>24</v>
      </c>
      <c r="H300" t="s">
        <v>460</v>
      </c>
      <c r="I300" t="s">
        <v>15</v>
      </c>
      <c r="J300" t="s">
        <v>1288</v>
      </c>
      <c r="K300" t="s">
        <v>18</v>
      </c>
      <c r="L300" s="23"/>
      <c r="M300" s="23"/>
      <c r="N300" s="23"/>
      <c r="O300" s="23"/>
      <c r="P300" s="23"/>
      <c r="Q300" s="23"/>
    </row>
    <row r="301" spans="4:17" x14ac:dyDescent="0.3">
      <c r="D301" s="22"/>
      <c r="E301" s="70">
        <v>297</v>
      </c>
      <c r="F301" t="s">
        <v>462</v>
      </c>
      <c r="G301" t="s">
        <v>34</v>
      </c>
      <c r="H301" t="s">
        <v>463</v>
      </c>
      <c r="I301" t="s">
        <v>3</v>
      </c>
      <c r="J301" t="s">
        <v>1288</v>
      </c>
      <c r="K301" t="s">
        <v>18</v>
      </c>
      <c r="L301" s="23"/>
      <c r="M301" s="23"/>
      <c r="N301" s="23"/>
      <c r="O301" s="23"/>
      <c r="P301" s="23"/>
      <c r="Q301" s="23"/>
    </row>
    <row r="302" spans="4:17" x14ac:dyDescent="0.3">
      <c r="D302" s="22"/>
      <c r="E302" s="70">
        <v>298</v>
      </c>
      <c r="F302" t="s">
        <v>597</v>
      </c>
      <c r="G302" t="s">
        <v>14</v>
      </c>
      <c r="H302" t="s">
        <v>598</v>
      </c>
      <c r="I302" t="s">
        <v>4</v>
      </c>
      <c r="J302" t="s">
        <v>1288</v>
      </c>
      <c r="L302" s="23"/>
      <c r="M302" s="23"/>
      <c r="N302" s="23"/>
      <c r="O302" s="23"/>
      <c r="P302" s="23"/>
      <c r="Q302" s="23"/>
    </row>
    <row r="303" spans="4:17" x14ac:dyDescent="0.3">
      <c r="D303" s="22"/>
      <c r="E303" s="69">
        <v>299</v>
      </c>
      <c r="F303" t="s">
        <v>631</v>
      </c>
      <c r="G303" t="s">
        <v>19</v>
      </c>
      <c r="H303" t="s">
        <v>632</v>
      </c>
      <c r="I303" t="s">
        <v>4</v>
      </c>
      <c r="J303" t="s">
        <v>1288</v>
      </c>
      <c r="L303" s="23"/>
      <c r="M303" s="23"/>
      <c r="N303" s="23"/>
      <c r="O303" s="23"/>
      <c r="P303" s="23"/>
      <c r="Q303" s="23"/>
    </row>
    <row r="304" spans="4:17" x14ac:dyDescent="0.3">
      <c r="D304" s="22"/>
      <c r="E304" s="70">
        <v>300</v>
      </c>
      <c r="F304" t="s">
        <v>637</v>
      </c>
      <c r="G304" t="s">
        <v>24</v>
      </c>
      <c r="H304" t="s">
        <v>638</v>
      </c>
      <c r="I304" t="s">
        <v>4</v>
      </c>
      <c r="J304" t="s">
        <v>1288</v>
      </c>
      <c r="K304" t="s">
        <v>42</v>
      </c>
      <c r="L304" s="23"/>
      <c r="M304" s="23"/>
      <c r="N304" s="23"/>
      <c r="O304" s="23"/>
      <c r="P304" s="23"/>
      <c r="Q304" s="23"/>
    </row>
    <row r="305" spans="4:17" x14ac:dyDescent="0.3">
      <c r="D305" s="22"/>
      <c r="E305" s="69">
        <v>301</v>
      </c>
      <c r="F305" t="s">
        <v>652</v>
      </c>
      <c r="G305" t="s">
        <v>34</v>
      </c>
      <c r="H305" t="s">
        <v>653</v>
      </c>
      <c r="I305" t="s">
        <v>4</v>
      </c>
      <c r="J305" t="s">
        <v>1288</v>
      </c>
      <c r="K305" t="s">
        <v>313</v>
      </c>
      <c r="L305" s="23"/>
      <c r="M305" s="23"/>
      <c r="N305" s="23"/>
      <c r="O305" s="23"/>
      <c r="P305" s="23"/>
      <c r="Q305" s="23"/>
    </row>
    <row r="306" spans="4:17" x14ac:dyDescent="0.3">
      <c r="D306" s="22"/>
      <c r="E306" s="70">
        <v>302</v>
      </c>
      <c r="F306" t="s">
        <v>675</v>
      </c>
      <c r="G306" t="s">
        <v>14</v>
      </c>
      <c r="H306" t="s">
        <v>676</v>
      </c>
      <c r="I306" t="s">
        <v>4</v>
      </c>
      <c r="J306" t="s">
        <v>1288</v>
      </c>
      <c r="L306" s="23"/>
      <c r="M306" s="23"/>
      <c r="N306" s="23"/>
      <c r="O306" s="23"/>
      <c r="P306" s="23"/>
      <c r="Q306" s="23"/>
    </row>
    <row r="307" spans="4:17" x14ac:dyDescent="0.3">
      <c r="D307" s="22"/>
      <c r="E307">
        <v>303</v>
      </c>
      <c r="F307" t="s">
        <v>677</v>
      </c>
      <c r="G307" t="s">
        <v>19</v>
      </c>
      <c r="H307" t="s">
        <v>678</v>
      </c>
      <c r="I307" t="s">
        <v>2</v>
      </c>
      <c r="J307" t="s">
        <v>60</v>
      </c>
      <c r="K307" t="s">
        <v>18</v>
      </c>
      <c r="L307" s="23"/>
      <c r="M307" s="23"/>
      <c r="N307" s="23"/>
      <c r="O307" s="23"/>
      <c r="P307" s="23"/>
      <c r="Q307" s="23"/>
    </row>
    <row r="308" spans="4:17" x14ac:dyDescent="0.3">
      <c r="D308" s="22"/>
      <c r="E308">
        <v>304</v>
      </c>
      <c r="F308" t="s">
        <v>820</v>
      </c>
      <c r="G308" t="s">
        <v>24</v>
      </c>
      <c r="H308" t="s">
        <v>821</v>
      </c>
      <c r="I308" t="s">
        <v>4</v>
      </c>
      <c r="J308" t="s">
        <v>1288</v>
      </c>
      <c r="L308" s="23"/>
      <c r="M308" s="23"/>
      <c r="N308" s="23"/>
      <c r="O308" s="23"/>
      <c r="P308" s="23"/>
      <c r="Q308" s="23"/>
    </row>
    <row r="309" spans="4:17" x14ac:dyDescent="0.3">
      <c r="D309" s="22"/>
      <c r="E309" s="70">
        <v>305</v>
      </c>
      <c r="F309" t="s">
        <v>831</v>
      </c>
      <c r="G309" t="s">
        <v>34</v>
      </c>
      <c r="H309" t="s">
        <v>832</v>
      </c>
      <c r="I309" t="s">
        <v>4</v>
      </c>
      <c r="J309" t="s">
        <v>1288</v>
      </c>
      <c r="K309" t="s">
        <v>43</v>
      </c>
      <c r="L309" s="23"/>
      <c r="M309" s="23"/>
      <c r="N309" s="23"/>
      <c r="O309" s="23"/>
      <c r="P309" s="23"/>
      <c r="Q309" s="23"/>
    </row>
    <row r="310" spans="4:17" x14ac:dyDescent="0.3">
      <c r="D310" s="22"/>
      <c r="E310" s="70">
        <v>306</v>
      </c>
      <c r="F310" t="s">
        <v>1087</v>
      </c>
      <c r="G310" t="s">
        <v>14</v>
      </c>
      <c r="H310" t="s">
        <v>1088</v>
      </c>
      <c r="I310" t="s">
        <v>4</v>
      </c>
      <c r="J310" t="s">
        <v>1288</v>
      </c>
      <c r="L310" s="23"/>
      <c r="M310" s="23"/>
      <c r="N310" s="23"/>
      <c r="O310" s="23"/>
      <c r="P310" s="23"/>
      <c r="Q310" s="23"/>
    </row>
    <row r="311" spans="4:17" x14ac:dyDescent="0.3">
      <c r="D311" s="22"/>
      <c r="E311" s="70">
        <v>307</v>
      </c>
      <c r="F311" t="s">
        <v>1090</v>
      </c>
      <c r="G311" t="s">
        <v>19</v>
      </c>
      <c r="H311" t="s">
        <v>1091</v>
      </c>
      <c r="I311" t="s">
        <v>4</v>
      </c>
      <c r="J311" t="s">
        <v>1288</v>
      </c>
      <c r="K311" t="s">
        <v>1093</v>
      </c>
      <c r="L311" s="23"/>
      <c r="M311" s="23"/>
      <c r="N311" s="23"/>
      <c r="O311" s="23"/>
      <c r="P311" s="23"/>
      <c r="Q311" s="23"/>
    </row>
    <row r="312" spans="4:17" x14ac:dyDescent="0.3">
      <c r="D312" s="22"/>
      <c r="E312">
        <v>308</v>
      </c>
      <c r="F312" t="s">
        <v>1094</v>
      </c>
      <c r="G312" t="s">
        <v>24</v>
      </c>
      <c r="H312" t="s">
        <v>1096</v>
      </c>
      <c r="I312" t="s">
        <v>4</v>
      </c>
      <c r="J312" t="s">
        <v>1288</v>
      </c>
      <c r="L312" s="23"/>
      <c r="M312" s="23"/>
      <c r="N312" s="23"/>
      <c r="O312" s="23"/>
      <c r="P312" s="23"/>
      <c r="Q312" s="23"/>
    </row>
    <row r="313" spans="4:17" x14ac:dyDescent="0.3">
      <c r="D313" s="22"/>
      <c r="E313" s="70">
        <v>309</v>
      </c>
      <c r="F313" t="s">
        <v>1097</v>
      </c>
      <c r="G313" t="s">
        <v>34</v>
      </c>
      <c r="H313" t="s">
        <v>1099</v>
      </c>
      <c r="I313" t="s">
        <v>4</v>
      </c>
      <c r="J313" t="s">
        <v>1288</v>
      </c>
      <c r="L313" s="23"/>
      <c r="M313" s="23"/>
      <c r="N313" s="23"/>
      <c r="O313" s="23"/>
      <c r="P313" s="23"/>
      <c r="Q313" s="23"/>
    </row>
    <row r="314" spans="4:17" x14ac:dyDescent="0.3">
      <c r="D314" s="22"/>
      <c r="E314">
        <v>310</v>
      </c>
      <c r="F314" t="s">
        <v>1104</v>
      </c>
      <c r="G314" t="s">
        <v>14</v>
      </c>
      <c r="H314" t="s">
        <v>1106</v>
      </c>
      <c r="I314" t="s">
        <v>15</v>
      </c>
      <c r="J314" t="s">
        <v>1288</v>
      </c>
      <c r="L314" s="23"/>
      <c r="M314" s="23"/>
      <c r="N314" s="23"/>
      <c r="O314" s="23"/>
      <c r="P314" s="23"/>
      <c r="Q314" s="23"/>
    </row>
    <row r="315" spans="4:17" x14ac:dyDescent="0.3">
      <c r="D315" s="22"/>
      <c r="E315" s="69">
        <v>311</v>
      </c>
      <c r="F315" t="s">
        <v>1107</v>
      </c>
      <c r="G315" t="s">
        <v>19</v>
      </c>
      <c r="H315" t="s">
        <v>1108</v>
      </c>
      <c r="I315" t="s">
        <v>2</v>
      </c>
      <c r="J315" t="s">
        <v>60</v>
      </c>
      <c r="L315" s="23"/>
      <c r="M315" s="23"/>
      <c r="N315" s="23"/>
      <c r="O315" s="23"/>
      <c r="P315" s="23"/>
      <c r="Q315" s="23"/>
    </row>
    <row r="316" spans="4:17" x14ac:dyDescent="0.3">
      <c r="D316" s="22"/>
      <c r="E316" s="69">
        <v>312</v>
      </c>
      <c r="F316" t="s">
        <v>1142</v>
      </c>
      <c r="G316" t="s">
        <v>24</v>
      </c>
      <c r="H316" t="s">
        <v>1143</v>
      </c>
      <c r="I316" t="s">
        <v>2</v>
      </c>
      <c r="J316" t="s">
        <v>60</v>
      </c>
      <c r="L316" s="23"/>
      <c r="M316" s="23"/>
      <c r="N316" s="23"/>
      <c r="O316" s="23"/>
      <c r="P316" s="23"/>
      <c r="Q316" s="23"/>
    </row>
    <row r="317" spans="4:17" x14ac:dyDescent="0.3">
      <c r="D317" s="22"/>
      <c r="E317" s="69">
        <v>313</v>
      </c>
      <c r="F317" t="s">
        <v>1174</v>
      </c>
      <c r="G317" t="s">
        <v>34</v>
      </c>
      <c r="H317" t="s">
        <v>1175</v>
      </c>
      <c r="I317" t="s">
        <v>1</v>
      </c>
      <c r="J317" t="s">
        <v>1288</v>
      </c>
      <c r="K317" t="s">
        <v>81</v>
      </c>
      <c r="L317" s="23"/>
      <c r="M317" s="23"/>
      <c r="N317" s="23"/>
      <c r="O317" s="23"/>
      <c r="P317" s="23"/>
      <c r="Q317" s="23"/>
    </row>
    <row r="318" spans="4:17" x14ac:dyDescent="0.3">
      <c r="D318" s="22"/>
      <c r="E318" s="69">
        <v>314</v>
      </c>
      <c r="F318" t="s">
        <v>1186</v>
      </c>
      <c r="G318" t="s">
        <v>14</v>
      </c>
      <c r="H318" t="s">
        <v>1187</v>
      </c>
      <c r="I318" t="s">
        <v>0</v>
      </c>
      <c r="J318" t="s">
        <v>1288</v>
      </c>
      <c r="L318" s="23"/>
      <c r="M318" s="23"/>
      <c r="N318" s="23"/>
      <c r="O318" s="23"/>
      <c r="P318" s="23"/>
      <c r="Q318" s="23"/>
    </row>
    <row r="319" spans="4:17" x14ac:dyDescent="0.3">
      <c r="D319" s="22"/>
      <c r="E319" s="70">
        <v>315</v>
      </c>
      <c r="F319" t="s">
        <v>1195</v>
      </c>
      <c r="G319" t="s">
        <v>19</v>
      </c>
      <c r="H319" t="s">
        <v>1196</v>
      </c>
      <c r="I319" t="s">
        <v>4</v>
      </c>
      <c r="J319" t="s">
        <v>1288</v>
      </c>
      <c r="L319" s="23"/>
      <c r="M319" s="23"/>
      <c r="N319" s="23"/>
      <c r="O319" s="23"/>
      <c r="P319" s="23"/>
      <c r="Q319" s="23"/>
    </row>
    <row r="320" spans="4:17" x14ac:dyDescent="0.3">
      <c r="D320" s="22"/>
      <c r="E320">
        <v>316</v>
      </c>
      <c r="F320" t="s">
        <v>1209</v>
      </c>
      <c r="G320" t="s">
        <v>24</v>
      </c>
      <c r="H320" t="s">
        <v>1210</v>
      </c>
      <c r="I320" t="s">
        <v>4</v>
      </c>
      <c r="J320" t="s">
        <v>1288</v>
      </c>
      <c r="L320" s="23"/>
      <c r="M320" s="23"/>
      <c r="N320" s="23"/>
      <c r="O320" s="23"/>
      <c r="P320" s="23"/>
      <c r="Q320" s="23"/>
    </row>
    <row r="321" spans="4:17" x14ac:dyDescent="0.3">
      <c r="D321" s="22"/>
      <c r="E321" s="69">
        <v>317</v>
      </c>
      <c r="F321" t="s">
        <v>1211</v>
      </c>
      <c r="G321" t="s">
        <v>34</v>
      </c>
      <c r="H321" t="s">
        <v>723</v>
      </c>
      <c r="I321" t="s">
        <v>3</v>
      </c>
      <c r="J321" t="s">
        <v>1288</v>
      </c>
      <c r="K321" t="s">
        <v>18</v>
      </c>
      <c r="L321" s="23"/>
      <c r="M321" s="23"/>
      <c r="N321" s="23"/>
      <c r="O321" s="23"/>
      <c r="P321" s="23"/>
      <c r="Q321" s="23"/>
    </row>
    <row r="322" spans="4:17" x14ac:dyDescent="0.3">
      <c r="D322" s="22"/>
      <c r="E322" s="69">
        <v>318</v>
      </c>
      <c r="F322" t="s">
        <v>1216</v>
      </c>
      <c r="G322" t="s">
        <v>14</v>
      </c>
      <c r="H322" t="s">
        <v>1217</v>
      </c>
      <c r="I322" t="s">
        <v>15</v>
      </c>
      <c r="J322" t="s">
        <v>1288</v>
      </c>
      <c r="L322" s="23"/>
      <c r="M322" s="23"/>
      <c r="N322" s="23"/>
      <c r="O322" s="23"/>
      <c r="P322" s="23"/>
      <c r="Q322" s="23"/>
    </row>
    <row r="323" spans="4:17" x14ac:dyDescent="0.3">
      <c r="D323" s="22"/>
      <c r="E323" s="70">
        <v>319</v>
      </c>
      <c r="F323" t="s">
        <v>1225</v>
      </c>
      <c r="G323" t="s">
        <v>19</v>
      </c>
      <c r="H323" t="s">
        <v>1226</v>
      </c>
      <c r="I323" t="s">
        <v>4</v>
      </c>
      <c r="J323" t="s">
        <v>1288</v>
      </c>
      <c r="K323" t="s">
        <v>18</v>
      </c>
      <c r="L323" s="23"/>
      <c r="M323" s="23"/>
      <c r="N323" s="23"/>
      <c r="O323" s="23"/>
      <c r="P323" s="23"/>
      <c r="Q323" s="23"/>
    </row>
    <row r="324" spans="4:17" x14ac:dyDescent="0.3">
      <c r="D324" s="22"/>
      <c r="E324" s="70">
        <v>320</v>
      </c>
      <c r="F324" t="s">
        <v>1231</v>
      </c>
      <c r="G324" t="s">
        <v>24</v>
      </c>
      <c r="H324" t="s">
        <v>1232</v>
      </c>
      <c r="I324" t="s">
        <v>3</v>
      </c>
      <c r="J324" t="s">
        <v>1288</v>
      </c>
      <c r="L324" s="23"/>
      <c r="M324" s="23"/>
      <c r="N324" s="23"/>
      <c r="O324" s="23"/>
      <c r="P324" s="23"/>
      <c r="Q324" s="23"/>
    </row>
    <row r="325" spans="4:17" x14ac:dyDescent="0.3">
      <c r="D325" s="22"/>
      <c r="E325" s="70">
        <v>321</v>
      </c>
      <c r="F325" t="s">
        <v>1242</v>
      </c>
      <c r="G325" t="s">
        <v>34</v>
      </c>
      <c r="H325" t="s">
        <v>1243</v>
      </c>
      <c r="I325" t="s">
        <v>3</v>
      </c>
      <c r="J325" t="s">
        <v>1288</v>
      </c>
      <c r="L325" s="23"/>
      <c r="M325" s="23"/>
      <c r="N325" s="23"/>
      <c r="O325" s="23"/>
      <c r="P325" s="23"/>
      <c r="Q325" s="23"/>
    </row>
    <row r="326" spans="4:17" x14ac:dyDescent="0.3">
      <c r="D326" s="22"/>
      <c r="E326" s="70">
        <v>322</v>
      </c>
      <c r="F326" t="s">
        <v>1253</v>
      </c>
      <c r="G326" t="s">
        <v>14</v>
      </c>
      <c r="H326" t="s">
        <v>1254</v>
      </c>
      <c r="I326" t="s">
        <v>4</v>
      </c>
      <c r="J326" t="s">
        <v>1288</v>
      </c>
      <c r="K326" t="s">
        <v>18</v>
      </c>
      <c r="L326" s="23"/>
      <c r="M326" s="23"/>
      <c r="N326" s="23"/>
      <c r="O326" s="23"/>
      <c r="P326" s="23"/>
      <c r="Q326" s="23"/>
    </row>
    <row r="327" spans="4:17" x14ac:dyDescent="0.3">
      <c r="D327" s="22"/>
      <c r="E327" s="69">
        <v>323</v>
      </c>
      <c r="F327" t="s">
        <v>1256</v>
      </c>
      <c r="G327" t="s">
        <v>19</v>
      </c>
      <c r="H327" t="s">
        <v>633</v>
      </c>
      <c r="I327" t="s">
        <v>4</v>
      </c>
      <c r="J327" t="s">
        <v>1288</v>
      </c>
      <c r="K327" t="s">
        <v>42</v>
      </c>
      <c r="L327" s="23"/>
      <c r="M327" s="23"/>
      <c r="N327" s="23"/>
      <c r="O327" s="23"/>
      <c r="P327" s="23"/>
      <c r="Q327" s="23"/>
    </row>
    <row r="328" spans="4:17" x14ac:dyDescent="0.3">
      <c r="D328" s="22"/>
      <c r="E328" s="70">
        <v>324</v>
      </c>
      <c r="F328" t="s">
        <v>29</v>
      </c>
      <c r="G328" t="s">
        <v>24</v>
      </c>
      <c r="H328" t="s">
        <v>30</v>
      </c>
      <c r="I328" t="s">
        <v>4</v>
      </c>
      <c r="J328" t="s">
        <v>1288</v>
      </c>
      <c r="L328" s="23"/>
      <c r="M328" s="23"/>
      <c r="N328" s="23"/>
      <c r="O328" s="23"/>
      <c r="P328" s="23"/>
      <c r="Q328" s="23"/>
    </row>
    <row r="329" spans="4:17" x14ac:dyDescent="0.3">
      <c r="D329" s="22"/>
      <c r="E329" s="70">
        <v>325</v>
      </c>
      <c r="F329" t="s">
        <v>33</v>
      </c>
      <c r="G329" t="s">
        <v>34</v>
      </c>
      <c r="H329" t="s">
        <v>35</v>
      </c>
      <c r="I329" t="s">
        <v>4</v>
      </c>
      <c r="J329" t="s">
        <v>1288</v>
      </c>
      <c r="K329" t="s">
        <v>37</v>
      </c>
      <c r="L329" s="23"/>
      <c r="M329" s="23"/>
      <c r="N329" s="23"/>
      <c r="O329" s="23"/>
      <c r="P329" s="23"/>
      <c r="Q329" s="23"/>
    </row>
    <row r="330" spans="4:17" x14ac:dyDescent="0.3">
      <c r="D330" s="22"/>
      <c r="E330">
        <v>326</v>
      </c>
      <c r="F330" t="s">
        <v>38</v>
      </c>
      <c r="G330" t="s">
        <v>14</v>
      </c>
      <c r="H330" t="s">
        <v>39</v>
      </c>
      <c r="I330" t="s">
        <v>4</v>
      </c>
      <c r="J330" t="s">
        <v>1288</v>
      </c>
      <c r="K330" t="s">
        <v>41</v>
      </c>
      <c r="L330" s="23"/>
      <c r="M330" s="23"/>
      <c r="N330" s="23"/>
      <c r="O330" s="23"/>
      <c r="P330" s="23"/>
      <c r="Q330" s="23"/>
    </row>
    <row r="331" spans="4:17" x14ac:dyDescent="0.3">
      <c r="D331" s="22"/>
      <c r="E331" s="70">
        <v>327</v>
      </c>
      <c r="F331" t="s">
        <v>54</v>
      </c>
      <c r="G331" t="s">
        <v>19</v>
      </c>
      <c r="H331" t="s">
        <v>55</v>
      </c>
      <c r="I331" t="s">
        <v>4</v>
      </c>
      <c r="J331" t="s">
        <v>1288</v>
      </c>
      <c r="K331" t="s">
        <v>57</v>
      </c>
      <c r="L331" s="23"/>
      <c r="M331" s="23"/>
      <c r="N331" s="23"/>
      <c r="O331" s="23"/>
      <c r="P331" s="23"/>
      <c r="Q331" s="23"/>
    </row>
    <row r="332" spans="4:17" x14ac:dyDescent="0.3">
      <c r="D332" s="22"/>
      <c r="E332">
        <v>328</v>
      </c>
      <c r="F332" t="s">
        <v>85</v>
      </c>
      <c r="G332" t="s">
        <v>24</v>
      </c>
      <c r="H332" t="s">
        <v>86</v>
      </c>
      <c r="I332" t="s">
        <v>4</v>
      </c>
      <c r="J332" t="s">
        <v>1288</v>
      </c>
      <c r="K332" t="s">
        <v>88</v>
      </c>
      <c r="L332" s="23"/>
      <c r="M332" s="23"/>
      <c r="N332" s="23"/>
      <c r="O332" s="23"/>
      <c r="P332" s="23"/>
      <c r="Q332" s="23"/>
    </row>
    <row r="333" spans="4:17" x14ac:dyDescent="0.3">
      <c r="D333" s="22"/>
      <c r="E333">
        <v>329</v>
      </c>
      <c r="F333" t="s">
        <v>111</v>
      </c>
      <c r="G333" t="s">
        <v>34</v>
      </c>
      <c r="H333" t="s">
        <v>112</v>
      </c>
      <c r="I333" t="s">
        <v>15</v>
      </c>
      <c r="J333" t="s">
        <v>1288</v>
      </c>
      <c r="K333" t="s">
        <v>1309</v>
      </c>
      <c r="L333" s="23"/>
      <c r="M333" s="23"/>
      <c r="N333" s="23"/>
      <c r="O333" s="23"/>
      <c r="P333" s="23"/>
      <c r="Q333" s="23"/>
    </row>
    <row r="334" spans="4:17" x14ac:dyDescent="0.3">
      <c r="D334" s="22"/>
      <c r="E334">
        <v>330</v>
      </c>
      <c r="F334" t="s">
        <v>121</v>
      </c>
      <c r="G334" t="s">
        <v>14</v>
      </c>
      <c r="H334" t="s">
        <v>122</v>
      </c>
      <c r="I334" t="s">
        <v>4</v>
      </c>
      <c r="J334" t="s">
        <v>1288</v>
      </c>
      <c r="K334" t="s">
        <v>1309</v>
      </c>
      <c r="L334" s="23"/>
      <c r="M334" s="23"/>
      <c r="N334" s="23"/>
      <c r="O334" s="23"/>
      <c r="P334" s="23"/>
      <c r="Q334" s="23"/>
    </row>
    <row r="335" spans="4:17" x14ac:dyDescent="0.3">
      <c r="D335" s="22"/>
      <c r="E335">
        <v>331</v>
      </c>
      <c r="F335" t="s">
        <v>124</v>
      </c>
      <c r="G335" t="s">
        <v>19</v>
      </c>
      <c r="H335" t="s">
        <v>125</v>
      </c>
      <c r="I335" t="s">
        <v>1</v>
      </c>
      <c r="J335" t="s">
        <v>1288</v>
      </c>
      <c r="K335" t="s">
        <v>1309</v>
      </c>
      <c r="L335" s="23"/>
      <c r="M335" s="23"/>
      <c r="N335" s="23"/>
      <c r="O335" s="23"/>
      <c r="P335" s="23"/>
      <c r="Q335" s="23"/>
    </row>
    <row r="336" spans="4:17" x14ac:dyDescent="0.3">
      <c r="D336" s="22"/>
      <c r="E336">
        <v>332</v>
      </c>
      <c r="F336" t="s">
        <v>130</v>
      </c>
      <c r="G336" t="s">
        <v>24</v>
      </c>
      <c r="H336" t="s">
        <v>131</v>
      </c>
      <c r="I336" t="s">
        <v>3</v>
      </c>
      <c r="J336" t="s">
        <v>1288</v>
      </c>
      <c r="K336" t="s">
        <v>1309</v>
      </c>
      <c r="L336" s="23"/>
      <c r="M336" s="23"/>
      <c r="N336" s="23"/>
      <c r="O336" s="23"/>
      <c r="P336" s="23"/>
      <c r="Q336" s="23"/>
    </row>
    <row r="337" spans="4:17" x14ac:dyDescent="0.3">
      <c r="D337" s="22"/>
      <c r="E337">
        <v>333</v>
      </c>
      <c r="F337" t="s">
        <v>148</v>
      </c>
      <c r="G337" t="s">
        <v>34</v>
      </c>
      <c r="H337" t="s">
        <v>149</v>
      </c>
      <c r="I337" t="s">
        <v>15</v>
      </c>
      <c r="J337" t="s">
        <v>1288</v>
      </c>
      <c r="K337" t="s">
        <v>1309</v>
      </c>
      <c r="L337" s="23"/>
      <c r="M337" s="23"/>
      <c r="N337" s="23"/>
      <c r="O337" s="23"/>
      <c r="P337" s="23"/>
      <c r="Q337" s="23"/>
    </row>
    <row r="338" spans="4:17" x14ac:dyDescent="0.3">
      <c r="D338" s="22"/>
      <c r="E338">
        <v>334</v>
      </c>
      <c r="F338" t="s">
        <v>151</v>
      </c>
      <c r="G338" t="s">
        <v>14</v>
      </c>
      <c r="H338" t="s">
        <v>152</v>
      </c>
      <c r="I338" t="s">
        <v>0</v>
      </c>
      <c r="J338" t="s">
        <v>1288</v>
      </c>
      <c r="K338" t="s">
        <v>1309</v>
      </c>
      <c r="L338" s="23"/>
      <c r="M338" s="23"/>
      <c r="N338" s="23"/>
      <c r="O338" s="23"/>
      <c r="P338" s="23"/>
      <c r="Q338" s="23"/>
    </row>
    <row r="339" spans="4:17" x14ac:dyDescent="0.3">
      <c r="D339" s="22"/>
      <c r="E339">
        <v>335</v>
      </c>
      <c r="F339" t="s">
        <v>154</v>
      </c>
      <c r="G339" t="s">
        <v>19</v>
      </c>
      <c r="H339" t="s">
        <v>155</v>
      </c>
      <c r="I339" t="s">
        <v>0</v>
      </c>
      <c r="J339" t="s">
        <v>1288</v>
      </c>
      <c r="K339" t="s">
        <v>1309</v>
      </c>
      <c r="L339" s="23"/>
      <c r="M339" s="23"/>
      <c r="N339" s="23"/>
      <c r="O339" s="23"/>
      <c r="P339" s="23"/>
      <c r="Q339" s="23"/>
    </row>
    <row r="340" spans="4:17" x14ac:dyDescent="0.3">
      <c r="D340" s="22"/>
      <c r="E340">
        <v>336</v>
      </c>
      <c r="F340" t="s">
        <v>175</v>
      </c>
      <c r="G340" t="s">
        <v>24</v>
      </c>
      <c r="H340" t="s">
        <v>176</v>
      </c>
      <c r="I340" t="s">
        <v>1</v>
      </c>
      <c r="J340" t="s">
        <v>1288</v>
      </c>
      <c r="K340" t="s">
        <v>1309</v>
      </c>
      <c r="L340" s="23"/>
      <c r="M340" s="23"/>
      <c r="N340" s="23"/>
      <c r="O340" s="23"/>
      <c r="P340" s="23"/>
      <c r="Q340" s="23"/>
    </row>
    <row r="341" spans="4:17" x14ac:dyDescent="0.3">
      <c r="D341" s="22"/>
      <c r="E341">
        <v>337</v>
      </c>
      <c r="F341" t="s">
        <v>178</v>
      </c>
      <c r="G341" t="s">
        <v>34</v>
      </c>
      <c r="H341" t="s">
        <v>179</v>
      </c>
      <c r="I341" t="s">
        <v>15</v>
      </c>
      <c r="J341" t="s">
        <v>1288</v>
      </c>
      <c r="K341" t="s">
        <v>1309</v>
      </c>
      <c r="L341" s="23"/>
      <c r="M341" s="23"/>
      <c r="N341" s="23"/>
      <c r="O341" s="23"/>
      <c r="P341" s="23"/>
      <c r="Q341" s="23"/>
    </row>
    <row r="342" spans="4:17" x14ac:dyDescent="0.3">
      <c r="D342" s="22"/>
      <c r="E342">
        <v>338</v>
      </c>
      <c r="F342" t="s">
        <v>189</v>
      </c>
      <c r="G342" t="s">
        <v>14</v>
      </c>
      <c r="H342" t="s">
        <v>190</v>
      </c>
      <c r="I342" t="s">
        <v>4</v>
      </c>
      <c r="J342" t="s">
        <v>1288</v>
      </c>
      <c r="K342" t="s">
        <v>1309</v>
      </c>
      <c r="L342" s="23"/>
      <c r="M342" s="23"/>
      <c r="N342" s="23"/>
      <c r="O342" s="23"/>
      <c r="P342" s="23"/>
      <c r="Q342" s="23"/>
    </row>
    <row r="343" spans="4:17" x14ac:dyDescent="0.3">
      <c r="D343" s="22"/>
      <c r="E343">
        <v>339</v>
      </c>
      <c r="F343" t="s">
        <v>210</v>
      </c>
      <c r="G343" t="s">
        <v>19</v>
      </c>
      <c r="H343" t="s">
        <v>211</v>
      </c>
      <c r="I343" t="s">
        <v>0</v>
      </c>
      <c r="J343" t="s">
        <v>1288</v>
      </c>
      <c r="K343" t="s">
        <v>1309</v>
      </c>
      <c r="L343" s="23"/>
      <c r="M343" s="23"/>
      <c r="N343" s="23"/>
      <c r="O343" s="23"/>
      <c r="P343" s="23"/>
      <c r="Q343" s="23"/>
    </row>
    <row r="344" spans="4:17" x14ac:dyDescent="0.3">
      <c r="D344" s="22"/>
      <c r="E344">
        <v>340</v>
      </c>
      <c r="F344" t="s">
        <v>219</v>
      </c>
      <c r="G344" t="s">
        <v>24</v>
      </c>
      <c r="H344" t="s">
        <v>220</v>
      </c>
      <c r="I344" t="s">
        <v>15</v>
      </c>
      <c r="J344" t="s">
        <v>1288</v>
      </c>
      <c r="K344" t="s">
        <v>1309</v>
      </c>
      <c r="L344" s="23"/>
      <c r="M344" s="23"/>
      <c r="N344" s="23"/>
      <c r="O344" s="23"/>
      <c r="P344" s="23"/>
      <c r="Q344" s="23"/>
    </row>
    <row r="345" spans="4:17" x14ac:dyDescent="0.3">
      <c r="D345" s="22"/>
      <c r="E345">
        <v>341</v>
      </c>
      <c r="F345" t="s">
        <v>222</v>
      </c>
      <c r="G345" t="s">
        <v>34</v>
      </c>
      <c r="H345" t="s">
        <v>223</v>
      </c>
      <c r="I345" t="s">
        <v>3</v>
      </c>
      <c r="J345" t="s">
        <v>1288</v>
      </c>
      <c r="K345" t="s">
        <v>1309</v>
      </c>
      <c r="L345" s="23"/>
      <c r="M345" s="23"/>
      <c r="N345" s="23"/>
      <c r="O345" s="23"/>
      <c r="P345" s="23"/>
      <c r="Q345" s="23"/>
    </row>
    <row r="346" spans="4:17" x14ac:dyDescent="0.3">
      <c r="D346" s="22"/>
      <c r="E346">
        <v>342</v>
      </c>
      <c r="F346" t="s">
        <v>235</v>
      </c>
      <c r="G346" t="s">
        <v>14</v>
      </c>
      <c r="H346" t="s">
        <v>236</v>
      </c>
      <c r="I346" t="s">
        <v>3</v>
      </c>
      <c r="J346" t="s">
        <v>1288</v>
      </c>
      <c r="K346" t="s">
        <v>1309</v>
      </c>
      <c r="L346" s="23"/>
      <c r="M346" s="23"/>
      <c r="N346" s="23"/>
      <c r="O346" s="23"/>
      <c r="P346" s="23"/>
      <c r="Q346" s="23"/>
    </row>
    <row r="347" spans="4:17" x14ac:dyDescent="0.3">
      <c r="D347" s="22"/>
      <c r="E347">
        <v>343</v>
      </c>
      <c r="F347" t="s">
        <v>244</v>
      </c>
      <c r="G347" t="s">
        <v>19</v>
      </c>
      <c r="H347" t="s">
        <v>245</v>
      </c>
      <c r="I347" t="s">
        <v>4</v>
      </c>
      <c r="J347" t="s">
        <v>1288</v>
      </c>
      <c r="K347" t="s">
        <v>1309</v>
      </c>
      <c r="L347" s="23"/>
      <c r="M347" s="23"/>
      <c r="N347" s="23"/>
      <c r="O347" s="23"/>
      <c r="P347" s="23"/>
      <c r="Q347" s="23"/>
    </row>
    <row r="348" spans="4:17" x14ac:dyDescent="0.3">
      <c r="D348" s="22"/>
      <c r="E348">
        <v>344</v>
      </c>
      <c r="F348" t="s">
        <v>250</v>
      </c>
      <c r="G348" t="s">
        <v>24</v>
      </c>
      <c r="H348" t="s">
        <v>251</v>
      </c>
      <c r="I348" t="s">
        <v>3</v>
      </c>
      <c r="J348" t="s">
        <v>1288</v>
      </c>
      <c r="K348" t="s">
        <v>1309</v>
      </c>
      <c r="L348" s="23"/>
      <c r="M348" s="23"/>
      <c r="N348" s="23"/>
      <c r="O348" s="23"/>
      <c r="P348" s="23"/>
      <c r="Q348" s="23"/>
    </row>
    <row r="349" spans="4:17" x14ac:dyDescent="0.3">
      <c r="D349" s="22"/>
      <c r="E349">
        <v>345</v>
      </c>
      <c r="F349" t="s">
        <v>263</v>
      </c>
      <c r="G349" t="s">
        <v>34</v>
      </c>
      <c r="H349" t="s">
        <v>264</v>
      </c>
      <c r="I349" t="s">
        <v>4</v>
      </c>
      <c r="J349" t="s">
        <v>1288</v>
      </c>
      <c r="K349" t="s">
        <v>1309</v>
      </c>
      <c r="L349" s="23"/>
      <c r="M349" s="23"/>
      <c r="N349" s="23"/>
      <c r="O349" s="23"/>
      <c r="P349" s="23"/>
      <c r="Q349" s="23"/>
    </row>
    <row r="350" spans="4:17" x14ac:dyDescent="0.3">
      <c r="D350" s="22"/>
      <c r="E350">
        <v>346</v>
      </c>
      <c r="F350" t="s">
        <v>269</v>
      </c>
      <c r="G350" t="s">
        <v>14</v>
      </c>
      <c r="H350" t="s">
        <v>270</v>
      </c>
      <c r="I350" t="s">
        <v>3</v>
      </c>
      <c r="J350" t="s">
        <v>1288</v>
      </c>
      <c r="K350" t="s">
        <v>1309</v>
      </c>
      <c r="L350" s="23"/>
      <c r="M350" s="23"/>
      <c r="N350" s="23"/>
      <c r="O350" s="23"/>
      <c r="P350" s="23"/>
      <c r="Q350" s="23"/>
    </row>
    <row r="351" spans="4:17" x14ac:dyDescent="0.3">
      <c r="D351" s="22"/>
      <c r="E351">
        <v>347</v>
      </c>
      <c r="F351" t="s">
        <v>279</v>
      </c>
      <c r="G351" t="s">
        <v>19</v>
      </c>
      <c r="H351" t="s">
        <v>280</v>
      </c>
      <c r="I351" t="s">
        <v>15</v>
      </c>
      <c r="J351" t="s">
        <v>1288</v>
      </c>
      <c r="K351" t="s">
        <v>1309</v>
      </c>
      <c r="L351" s="23"/>
      <c r="M351" s="23"/>
      <c r="N351" s="23"/>
      <c r="O351" s="23"/>
      <c r="P351" s="23"/>
      <c r="Q351" s="23"/>
    </row>
    <row r="352" spans="4:17" x14ac:dyDescent="0.3">
      <c r="D352" s="22"/>
      <c r="E352">
        <v>348</v>
      </c>
      <c r="F352" t="s">
        <v>285</v>
      </c>
      <c r="G352" t="s">
        <v>24</v>
      </c>
      <c r="H352" t="s">
        <v>286</v>
      </c>
      <c r="I352" t="s">
        <v>15</v>
      </c>
      <c r="J352" t="s">
        <v>1288</v>
      </c>
      <c r="K352" t="s">
        <v>1309</v>
      </c>
      <c r="L352" s="23"/>
      <c r="M352" s="23"/>
      <c r="N352" s="23"/>
      <c r="O352" s="23"/>
      <c r="P352" s="23"/>
      <c r="Q352" s="23"/>
    </row>
    <row r="353" spans="4:17" x14ac:dyDescent="0.3">
      <c r="D353" s="22"/>
      <c r="E353">
        <v>349</v>
      </c>
      <c r="F353" t="s">
        <v>291</v>
      </c>
      <c r="G353" t="s">
        <v>34</v>
      </c>
      <c r="H353" t="s">
        <v>292</v>
      </c>
      <c r="I353" t="s">
        <v>15</v>
      </c>
      <c r="J353" t="s">
        <v>1288</v>
      </c>
      <c r="K353" t="s">
        <v>1309</v>
      </c>
      <c r="L353" s="23"/>
      <c r="M353" s="23"/>
      <c r="N353" s="23"/>
      <c r="O353" s="23"/>
      <c r="P353" s="23"/>
      <c r="Q353" s="23"/>
    </row>
    <row r="354" spans="4:17" x14ac:dyDescent="0.3">
      <c r="D354" s="22"/>
      <c r="E354">
        <v>350</v>
      </c>
      <c r="F354" t="s">
        <v>297</v>
      </c>
      <c r="G354" t="s">
        <v>14</v>
      </c>
      <c r="H354" t="s">
        <v>298</v>
      </c>
      <c r="I354" t="s">
        <v>4</v>
      </c>
      <c r="J354" t="s">
        <v>1288</v>
      </c>
      <c r="K354" t="s">
        <v>1309</v>
      </c>
      <c r="L354" s="23"/>
      <c r="M354" s="23"/>
      <c r="N354" s="23"/>
      <c r="O354" s="23"/>
      <c r="P354" s="23"/>
      <c r="Q354" s="23"/>
    </row>
    <row r="355" spans="4:17" x14ac:dyDescent="0.3">
      <c r="D355" s="22"/>
      <c r="E355">
        <v>351</v>
      </c>
      <c r="F355" t="s">
        <v>300</v>
      </c>
      <c r="G355" t="s">
        <v>19</v>
      </c>
      <c r="H355" t="s">
        <v>301</v>
      </c>
      <c r="I355" t="s">
        <v>15</v>
      </c>
      <c r="J355" t="s">
        <v>1288</v>
      </c>
      <c r="K355" t="s">
        <v>1309</v>
      </c>
      <c r="L355" s="23"/>
      <c r="M355" s="23"/>
      <c r="N355" s="23"/>
      <c r="O355" s="23"/>
      <c r="P355" s="23"/>
      <c r="Q355" s="23"/>
    </row>
    <row r="356" spans="4:17" x14ac:dyDescent="0.3">
      <c r="D356" s="22"/>
      <c r="E356">
        <v>352</v>
      </c>
      <c r="F356" t="s">
        <v>304</v>
      </c>
      <c r="G356" t="s">
        <v>24</v>
      </c>
      <c r="H356" t="s">
        <v>305</v>
      </c>
      <c r="I356" t="s">
        <v>3</v>
      </c>
      <c r="J356" t="s">
        <v>1288</v>
      </c>
      <c r="K356" t="s">
        <v>1309</v>
      </c>
      <c r="L356" s="23"/>
      <c r="M356" s="23"/>
      <c r="N356" s="23"/>
      <c r="O356" s="23"/>
      <c r="P356" s="23"/>
      <c r="Q356" s="23"/>
    </row>
    <row r="357" spans="4:17" x14ac:dyDescent="0.3">
      <c r="D357" s="22"/>
      <c r="E357">
        <v>353</v>
      </c>
      <c r="F357" t="s">
        <v>307</v>
      </c>
      <c r="G357" t="s">
        <v>34</v>
      </c>
      <c r="H357" t="s">
        <v>308</v>
      </c>
      <c r="I357" t="s">
        <v>4</v>
      </c>
      <c r="J357" t="s">
        <v>1288</v>
      </c>
      <c r="K357" t="s">
        <v>1309</v>
      </c>
      <c r="L357" s="23"/>
      <c r="M357" s="23"/>
      <c r="N357" s="23"/>
      <c r="O357" s="23"/>
      <c r="P357" s="23"/>
      <c r="Q357" s="23"/>
    </row>
    <row r="358" spans="4:17" x14ac:dyDescent="0.3">
      <c r="D358" s="22"/>
      <c r="E358">
        <v>354</v>
      </c>
      <c r="F358" t="s">
        <v>310</v>
      </c>
      <c r="G358" t="s">
        <v>14</v>
      </c>
      <c r="H358" t="s">
        <v>311</v>
      </c>
      <c r="I358" t="s">
        <v>4</v>
      </c>
      <c r="J358" t="s">
        <v>1288</v>
      </c>
      <c r="K358" t="s">
        <v>1309</v>
      </c>
      <c r="L358" s="23"/>
      <c r="M358" s="23"/>
      <c r="N358" s="23"/>
      <c r="O358" s="23"/>
      <c r="P358" s="23"/>
      <c r="Q358" s="23"/>
    </row>
    <row r="359" spans="4:17" x14ac:dyDescent="0.3">
      <c r="D359" s="22"/>
      <c r="E359">
        <v>355</v>
      </c>
      <c r="F359" t="s">
        <v>317</v>
      </c>
      <c r="G359" t="s">
        <v>19</v>
      </c>
      <c r="H359" t="s">
        <v>318</v>
      </c>
      <c r="I359" t="s">
        <v>3</v>
      </c>
      <c r="J359" t="s">
        <v>1288</v>
      </c>
      <c r="K359" t="s">
        <v>1309</v>
      </c>
      <c r="L359" s="23"/>
      <c r="M359" s="23"/>
      <c r="N359" s="23"/>
      <c r="O359" s="23"/>
      <c r="P359" s="23"/>
      <c r="Q359" s="23"/>
    </row>
    <row r="360" spans="4:17" x14ac:dyDescent="0.3">
      <c r="D360" s="22"/>
      <c r="E360">
        <v>356</v>
      </c>
      <c r="F360" t="s">
        <v>369</v>
      </c>
      <c r="G360" t="s">
        <v>24</v>
      </c>
      <c r="H360" t="s">
        <v>370</v>
      </c>
      <c r="I360" t="s">
        <v>4</v>
      </c>
      <c r="J360" t="s">
        <v>1288</v>
      </c>
      <c r="K360" t="s">
        <v>1309</v>
      </c>
      <c r="L360" s="23"/>
      <c r="M360" s="23"/>
      <c r="N360" s="23"/>
      <c r="O360" s="23"/>
      <c r="P360" s="23"/>
      <c r="Q360" s="23"/>
    </row>
    <row r="361" spans="4:17" x14ac:dyDescent="0.3">
      <c r="D361" s="22"/>
      <c r="E361">
        <v>357</v>
      </c>
      <c r="F361" t="s">
        <v>375</v>
      </c>
      <c r="G361" t="s">
        <v>34</v>
      </c>
      <c r="H361" t="s">
        <v>376</v>
      </c>
      <c r="I361" t="s">
        <v>2</v>
      </c>
      <c r="J361" t="s">
        <v>1288</v>
      </c>
      <c r="K361" t="s">
        <v>1309</v>
      </c>
      <c r="L361" s="23"/>
      <c r="M361" s="23"/>
      <c r="N361" s="23"/>
      <c r="O361" s="23"/>
      <c r="P361" s="23"/>
      <c r="Q361" s="23"/>
    </row>
    <row r="362" spans="4:17" x14ac:dyDescent="0.3">
      <c r="D362" s="22"/>
      <c r="E362">
        <v>358</v>
      </c>
      <c r="F362" t="s">
        <v>393</v>
      </c>
      <c r="G362" t="s">
        <v>14</v>
      </c>
      <c r="H362" t="s">
        <v>394</v>
      </c>
      <c r="I362" t="s">
        <v>15</v>
      </c>
      <c r="J362" t="s">
        <v>1288</v>
      </c>
      <c r="K362" t="s">
        <v>1309</v>
      </c>
      <c r="L362" s="23"/>
      <c r="M362" s="23"/>
      <c r="N362" s="23"/>
      <c r="O362" s="23"/>
      <c r="P362" s="23"/>
      <c r="Q362" s="23"/>
    </row>
    <row r="363" spans="4:17" x14ac:dyDescent="0.3">
      <c r="D363" s="22"/>
      <c r="E363">
        <v>359</v>
      </c>
      <c r="F363" t="s">
        <v>404</v>
      </c>
      <c r="G363" t="s">
        <v>19</v>
      </c>
      <c r="H363" t="s">
        <v>405</v>
      </c>
      <c r="I363" t="s">
        <v>15</v>
      </c>
      <c r="J363" t="s">
        <v>1288</v>
      </c>
      <c r="K363" t="s">
        <v>1309</v>
      </c>
      <c r="L363" s="23"/>
      <c r="M363" s="23"/>
      <c r="N363" s="23"/>
      <c r="O363" s="23"/>
      <c r="P363" s="23"/>
      <c r="Q363" s="23"/>
    </row>
    <row r="364" spans="4:17" x14ac:dyDescent="0.3">
      <c r="D364" s="22"/>
      <c r="E364">
        <v>360</v>
      </c>
      <c r="F364" t="s">
        <v>420</v>
      </c>
      <c r="G364" t="s">
        <v>24</v>
      </c>
      <c r="H364" t="s">
        <v>421</v>
      </c>
      <c r="I364" t="s">
        <v>4</v>
      </c>
      <c r="J364" t="s">
        <v>1288</v>
      </c>
      <c r="K364" t="s">
        <v>1309</v>
      </c>
      <c r="L364" s="23"/>
      <c r="M364" s="23"/>
      <c r="N364" s="23"/>
      <c r="O364" s="23"/>
      <c r="P364" s="23"/>
      <c r="Q364" s="23"/>
    </row>
    <row r="365" spans="4:17" x14ac:dyDescent="0.3">
      <c r="D365" s="22"/>
      <c r="E365">
        <v>361</v>
      </c>
      <c r="F365" t="s">
        <v>435</v>
      </c>
      <c r="G365" t="s">
        <v>34</v>
      </c>
      <c r="H365" t="s">
        <v>436</v>
      </c>
      <c r="I365" t="s">
        <v>4</v>
      </c>
      <c r="J365" t="s">
        <v>1288</v>
      </c>
      <c r="K365" t="s">
        <v>1309</v>
      </c>
      <c r="L365" s="23"/>
      <c r="M365" s="23"/>
      <c r="N365" s="23"/>
      <c r="O365" s="23"/>
      <c r="P365" s="23"/>
      <c r="Q365" s="23"/>
    </row>
    <row r="366" spans="4:17" x14ac:dyDescent="0.3">
      <c r="D366" s="22"/>
      <c r="E366">
        <v>362</v>
      </c>
      <c r="F366" t="s">
        <v>444</v>
      </c>
      <c r="G366" t="s">
        <v>14</v>
      </c>
      <c r="H366" t="s">
        <v>445</v>
      </c>
      <c r="I366" t="s">
        <v>4</v>
      </c>
      <c r="J366" t="s">
        <v>1288</v>
      </c>
      <c r="K366" t="s">
        <v>1309</v>
      </c>
      <c r="L366" s="23"/>
      <c r="M366" s="23"/>
      <c r="N366" s="23"/>
      <c r="O366" s="23"/>
      <c r="P366" s="23"/>
      <c r="Q366" s="23"/>
    </row>
    <row r="367" spans="4:17" x14ac:dyDescent="0.3">
      <c r="D367" s="22"/>
      <c r="E367">
        <v>363</v>
      </c>
      <c r="F367" t="s">
        <v>447</v>
      </c>
      <c r="G367" t="s">
        <v>19</v>
      </c>
      <c r="H367" t="s">
        <v>448</v>
      </c>
      <c r="I367" t="s">
        <v>4</v>
      </c>
      <c r="J367" t="s">
        <v>1288</v>
      </c>
      <c r="K367" t="s">
        <v>1309</v>
      </c>
      <c r="L367" s="23"/>
      <c r="M367" s="23"/>
      <c r="N367" s="23"/>
      <c r="O367" s="23"/>
      <c r="P367" s="23"/>
      <c r="Q367" s="23"/>
    </row>
    <row r="368" spans="4:17" x14ac:dyDescent="0.3">
      <c r="D368" s="22"/>
      <c r="E368">
        <v>364</v>
      </c>
      <c r="F368" t="s">
        <v>474</v>
      </c>
      <c r="G368" t="s">
        <v>24</v>
      </c>
      <c r="H368" t="s">
        <v>475</v>
      </c>
      <c r="I368" t="s">
        <v>2</v>
      </c>
      <c r="J368" t="s">
        <v>1288</v>
      </c>
      <c r="K368" t="s">
        <v>1309</v>
      </c>
      <c r="L368" s="23"/>
      <c r="M368" s="23"/>
      <c r="N368" s="23"/>
      <c r="O368" s="23"/>
      <c r="P368" s="23"/>
      <c r="Q368" s="23"/>
    </row>
    <row r="369" spans="4:17" x14ac:dyDescent="0.3">
      <c r="D369" s="22"/>
      <c r="E369">
        <v>365</v>
      </c>
      <c r="F369" t="s">
        <v>486</v>
      </c>
      <c r="G369" t="s">
        <v>34</v>
      </c>
      <c r="H369" t="s">
        <v>487</v>
      </c>
      <c r="I369" t="s">
        <v>4</v>
      </c>
      <c r="J369" t="s">
        <v>1288</v>
      </c>
      <c r="K369" t="s">
        <v>1309</v>
      </c>
      <c r="L369" s="23"/>
      <c r="M369" s="23"/>
      <c r="N369" s="23"/>
      <c r="O369" s="23"/>
      <c r="P369" s="23"/>
      <c r="Q369" s="23"/>
    </row>
    <row r="370" spans="4:17" x14ac:dyDescent="0.3">
      <c r="D370" s="22"/>
      <c r="E370">
        <v>366</v>
      </c>
      <c r="F370" t="s">
        <v>489</v>
      </c>
      <c r="G370" t="s">
        <v>14</v>
      </c>
      <c r="H370" t="s">
        <v>490</v>
      </c>
      <c r="I370" t="s">
        <v>15</v>
      </c>
      <c r="J370" t="s">
        <v>1288</v>
      </c>
      <c r="K370" t="s">
        <v>1309</v>
      </c>
      <c r="L370" s="23"/>
      <c r="M370" s="23"/>
      <c r="N370" s="23"/>
      <c r="O370" s="23"/>
      <c r="P370" s="23"/>
      <c r="Q370" s="23"/>
    </row>
    <row r="371" spans="4:17" x14ac:dyDescent="0.3">
      <c r="D371" s="22"/>
      <c r="E371">
        <v>367</v>
      </c>
      <c r="F371" t="s">
        <v>495</v>
      </c>
      <c r="G371" t="s">
        <v>19</v>
      </c>
      <c r="H371" t="s">
        <v>496</v>
      </c>
      <c r="I371" t="s">
        <v>4</v>
      </c>
      <c r="J371" t="s">
        <v>1288</v>
      </c>
      <c r="K371" t="s">
        <v>1309</v>
      </c>
      <c r="L371" s="23"/>
      <c r="M371" s="23"/>
      <c r="N371" s="23"/>
      <c r="O371" s="23"/>
      <c r="P371" s="23"/>
      <c r="Q371" s="23"/>
    </row>
    <row r="372" spans="4:17" x14ac:dyDescent="0.3">
      <c r="D372" s="22"/>
      <c r="E372">
        <v>368</v>
      </c>
      <c r="F372" t="s">
        <v>509</v>
      </c>
      <c r="G372" t="s">
        <v>24</v>
      </c>
      <c r="H372" t="s">
        <v>510</v>
      </c>
      <c r="I372" t="s">
        <v>2</v>
      </c>
      <c r="J372" t="s">
        <v>1288</v>
      </c>
      <c r="K372" t="s">
        <v>1309</v>
      </c>
      <c r="L372" s="23"/>
      <c r="M372" s="23"/>
      <c r="N372" s="23"/>
      <c r="O372" s="23"/>
      <c r="P372" s="23"/>
      <c r="Q372" s="23"/>
    </row>
    <row r="373" spans="4:17" x14ac:dyDescent="0.3">
      <c r="D373" s="22"/>
      <c r="E373">
        <v>369</v>
      </c>
      <c r="F373" t="s">
        <v>512</v>
      </c>
      <c r="G373" t="s">
        <v>34</v>
      </c>
      <c r="H373" t="s">
        <v>513</v>
      </c>
      <c r="I373" t="s">
        <v>4</v>
      </c>
      <c r="J373" t="s">
        <v>1288</v>
      </c>
      <c r="K373" t="s">
        <v>1309</v>
      </c>
      <c r="L373" s="23"/>
      <c r="M373" s="23"/>
      <c r="N373" s="23"/>
      <c r="O373" s="23"/>
      <c r="P373" s="23"/>
      <c r="Q373" s="23"/>
    </row>
    <row r="374" spans="4:17" x14ac:dyDescent="0.3">
      <c r="D374" s="22"/>
      <c r="E374">
        <v>370</v>
      </c>
      <c r="F374" t="s">
        <v>521</v>
      </c>
      <c r="G374" t="s">
        <v>14</v>
      </c>
      <c r="H374" t="s">
        <v>522</v>
      </c>
      <c r="I374" t="s">
        <v>4</v>
      </c>
      <c r="J374" t="s">
        <v>1288</v>
      </c>
      <c r="K374" t="s">
        <v>1309</v>
      </c>
      <c r="L374" s="23"/>
      <c r="M374" s="23"/>
      <c r="N374" s="23"/>
      <c r="O374" s="23"/>
      <c r="P374" s="23"/>
      <c r="Q374" s="23"/>
    </row>
    <row r="375" spans="4:17" x14ac:dyDescent="0.3">
      <c r="D375" s="22"/>
      <c r="E375">
        <v>371</v>
      </c>
      <c r="F375" t="s">
        <v>536</v>
      </c>
      <c r="G375" t="s">
        <v>19</v>
      </c>
      <c r="H375" t="s">
        <v>537</v>
      </c>
      <c r="I375" t="s">
        <v>1</v>
      </c>
      <c r="J375" t="s">
        <v>1288</v>
      </c>
      <c r="K375" t="s">
        <v>1309</v>
      </c>
      <c r="L375" s="23"/>
      <c r="M375" s="23"/>
      <c r="N375" s="23"/>
      <c r="O375" s="23"/>
      <c r="P375" s="23"/>
      <c r="Q375" s="23"/>
    </row>
    <row r="376" spans="4:17" x14ac:dyDescent="0.3">
      <c r="D376" s="22"/>
      <c r="E376">
        <v>372</v>
      </c>
      <c r="F376" t="s">
        <v>545</v>
      </c>
      <c r="G376" t="s">
        <v>24</v>
      </c>
      <c r="H376" t="s">
        <v>546</v>
      </c>
      <c r="I376" t="s">
        <v>0</v>
      </c>
      <c r="J376" t="s">
        <v>1288</v>
      </c>
      <c r="K376" t="s">
        <v>1309</v>
      </c>
      <c r="L376" s="23"/>
      <c r="M376" s="23"/>
      <c r="N376" s="23"/>
      <c r="O376" s="23"/>
      <c r="P376" s="23"/>
      <c r="Q376" s="23"/>
    </row>
    <row r="377" spans="4:17" x14ac:dyDescent="0.3">
      <c r="D377" s="22"/>
      <c r="E377">
        <v>373</v>
      </c>
      <c r="F377" t="s">
        <v>548</v>
      </c>
      <c r="G377" t="s">
        <v>34</v>
      </c>
      <c r="H377" t="s">
        <v>549</v>
      </c>
      <c r="I377" t="s">
        <v>0</v>
      </c>
      <c r="J377" t="s">
        <v>1288</v>
      </c>
      <c r="K377" t="s">
        <v>1309</v>
      </c>
      <c r="L377" s="23"/>
      <c r="M377" s="23"/>
      <c r="N377" s="23"/>
      <c r="O377" s="23"/>
      <c r="P377" s="23"/>
      <c r="Q377" s="23"/>
    </row>
    <row r="378" spans="4:17" x14ac:dyDescent="0.3">
      <c r="D378" s="22"/>
      <c r="E378">
        <v>374</v>
      </c>
      <c r="F378" t="s">
        <v>554</v>
      </c>
      <c r="G378" t="s">
        <v>14</v>
      </c>
      <c r="H378" t="s">
        <v>555</v>
      </c>
      <c r="I378" t="s">
        <v>3</v>
      </c>
      <c r="J378" t="s">
        <v>1288</v>
      </c>
      <c r="K378" t="s">
        <v>1309</v>
      </c>
      <c r="L378" s="23"/>
      <c r="M378" s="23"/>
      <c r="N378" s="23"/>
      <c r="O378" s="23"/>
      <c r="P378" s="23"/>
      <c r="Q378" s="23"/>
    </row>
    <row r="379" spans="4:17" x14ac:dyDescent="0.3">
      <c r="D379" s="22"/>
      <c r="E379">
        <v>375</v>
      </c>
      <c r="F379" t="s">
        <v>569</v>
      </c>
      <c r="G379" t="s">
        <v>19</v>
      </c>
      <c r="H379" t="s">
        <v>570</v>
      </c>
      <c r="I379" t="s">
        <v>0</v>
      </c>
      <c r="J379" t="s">
        <v>1288</v>
      </c>
      <c r="K379" t="s">
        <v>1309</v>
      </c>
      <c r="L379" s="23"/>
      <c r="M379" s="23"/>
      <c r="N379" s="23"/>
      <c r="O379" s="23"/>
      <c r="P379" s="23"/>
      <c r="Q379" s="23"/>
    </row>
    <row r="380" spans="4:17" x14ac:dyDescent="0.3">
      <c r="D380" s="22"/>
      <c r="E380">
        <v>376</v>
      </c>
      <c r="F380" t="s">
        <v>572</v>
      </c>
      <c r="G380" t="s">
        <v>24</v>
      </c>
      <c r="H380" t="s">
        <v>573</v>
      </c>
      <c r="I380" t="s">
        <v>4</v>
      </c>
      <c r="J380" t="s">
        <v>1288</v>
      </c>
      <c r="K380" t="s">
        <v>1309</v>
      </c>
      <c r="L380" s="23"/>
      <c r="M380" s="23"/>
      <c r="N380" s="23"/>
      <c r="O380" s="23"/>
      <c r="P380" s="23"/>
      <c r="Q380" s="23"/>
    </row>
    <row r="381" spans="4:17" x14ac:dyDescent="0.3">
      <c r="D381" s="22"/>
      <c r="E381">
        <v>377</v>
      </c>
      <c r="F381" t="s">
        <v>585</v>
      </c>
      <c r="G381" t="s">
        <v>34</v>
      </c>
      <c r="H381" t="s">
        <v>586</v>
      </c>
      <c r="I381" t="s">
        <v>4</v>
      </c>
      <c r="J381" t="s">
        <v>1288</v>
      </c>
      <c r="K381" t="s">
        <v>1309</v>
      </c>
      <c r="L381" s="23"/>
      <c r="M381" s="23"/>
      <c r="N381" s="23"/>
      <c r="O381" s="23"/>
      <c r="P381" s="23"/>
      <c r="Q381" s="23"/>
    </row>
    <row r="382" spans="4:17" x14ac:dyDescent="0.3">
      <c r="D382" s="22"/>
      <c r="E382">
        <v>378</v>
      </c>
      <c r="F382" t="s">
        <v>588</v>
      </c>
      <c r="G382" t="s">
        <v>14</v>
      </c>
      <c r="H382" t="s">
        <v>589</v>
      </c>
      <c r="I382" t="s">
        <v>15</v>
      </c>
      <c r="J382" t="s">
        <v>1288</v>
      </c>
      <c r="K382" t="s">
        <v>1309</v>
      </c>
      <c r="L382" s="23"/>
      <c r="M382" s="23"/>
      <c r="N382" s="23"/>
      <c r="O382" s="23"/>
      <c r="P382" s="23"/>
      <c r="Q382" s="23"/>
    </row>
    <row r="383" spans="4:17" x14ac:dyDescent="0.3">
      <c r="D383" s="22"/>
      <c r="E383">
        <v>379</v>
      </c>
      <c r="F383" t="s">
        <v>591</v>
      </c>
      <c r="G383" t="s">
        <v>19</v>
      </c>
      <c r="H383" t="s">
        <v>592</v>
      </c>
      <c r="I383" t="s">
        <v>4</v>
      </c>
      <c r="J383" t="s">
        <v>1288</v>
      </c>
      <c r="K383" t="s">
        <v>1309</v>
      </c>
      <c r="L383" s="23"/>
      <c r="M383" s="23"/>
      <c r="N383" s="23"/>
      <c r="O383" s="23"/>
      <c r="P383" s="23"/>
      <c r="Q383" s="23"/>
    </row>
    <row r="384" spans="4:17" x14ac:dyDescent="0.3">
      <c r="D384" s="22"/>
      <c r="E384">
        <v>380</v>
      </c>
      <c r="F384" t="s">
        <v>594</v>
      </c>
      <c r="G384" t="s">
        <v>24</v>
      </c>
      <c r="H384" t="s">
        <v>595</v>
      </c>
      <c r="I384" t="s">
        <v>1</v>
      </c>
      <c r="J384" t="s">
        <v>1356</v>
      </c>
      <c r="K384" t="s">
        <v>1309</v>
      </c>
      <c r="L384" s="23"/>
      <c r="M384" s="23"/>
      <c r="N384" s="23"/>
      <c r="O384" s="23"/>
      <c r="P384" s="23"/>
      <c r="Q384" s="23"/>
    </row>
    <row r="385" spans="4:17" x14ac:dyDescent="0.3">
      <c r="D385" s="22"/>
      <c r="E385">
        <v>381</v>
      </c>
      <c r="F385" t="s">
        <v>605</v>
      </c>
      <c r="G385" t="s">
        <v>34</v>
      </c>
      <c r="H385" t="s">
        <v>606</v>
      </c>
      <c r="I385" t="s">
        <v>0</v>
      </c>
      <c r="J385" t="s">
        <v>1356</v>
      </c>
      <c r="K385" t="s">
        <v>1309</v>
      </c>
      <c r="L385" s="23"/>
      <c r="M385" s="23"/>
      <c r="N385" s="23"/>
      <c r="O385" s="23"/>
      <c r="P385" s="23"/>
      <c r="Q385" s="23"/>
    </row>
    <row r="386" spans="4:17" x14ac:dyDescent="0.3">
      <c r="D386" s="22"/>
      <c r="E386">
        <v>382</v>
      </c>
      <c r="F386" t="s">
        <v>608</v>
      </c>
      <c r="G386" t="s">
        <v>14</v>
      </c>
      <c r="H386" t="s">
        <v>609</v>
      </c>
      <c r="I386" t="s">
        <v>4</v>
      </c>
      <c r="J386" t="s">
        <v>1356</v>
      </c>
      <c r="K386" t="s">
        <v>1309</v>
      </c>
      <c r="L386" s="23"/>
      <c r="M386" s="23"/>
      <c r="N386" s="23"/>
      <c r="O386" s="23"/>
      <c r="P386" s="23"/>
      <c r="Q386" s="23"/>
    </row>
    <row r="387" spans="4:17" x14ac:dyDescent="0.3">
      <c r="D387" s="22"/>
      <c r="E387">
        <v>383</v>
      </c>
      <c r="F387" t="s">
        <v>611</v>
      </c>
      <c r="G387" t="s">
        <v>19</v>
      </c>
      <c r="H387" t="s">
        <v>612</v>
      </c>
      <c r="I387" t="s">
        <v>15</v>
      </c>
      <c r="J387" t="s">
        <v>1356</v>
      </c>
      <c r="K387" t="s">
        <v>1309</v>
      </c>
      <c r="L387" s="23"/>
      <c r="M387" s="23"/>
      <c r="N387" s="23"/>
      <c r="O387" s="23"/>
      <c r="P387" s="23"/>
      <c r="Q387" s="23"/>
    </row>
    <row r="388" spans="4:17" x14ac:dyDescent="0.3">
      <c r="D388" s="22"/>
      <c r="E388">
        <v>384</v>
      </c>
      <c r="F388" t="s">
        <v>614</v>
      </c>
      <c r="G388" t="s">
        <v>24</v>
      </c>
      <c r="H388" t="s">
        <v>615</v>
      </c>
      <c r="I388" t="s">
        <v>4</v>
      </c>
      <c r="J388" t="s">
        <v>1356</v>
      </c>
      <c r="K388" t="s">
        <v>1309</v>
      </c>
      <c r="L388" s="23"/>
      <c r="M388" s="23"/>
      <c r="N388" s="23"/>
      <c r="O388" s="23"/>
      <c r="P388" s="23"/>
      <c r="Q388" s="23"/>
    </row>
    <row r="389" spans="4:17" x14ac:dyDescent="0.3">
      <c r="D389" s="22"/>
      <c r="E389">
        <v>385</v>
      </c>
      <c r="F389" t="s">
        <v>620</v>
      </c>
      <c r="G389" t="s">
        <v>34</v>
      </c>
      <c r="H389" t="s">
        <v>621</v>
      </c>
      <c r="I389" t="s">
        <v>4</v>
      </c>
      <c r="J389" t="s">
        <v>1356</v>
      </c>
      <c r="K389" t="s">
        <v>1309</v>
      </c>
      <c r="L389" s="23"/>
      <c r="M389" s="23"/>
      <c r="N389" s="23"/>
      <c r="O389" s="23"/>
      <c r="P389" s="23"/>
      <c r="Q389" s="23"/>
    </row>
    <row r="390" spans="4:17" x14ac:dyDescent="0.3">
      <c r="D390" s="22"/>
      <c r="E390">
        <v>386</v>
      </c>
      <c r="F390" t="s">
        <v>640</v>
      </c>
      <c r="G390" t="s">
        <v>14</v>
      </c>
      <c r="H390" t="s">
        <v>641</v>
      </c>
      <c r="I390" t="s">
        <v>15</v>
      </c>
      <c r="J390" t="s">
        <v>1356</v>
      </c>
      <c r="K390" t="s">
        <v>1309</v>
      </c>
      <c r="L390" s="23"/>
      <c r="M390" s="23"/>
      <c r="N390" s="23"/>
      <c r="O390" s="23"/>
      <c r="P390" s="23"/>
      <c r="Q390" s="23"/>
    </row>
    <row r="391" spans="4:17" x14ac:dyDescent="0.3">
      <c r="D391" s="22"/>
      <c r="E391">
        <v>387</v>
      </c>
      <c r="F391" t="s">
        <v>649</v>
      </c>
      <c r="G391" t="s">
        <v>19</v>
      </c>
      <c r="H391" t="s">
        <v>650</v>
      </c>
      <c r="I391" t="s">
        <v>15</v>
      </c>
      <c r="J391" t="s">
        <v>1356</v>
      </c>
      <c r="K391" t="s">
        <v>1309</v>
      </c>
      <c r="L391" s="23"/>
      <c r="M391" s="23"/>
      <c r="N391" s="23"/>
      <c r="O391" s="23"/>
      <c r="P391" s="23"/>
      <c r="Q391" s="23"/>
    </row>
    <row r="392" spans="4:17" x14ac:dyDescent="0.3">
      <c r="D392" s="22"/>
      <c r="E392">
        <v>388</v>
      </c>
      <c r="F392" t="s">
        <v>655</v>
      </c>
      <c r="G392" t="s">
        <v>24</v>
      </c>
      <c r="H392" t="s">
        <v>656</v>
      </c>
      <c r="I392" t="s">
        <v>15</v>
      </c>
      <c r="J392" t="s">
        <v>1356</v>
      </c>
      <c r="K392" t="s">
        <v>1309</v>
      </c>
      <c r="L392" s="23"/>
      <c r="M392" s="23"/>
      <c r="N392" s="23"/>
      <c r="O392" s="23"/>
      <c r="P392" s="23"/>
      <c r="Q392" s="23"/>
    </row>
    <row r="393" spans="4:17" x14ac:dyDescent="0.3">
      <c r="D393" s="22"/>
      <c r="E393">
        <v>389</v>
      </c>
      <c r="F393" t="s">
        <v>663</v>
      </c>
      <c r="G393" t="s">
        <v>34</v>
      </c>
      <c r="H393" t="s">
        <v>664</v>
      </c>
      <c r="I393" t="s">
        <v>15</v>
      </c>
      <c r="J393" t="s">
        <v>1356</v>
      </c>
      <c r="K393" t="s">
        <v>1309</v>
      </c>
      <c r="L393" s="23"/>
      <c r="M393" s="23"/>
      <c r="N393" s="23"/>
      <c r="O393" s="23"/>
      <c r="P393" s="23"/>
      <c r="Q393" s="23"/>
    </row>
    <row r="394" spans="4:17" x14ac:dyDescent="0.3">
      <c r="D394" s="22"/>
      <c r="E394">
        <v>390</v>
      </c>
      <c r="F394" t="s">
        <v>672</v>
      </c>
      <c r="G394" t="s">
        <v>14</v>
      </c>
      <c r="H394" t="s">
        <v>673</v>
      </c>
      <c r="I394" t="s">
        <v>15</v>
      </c>
      <c r="J394" t="s">
        <v>1356</v>
      </c>
      <c r="K394" t="s">
        <v>1309</v>
      </c>
      <c r="L394" s="23"/>
      <c r="M394" s="23"/>
      <c r="N394" s="23"/>
      <c r="O394" s="23"/>
      <c r="P394" s="23"/>
      <c r="Q394" s="23"/>
    </row>
    <row r="395" spans="4:17" x14ac:dyDescent="0.3">
      <c r="D395" s="22"/>
      <c r="E395">
        <v>391</v>
      </c>
      <c r="F395" t="s">
        <v>689</v>
      </c>
      <c r="G395" t="s">
        <v>19</v>
      </c>
      <c r="H395" t="s">
        <v>690</v>
      </c>
      <c r="I395" t="s">
        <v>15</v>
      </c>
      <c r="J395" t="s">
        <v>1356</v>
      </c>
      <c r="K395" t="s">
        <v>1309</v>
      </c>
      <c r="L395" s="23"/>
      <c r="M395" s="23"/>
      <c r="N395" s="23"/>
      <c r="O395" s="23"/>
      <c r="P395" s="23"/>
      <c r="Q395" s="23"/>
    </row>
    <row r="396" spans="4:17" x14ac:dyDescent="0.3">
      <c r="D396" s="22"/>
      <c r="E396">
        <v>392</v>
      </c>
      <c r="F396" t="s">
        <v>696</v>
      </c>
      <c r="G396" t="s">
        <v>24</v>
      </c>
      <c r="H396" t="s">
        <v>697</v>
      </c>
      <c r="I396" t="s">
        <v>2</v>
      </c>
      <c r="J396" t="s">
        <v>1356</v>
      </c>
      <c r="K396" t="s">
        <v>1309</v>
      </c>
      <c r="L396" s="23"/>
      <c r="M396" s="23"/>
      <c r="N396" s="23"/>
      <c r="O396" s="23"/>
      <c r="P396" s="23"/>
      <c r="Q396" s="23"/>
    </row>
    <row r="397" spans="4:17" x14ac:dyDescent="0.3">
      <c r="D397" s="22"/>
      <c r="E397">
        <v>393</v>
      </c>
      <c r="F397" t="s">
        <v>1100</v>
      </c>
      <c r="G397" t="s">
        <v>34</v>
      </c>
      <c r="H397" t="s">
        <v>1101</v>
      </c>
      <c r="I397" t="s">
        <v>4</v>
      </c>
      <c r="J397" t="s">
        <v>1356</v>
      </c>
      <c r="K397" t="s">
        <v>1309</v>
      </c>
      <c r="L397" s="23"/>
      <c r="M397" s="23"/>
      <c r="N397" s="23"/>
      <c r="O397" s="23"/>
      <c r="P397" s="23"/>
      <c r="Q397" s="23"/>
    </row>
    <row r="398" spans="4:17" x14ac:dyDescent="0.3">
      <c r="D398" s="22"/>
      <c r="E398">
        <v>394</v>
      </c>
      <c r="F398" t="s">
        <v>1102</v>
      </c>
      <c r="G398" t="s">
        <v>14</v>
      </c>
      <c r="H398" t="s">
        <v>1103</v>
      </c>
      <c r="I398" t="s">
        <v>4</v>
      </c>
      <c r="J398" t="s">
        <v>1356</v>
      </c>
      <c r="K398" t="s">
        <v>1309</v>
      </c>
      <c r="L398" s="23"/>
      <c r="M398" s="23"/>
      <c r="N398" s="23"/>
      <c r="O398" s="23"/>
      <c r="P398" s="23"/>
      <c r="Q398" s="23"/>
    </row>
    <row r="399" spans="4:17" x14ac:dyDescent="0.3">
      <c r="D399" s="22"/>
      <c r="E399">
        <v>395</v>
      </c>
      <c r="F399" t="s">
        <v>1109</v>
      </c>
      <c r="G399" t="s">
        <v>19</v>
      </c>
      <c r="H399" t="s">
        <v>1110</v>
      </c>
      <c r="I399" t="s">
        <v>1</v>
      </c>
      <c r="J399" t="s">
        <v>1356</v>
      </c>
      <c r="K399" t="s">
        <v>1309</v>
      </c>
      <c r="L399" s="23"/>
      <c r="M399" s="23"/>
      <c r="N399" s="23"/>
      <c r="O399" s="23"/>
      <c r="P399" s="23"/>
      <c r="Q399" s="23"/>
    </row>
    <row r="400" spans="4:17" x14ac:dyDescent="0.3">
      <c r="D400" s="22"/>
      <c r="E400">
        <v>396</v>
      </c>
      <c r="F400" t="s">
        <v>1112</v>
      </c>
      <c r="G400" t="s">
        <v>24</v>
      </c>
      <c r="H400" t="s">
        <v>1113</v>
      </c>
      <c r="I400" t="s">
        <v>15</v>
      </c>
      <c r="J400" t="s">
        <v>1356</v>
      </c>
      <c r="K400" t="s">
        <v>1309</v>
      </c>
      <c r="L400" s="23"/>
      <c r="M400" s="23"/>
      <c r="N400" s="23"/>
      <c r="O400" s="23"/>
      <c r="P400" s="23"/>
      <c r="Q400" s="23"/>
    </row>
    <row r="401" spans="4:17" x14ac:dyDescent="0.3">
      <c r="D401" s="22"/>
      <c r="E401">
        <v>397</v>
      </c>
      <c r="F401" t="s">
        <v>1116</v>
      </c>
      <c r="G401" t="s">
        <v>34</v>
      </c>
      <c r="H401" t="s">
        <v>1117</v>
      </c>
      <c r="I401" t="s">
        <v>15</v>
      </c>
      <c r="J401" t="s">
        <v>1356</v>
      </c>
      <c r="K401" t="s">
        <v>1309</v>
      </c>
      <c r="L401" s="23"/>
      <c r="M401" s="23"/>
      <c r="N401" s="23"/>
      <c r="O401" s="23"/>
      <c r="P401" s="23"/>
      <c r="Q401" s="23"/>
    </row>
    <row r="402" spans="4:17" x14ac:dyDescent="0.3">
      <c r="D402" s="22"/>
      <c r="E402">
        <v>398</v>
      </c>
      <c r="F402" t="s">
        <v>1118</v>
      </c>
      <c r="G402" t="s">
        <v>14</v>
      </c>
      <c r="H402" t="s">
        <v>1119</v>
      </c>
      <c r="I402" t="s">
        <v>0</v>
      </c>
      <c r="J402" t="s">
        <v>1356</v>
      </c>
      <c r="K402" t="s">
        <v>1309</v>
      </c>
      <c r="L402" s="23"/>
      <c r="M402" s="23"/>
      <c r="N402" s="23"/>
      <c r="O402" s="23"/>
      <c r="P402" s="23"/>
      <c r="Q402" s="23"/>
    </row>
    <row r="403" spans="4:17" x14ac:dyDescent="0.3">
      <c r="D403" s="22"/>
      <c r="E403">
        <v>399</v>
      </c>
      <c r="F403" t="s">
        <v>1123</v>
      </c>
      <c r="G403" t="s">
        <v>19</v>
      </c>
      <c r="H403" t="s">
        <v>695</v>
      </c>
      <c r="I403" t="s">
        <v>0</v>
      </c>
      <c r="J403" t="s">
        <v>1356</v>
      </c>
      <c r="K403" t="s">
        <v>1309</v>
      </c>
      <c r="L403" s="23"/>
      <c r="M403" s="23"/>
      <c r="N403" s="23"/>
      <c r="O403" s="23"/>
      <c r="P403" s="23"/>
      <c r="Q403" s="23"/>
    </row>
    <row r="404" spans="4:17" x14ac:dyDescent="0.3">
      <c r="D404" s="22"/>
      <c r="E404">
        <v>400</v>
      </c>
      <c r="F404" t="s">
        <v>1124</v>
      </c>
      <c r="G404" t="s">
        <v>24</v>
      </c>
      <c r="H404" t="s">
        <v>1125</v>
      </c>
      <c r="I404" t="s">
        <v>4</v>
      </c>
      <c r="J404" t="s">
        <v>1356</v>
      </c>
      <c r="K404" t="s">
        <v>1309</v>
      </c>
      <c r="L404" s="23"/>
      <c r="M404" s="23"/>
      <c r="N404" s="23"/>
      <c r="O404" s="23"/>
      <c r="P404" s="23"/>
      <c r="Q404" s="23"/>
    </row>
    <row r="405" spans="4:17" x14ac:dyDescent="0.3">
      <c r="D405" s="22"/>
      <c r="E405">
        <v>401</v>
      </c>
      <c r="F405" t="s">
        <v>1151</v>
      </c>
      <c r="G405" t="s">
        <v>34</v>
      </c>
      <c r="H405" t="s">
        <v>1152</v>
      </c>
      <c r="I405" t="s">
        <v>0</v>
      </c>
      <c r="J405" t="s">
        <v>1288</v>
      </c>
      <c r="K405" t="s">
        <v>1309</v>
      </c>
      <c r="L405" s="23"/>
      <c r="M405" s="23"/>
      <c r="N405" s="23"/>
      <c r="O405" s="23"/>
      <c r="P405" s="23"/>
      <c r="Q405" s="23"/>
    </row>
    <row r="406" spans="4:17" x14ac:dyDescent="0.3">
      <c r="D406" s="22"/>
      <c r="E406">
        <v>402</v>
      </c>
      <c r="F406" t="s">
        <v>1153</v>
      </c>
      <c r="G406" t="s">
        <v>14</v>
      </c>
      <c r="H406" t="s">
        <v>1154</v>
      </c>
      <c r="I406" t="s">
        <v>15</v>
      </c>
      <c r="J406" t="s">
        <v>1288</v>
      </c>
      <c r="K406" t="s">
        <v>1309</v>
      </c>
      <c r="L406" s="23"/>
      <c r="M406" s="23"/>
      <c r="N406" s="23"/>
      <c r="O406" s="23"/>
      <c r="P406" s="23"/>
      <c r="Q406" s="23"/>
    </row>
    <row r="407" spans="4:17" x14ac:dyDescent="0.3">
      <c r="D407" s="22"/>
      <c r="E407">
        <v>403</v>
      </c>
      <c r="F407" t="s">
        <v>1156</v>
      </c>
      <c r="G407" t="s">
        <v>19</v>
      </c>
      <c r="H407" t="s">
        <v>1157</v>
      </c>
      <c r="I407" t="s">
        <v>15</v>
      </c>
      <c r="J407" t="s">
        <v>1288</v>
      </c>
      <c r="K407" t="s">
        <v>1309</v>
      </c>
      <c r="L407" s="23"/>
      <c r="M407" s="23"/>
      <c r="N407" s="23"/>
      <c r="O407" s="23"/>
      <c r="P407" s="23"/>
      <c r="Q407" s="23"/>
    </row>
    <row r="408" spans="4:17" x14ac:dyDescent="0.3">
      <c r="D408" s="22"/>
      <c r="E408">
        <v>404</v>
      </c>
      <c r="F408" t="s">
        <v>1168</v>
      </c>
      <c r="G408" t="s">
        <v>24</v>
      </c>
      <c r="H408" t="s">
        <v>1169</v>
      </c>
      <c r="I408" t="s">
        <v>1</v>
      </c>
      <c r="J408" t="s">
        <v>1288</v>
      </c>
      <c r="K408" t="s">
        <v>1309</v>
      </c>
      <c r="L408" s="23"/>
      <c r="M408" s="23"/>
      <c r="N408" s="23"/>
      <c r="O408" s="23"/>
      <c r="P408" s="23"/>
      <c r="Q408" s="23"/>
    </row>
    <row r="409" spans="4:17" x14ac:dyDescent="0.3">
      <c r="D409" s="22"/>
      <c r="E409">
        <v>405</v>
      </c>
      <c r="F409" t="s">
        <v>1171</v>
      </c>
      <c r="G409" t="s">
        <v>34</v>
      </c>
      <c r="H409" t="s">
        <v>1172</v>
      </c>
      <c r="I409" t="s">
        <v>2</v>
      </c>
      <c r="J409" t="s">
        <v>1288</v>
      </c>
      <c r="K409" t="s">
        <v>1309</v>
      </c>
      <c r="L409" s="23"/>
      <c r="M409" s="23"/>
      <c r="N409" s="23"/>
      <c r="O409" s="23"/>
      <c r="P409" s="23"/>
      <c r="Q409" s="23"/>
    </row>
    <row r="410" spans="4:17" x14ac:dyDescent="0.3">
      <c r="D410" s="22"/>
      <c r="E410">
        <v>406</v>
      </c>
      <c r="F410" t="s">
        <v>1183</v>
      </c>
      <c r="G410" t="s">
        <v>14</v>
      </c>
      <c r="H410" t="s">
        <v>1184</v>
      </c>
      <c r="I410" t="s">
        <v>15</v>
      </c>
      <c r="J410" t="s">
        <v>1292</v>
      </c>
      <c r="K410" t="s">
        <v>1309</v>
      </c>
      <c r="L410" s="23"/>
      <c r="M410" s="23"/>
      <c r="N410" s="23"/>
      <c r="O410" s="23"/>
      <c r="P410" s="23"/>
      <c r="Q410" s="23"/>
    </row>
    <row r="411" spans="4:17" x14ac:dyDescent="0.3">
      <c r="D411" s="22"/>
      <c r="E411">
        <v>407</v>
      </c>
      <c r="F411" t="s">
        <v>1197</v>
      </c>
      <c r="G411" t="s">
        <v>19</v>
      </c>
      <c r="H411" t="s">
        <v>1198</v>
      </c>
      <c r="I411" t="s">
        <v>2</v>
      </c>
      <c r="J411" t="s">
        <v>1288</v>
      </c>
      <c r="K411" t="s">
        <v>1309</v>
      </c>
      <c r="L411" s="23"/>
      <c r="M411" s="23"/>
      <c r="N411" s="23"/>
      <c r="O411" s="23"/>
      <c r="P411" s="23"/>
      <c r="Q411" s="23"/>
    </row>
    <row r="412" spans="4:17" x14ac:dyDescent="0.3">
      <c r="D412" s="22"/>
      <c r="E412">
        <v>408</v>
      </c>
      <c r="F412" t="s">
        <v>1203</v>
      </c>
      <c r="G412" t="s">
        <v>24</v>
      </c>
      <c r="H412" t="s">
        <v>1204</v>
      </c>
      <c r="I412" t="s">
        <v>15</v>
      </c>
      <c r="J412" t="s">
        <v>1288</v>
      </c>
      <c r="K412" t="s">
        <v>1309</v>
      </c>
      <c r="L412" s="23"/>
      <c r="M412" s="23"/>
      <c r="N412" s="23"/>
      <c r="O412" s="23"/>
      <c r="P412" s="23"/>
      <c r="Q412" s="23"/>
    </row>
    <row r="413" spans="4:17" x14ac:dyDescent="0.3">
      <c r="D413" s="22"/>
      <c r="E413">
        <v>409</v>
      </c>
      <c r="F413" t="s">
        <v>1206</v>
      </c>
      <c r="G413" t="s">
        <v>34</v>
      </c>
      <c r="H413" t="s">
        <v>1207</v>
      </c>
      <c r="I413" t="s">
        <v>1</v>
      </c>
      <c r="J413" t="s">
        <v>1288</v>
      </c>
      <c r="K413" t="s">
        <v>1309</v>
      </c>
      <c r="L413" s="23"/>
      <c r="M413" s="23"/>
      <c r="N413" s="23"/>
      <c r="O413" s="23"/>
      <c r="P413" s="23"/>
      <c r="Q413" s="23"/>
    </row>
    <row r="414" spans="4:17" x14ac:dyDescent="0.3">
      <c r="D414" s="22"/>
      <c r="E414">
        <v>410</v>
      </c>
      <c r="F414" t="s">
        <v>1213</v>
      </c>
      <c r="G414" t="s">
        <v>14</v>
      </c>
      <c r="H414" t="s">
        <v>1214</v>
      </c>
      <c r="I414" t="s">
        <v>15</v>
      </c>
      <c r="J414" t="s">
        <v>1288</v>
      </c>
      <c r="K414" t="s">
        <v>1309</v>
      </c>
      <c r="L414" s="23"/>
      <c r="M414" s="23"/>
      <c r="N414" s="23"/>
      <c r="O414" s="23"/>
      <c r="P414" s="23"/>
      <c r="Q414" s="23"/>
    </row>
    <row r="415" spans="4:17" x14ac:dyDescent="0.3">
      <c r="D415" s="22"/>
      <c r="E415">
        <v>411</v>
      </c>
      <c r="F415" t="s">
        <v>1219</v>
      </c>
      <c r="G415" t="s">
        <v>19</v>
      </c>
      <c r="H415" t="s">
        <v>1220</v>
      </c>
      <c r="I415" t="s">
        <v>0</v>
      </c>
      <c r="J415" t="s">
        <v>1288</v>
      </c>
      <c r="K415" t="s">
        <v>1309</v>
      </c>
      <c r="L415" s="23"/>
      <c r="M415" s="23"/>
      <c r="N415" s="23"/>
      <c r="O415" s="23"/>
      <c r="P415" s="23"/>
      <c r="Q415" s="23"/>
    </row>
    <row r="416" spans="4:17" x14ac:dyDescent="0.3">
      <c r="D416" s="22"/>
      <c r="E416">
        <v>412</v>
      </c>
      <c r="F416" t="s">
        <v>1222</v>
      </c>
      <c r="G416" t="s">
        <v>24</v>
      </c>
      <c r="H416" t="s">
        <v>1223</v>
      </c>
      <c r="I416" t="s">
        <v>1</v>
      </c>
      <c r="J416" t="s">
        <v>1288</v>
      </c>
      <c r="K416" t="s">
        <v>1309</v>
      </c>
      <c r="L416" s="23"/>
      <c r="M416" s="23"/>
      <c r="N416" s="23"/>
      <c r="O416" s="23"/>
      <c r="P416" s="23"/>
      <c r="Q416" s="23"/>
    </row>
    <row r="417" spans="4:17" x14ac:dyDescent="0.3">
      <c r="D417" s="22"/>
      <c r="E417">
        <v>413</v>
      </c>
      <c r="F417" t="s">
        <v>1228</v>
      </c>
      <c r="G417" t="s">
        <v>34</v>
      </c>
      <c r="H417" t="s">
        <v>1229</v>
      </c>
      <c r="I417" t="s">
        <v>2</v>
      </c>
      <c r="J417" t="s">
        <v>1288</v>
      </c>
      <c r="K417" t="s">
        <v>1309</v>
      </c>
      <c r="L417" s="23"/>
      <c r="M417" s="23"/>
      <c r="N417" s="23"/>
      <c r="O417" s="23"/>
      <c r="P417" s="23"/>
      <c r="Q417" s="23"/>
    </row>
    <row r="418" spans="4:17" x14ac:dyDescent="0.3">
      <c r="D418" s="22">
        <f>SUBTOTAL(3,$F$5:F418)</f>
        <v>414</v>
      </c>
      <c r="E418">
        <v>414</v>
      </c>
      <c r="F418" t="s">
        <v>1236</v>
      </c>
      <c r="G418" t="s">
        <v>14</v>
      </c>
      <c r="H418" t="s">
        <v>1237</v>
      </c>
      <c r="I418" t="s">
        <v>15</v>
      </c>
      <c r="J418" t="s">
        <v>1288</v>
      </c>
      <c r="K418" t="s">
        <v>1309</v>
      </c>
      <c r="L418" s="23"/>
      <c r="M418" s="23"/>
      <c r="N418" s="23"/>
      <c r="O418" s="23"/>
      <c r="P418" s="23"/>
      <c r="Q418" s="23"/>
    </row>
    <row r="419" spans="4:17" x14ac:dyDescent="0.3">
      <c r="D419" s="22">
        <f>SUBTOTAL(3,$F$5:F419)</f>
        <v>415</v>
      </c>
      <c r="E419">
        <v>415</v>
      </c>
      <c r="F419" t="s">
        <v>1257</v>
      </c>
      <c r="G419" t="s">
        <v>19</v>
      </c>
      <c r="H419" t="s">
        <v>1258</v>
      </c>
      <c r="I419" t="s">
        <v>2</v>
      </c>
      <c r="J419" t="s">
        <v>1288</v>
      </c>
      <c r="K419" t="s">
        <v>1309</v>
      </c>
      <c r="L419" s="23"/>
      <c r="M419" s="23"/>
      <c r="N419" s="23"/>
      <c r="O419" s="23"/>
      <c r="P419" s="23"/>
      <c r="Q419" s="23"/>
    </row>
    <row r="420" spans="4:17" x14ac:dyDescent="0.3">
      <c r="D420" s="22">
        <f>SUBTOTAL(3,$F$5:F420)</f>
        <v>416</v>
      </c>
      <c r="E420">
        <v>416</v>
      </c>
      <c r="F420" t="s">
        <v>1259</v>
      </c>
      <c r="G420" t="s">
        <v>24</v>
      </c>
      <c r="H420" t="s">
        <v>1260</v>
      </c>
      <c r="I420" t="s">
        <v>2</v>
      </c>
      <c r="J420" t="s">
        <v>1288</v>
      </c>
      <c r="K420" t="s">
        <v>1309</v>
      </c>
      <c r="L420" s="23"/>
      <c r="M420" s="23"/>
      <c r="N420" s="23"/>
      <c r="O420" s="23"/>
      <c r="P420" s="23"/>
      <c r="Q420" s="23"/>
    </row>
    <row r="421" spans="4:17" x14ac:dyDescent="0.3">
      <c r="D421" s="22">
        <f>SUBTOTAL(3,$F$5:F421)</f>
        <v>417</v>
      </c>
      <c r="E421">
        <v>417</v>
      </c>
      <c r="F421" t="s">
        <v>157</v>
      </c>
      <c r="G421" t="s">
        <v>34</v>
      </c>
      <c r="H421" t="s">
        <v>158</v>
      </c>
      <c r="I421" t="s">
        <v>0</v>
      </c>
      <c r="J421" t="s">
        <v>1288</v>
      </c>
      <c r="K421" t="s">
        <v>1309</v>
      </c>
      <c r="L421" s="23"/>
      <c r="M421" s="23"/>
      <c r="N421" s="23"/>
      <c r="O421" s="23"/>
      <c r="P421" s="23"/>
      <c r="Q421" s="23"/>
    </row>
    <row r="422" spans="4:17" x14ac:dyDescent="0.3">
      <c r="D422" s="22">
        <f>SUBTOTAL(3,$F$5:F422)</f>
        <v>418</v>
      </c>
      <c r="E422">
        <v>418</v>
      </c>
      <c r="F422" t="s">
        <v>1139</v>
      </c>
      <c r="G422" t="s">
        <v>14</v>
      </c>
      <c r="H422" t="s">
        <v>1140</v>
      </c>
      <c r="I422" t="s">
        <v>15</v>
      </c>
      <c r="J422" t="s">
        <v>1288</v>
      </c>
      <c r="K422" t="s">
        <v>1309</v>
      </c>
      <c r="L422" s="23"/>
      <c r="M422" s="23"/>
      <c r="N422" s="23"/>
      <c r="O422" s="23"/>
      <c r="P422" s="23"/>
      <c r="Q422" s="23"/>
    </row>
    <row r="423" spans="4:17" x14ac:dyDescent="0.3">
      <c r="D423" s="22">
        <f>SUBTOTAL(3,$F$5:F423)</f>
        <v>419</v>
      </c>
      <c r="E423">
        <v>419</v>
      </c>
      <c r="F423" t="s">
        <v>1159</v>
      </c>
      <c r="G423" t="s">
        <v>19</v>
      </c>
      <c r="H423" t="s">
        <v>1160</v>
      </c>
      <c r="I423" t="s">
        <v>2</v>
      </c>
      <c r="J423" t="s">
        <v>1264</v>
      </c>
      <c r="K423" t="s">
        <v>1309</v>
      </c>
      <c r="L423" s="23"/>
      <c r="M423" s="23"/>
      <c r="N423" s="23"/>
      <c r="O423" s="23"/>
      <c r="P423" s="23"/>
      <c r="Q423" s="23"/>
    </row>
    <row r="424" spans="4:17" x14ac:dyDescent="0.3">
      <c r="D424" s="22">
        <f>SUBTOTAL(3,$F$5:F424)</f>
        <v>420</v>
      </c>
      <c r="F424" t="s">
        <v>1309</v>
      </c>
      <c r="G424" t="s">
        <v>1309</v>
      </c>
      <c r="H424" t="s">
        <v>1309</v>
      </c>
      <c r="I424" t="s">
        <v>1309</v>
      </c>
      <c r="J424" t="s">
        <v>1309</v>
      </c>
      <c r="K424" t="s">
        <v>1309</v>
      </c>
      <c r="L424" s="23"/>
      <c r="M424" s="23"/>
      <c r="N424" s="23"/>
      <c r="O424" s="23"/>
      <c r="P424" s="23"/>
      <c r="Q424" s="23"/>
    </row>
    <row r="425" spans="4:17" x14ac:dyDescent="0.3">
      <c r="D425" s="22">
        <f>SUBTOTAL(3,$F$5:F425)</f>
        <v>421</v>
      </c>
      <c r="E425">
        <v>420</v>
      </c>
      <c r="F425" t="s">
        <v>1309</v>
      </c>
      <c r="G425" t="s">
        <v>1309</v>
      </c>
      <c r="H425" t="s">
        <v>1309</v>
      </c>
      <c r="I425" t="s">
        <v>1309</v>
      </c>
      <c r="J425" t="s">
        <v>1309</v>
      </c>
      <c r="K425" t="s">
        <v>1309</v>
      </c>
      <c r="L425" s="23"/>
      <c r="M425" s="23"/>
      <c r="N425" s="23"/>
      <c r="O425" s="23"/>
      <c r="P425" s="23"/>
      <c r="Q425" s="23"/>
    </row>
    <row r="426" spans="4:17" x14ac:dyDescent="0.3">
      <c r="D426" s="22">
        <f>SUBTOTAL(3,$F$5:F426)</f>
        <v>422</v>
      </c>
      <c r="F426" t="s">
        <v>1382</v>
      </c>
      <c r="G426" t="s">
        <v>19</v>
      </c>
      <c r="H426" t="s">
        <v>1384</v>
      </c>
      <c r="I426" t="s">
        <v>1</v>
      </c>
      <c r="J426" t="s">
        <v>1309</v>
      </c>
      <c r="K426" t="s">
        <v>1309</v>
      </c>
      <c r="L426" s="23"/>
      <c r="M426" s="23"/>
      <c r="N426" s="23"/>
      <c r="O426" s="23"/>
      <c r="P426" s="23"/>
      <c r="Q426" s="23"/>
    </row>
    <row r="427" spans="4:17" x14ac:dyDescent="0.3">
      <c r="D427" s="22">
        <f>SUBTOTAL(3,$F$5:F427)</f>
        <v>422</v>
      </c>
      <c r="E427" s="23"/>
      <c r="F427" s="23"/>
      <c r="G427" s="23"/>
      <c r="H427" s="23"/>
      <c r="I427" s="23"/>
      <c r="J427" s="23"/>
      <c r="K427" s="23"/>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7"/>
  <dimension ref="E5:H11"/>
  <sheetViews>
    <sheetView showGridLines="0" workbookViewId="0"/>
  </sheetViews>
  <sheetFormatPr defaultRowHeight="14.4" x14ac:dyDescent="0.3"/>
  <cols>
    <col min="7" max="7" width="10" bestFit="1" customWidth="1"/>
  </cols>
  <sheetData>
    <row r="5" spans="5:8" x14ac:dyDescent="0.3">
      <c r="E5" s="54" t="s">
        <v>1314</v>
      </c>
      <c r="F5" s="54" t="s">
        <v>1317</v>
      </c>
      <c r="G5" s="54" t="s">
        <v>1320</v>
      </c>
      <c r="H5" s="54" t="s">
        <v>1321</v>
      </c>
    </row>
    <row r="6" spans="5:8" x14ac:dyDescent="0.3">
      <c r="E6" s="23" t="s">
        <v>1</v>
      </c>
      <c r="F6" s="23">
        <f>'A COY PARADE'!AA12</f>
        <v>11</v>
      </c>
      <c r="G6" s="23">
        <f>'A COY PARADE'!X9-'A COY PARADE'!AA12</f>
        <v>54</v>
      </c>
      <c r="H6" s="50">
        <f>'A COY PARADE'!AA14</f>
        <v>16.923076923076923</v>
      </c>
    </row>
    <row r="7" spans="5:8" x14ac:dyDescent="0.3">
      <c r="E7" s="23" t="s">
        <v>0</v>
      </c>
      <c r="F7" s="23">
        <f>'B COY PARADE'!AA13</f>
        <v>8</v>
      </c>
      <c r="G7" s="23">
        <f>'B COY PARADE'!AA14-'B COY PARADE'!AA13</f>
        <v>58</v>
      </c>
      <c r="H7" s="50">
        <f>'B COY PARADE'!AA15</f>
        <v>12.121212121212121</v>
      </c>
    </row>
    <row r="8" spans="5:8" x14ac:dyDescent="0.3">
      <c r="E8" s="23" t="s">
        <v>2</v>
      </c>
      <c r="F8" s="23">
        <f>'C COY PARADE'!AA16</f>
        <v>7</v>
      </c>
      <c r="G8" s="23">
        <f>'C COY PARADE'!AA17-'C COY PARADE'!AA16</f>
        <v>48</v>
      </c>
      <c r="H8" s="50">
        <f>'C COY PARADE'!AA18</f>
        <v>12.727272727272727</v>
      </c>
    </row>
    <row r="9" spans="5:8" x14ac:dyDescent="0.3">
      <c r="E9" s="23" t="s">
        <v>3</v>
      </c>
      <c r="F9" s="23">
        <f>'D COY PARADE'!AA16</f>
        <v>3</v>
      </c>
      <c r="G9" s="23">
        <f>'D COY PARADE'!AA17-'D COY PARADE'!AA16</f>
        <v>42</v>
      </c>
      <c r="H9" s="50">
        <f>'D COY PARADE'!AA18</f>
        <v>6.666666666666667</v>
      </c>
    </row>
    <row r="10" spans="5:8" x14ac:dyDescent="0.3">
      <c r="E10" s="23" t="s">
        <v>4</v>
      </c>
      <c r="F10" s="23">
        <f>'HQ COY PARADE'!AA16</f>
        <v>9</v>
      </c>
      <c r="G10" s="23">
        <f>'HQ COY PARADE'!AA17-'HQ COY PARADE'!AA16</f>
        <v>91</v>
      </c>
      <c r="H10" s="50">
        <f>'HQ COY PARADE'!AA18</f>
        <v>9</v>
      </c>
    </row>
    <row r="11" spans="5:8" x14ac:dyDescent="0.3">
      <c r="E11" s="23" t="s">
        <v>15</v>
      </c>
      <c r="F11" s="23">
        <f>'SP COY PARADE'!AA17</f>
        <v>6</v>
      </c>
      <c r="G11" s="23">
        <f>'SP COY PARADE'!AA18-'SP COY PARADE'!AA17</f>
        <v>83</v>
      </c>
      <c r="H11" s="50">
        <f>'SP COY PARADE'!AA19</f>
        <v>6.7415730337078648</v>
      </c>
    </row>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8"/>
  <dimension ref="D1:J71"/>
  <sheetViews>
    <sheetView showGridLines="0" topLeftCell="A3" zoomScale="89" zoomScaleNormal="89" workbookViewId="0">
      <selection activeCell="C3" sqref="C3:J68"/>
    </sheetView>
  </sheetViews>
  <sheetFormatPr defaultRowHeight="14.4" x14ac:dyDescent="0.3"/>
  <cols>
    <col min="4" max="4" width="7.21875" style="23" bestFit="1" customWidth="1"/>
    <col min="5" max="5" width="8.21875" style="23" bestFit="1" customWidth="1"/>
    <col min="6" max="6" width="10.77734375" style="23" bestFit="1" customWidth="1"/>
    <col min="7" max="7" width="7.21875" style="23" bestFit="1" customWidth="1"/>
    <col min="8" max="8" width="19.21875" style="23" bestFit="1" customWidth="1"/>
    <col min="9" max="9" width="6.21875" style="23" bestFit="1" customWidth="1"/>
    <col min="10" max="10" width="11.6640625" style="23" bestFit="1" customWidth="1"/>
    <col min="11" max="22" width="0" hidden="1" customWidth="1"/>
  </cols>
  <sheetData>
    <row r="1" spans="4:10" hidden="1" x14ac:dyDescent="0.3">
      <c r="D1"/>
      <c r="E1" s="19" t="s">
        <v>1310</v>
      </c>
      <c r="F1" t="s">
        <v>1</v>
      </c>
      <c r="G1"/>
      <c r="H1"/>
      <c r="I1"/>
      <c r="J1"/>
    </row>
    <row r="2" spans="4:10" hidden="1" x14ac:dyDescent="0.3">
      <c r="D2"/>
      <c r="E2"/>
      <c r="F2"/>
      <c r="G2"/>
      <c r="H2"/>
      <c r="I2"/>
      <c r="J2"/>
    </row>
    <row r="3" spans="4:10" ht="69.45" customHeight="1" x14ac:dyDescent="0.3">
      <c r="D3"/>
      <c r="E3"/>
      <c r="F3"/>
      <c r="G3"/>
      <c r="H3"/>
      <c r="I3"/>
      <c r="J3"/>
    </row>
    <row r="4" spans="4:10" x14ac:dyDescent="0.3">
      <c r="D4" s="54" t="s">
        <v>1312</v>
      </c>
      <c r="E4" s="54" t="s">
        <v>1300</v>
      </c>
      <c r="F4" s="54" t="s">
        <v>1301</v>
      </c>
      <c r="G4" s="54" t="s">
        <v>1298</v>
      </c>
      <c r="H4" s="54" t="s">
        <v>9</v>
      </c>
      <c r="I4" s="54" t="s">
        <v>10</v>
      </c>
      <c r="J4" s="54" t="s">
        <v>1297</v>
      </c>
    </row>
    <row r="5" spans="4:10" x14ac:dyDescent="0.3">
      <c r="D5" s="23">
        <f>SUBTOTAL(3,$F$5:F5)</f>
        <v>1</v>
      </c>
      <c r="E5" s="23">
        <v>1</v>
      </c>
      <c r="F5" t="s">
        <v>44</v>
      </c>
      <c r="G5" t="s">
        <v>34</v>
      </c>
      <c r="H5" t="s">
        <v>45</v>
      </c>
      <c r="I5" t="s">
        <v>1</v>
      </c>
      <c r="J5" t="s">
        <v>5</v>
      </c>
    </row>
    <row r="6" spans="4:10" x14ac:dyDescent="0.3">
      <c r="D6" s="23">
        <f>SUBTOTAL(3,$F$5:F6)</f>
        <v>2</v>
      </c>
      <c r="E6" s="23">
        <v>2</v>
      </c>
      <c r="F6" t="s">
        <v>114</v>
      </c>
      <c r="G6" t="s">
        <v>14</v>
      </c>
      <c r="H6" t="s">
        <v>115</v>
      </c>
      <c r="I6" t="s">
        <v>1</v>
      </c>
      <c r="J6" t="s">
        <v>1264</v>
      </c>
    </row>
    <row r="7" spans="4:10" x14ac:dyDescent="0.3">
      <c r="D7" s="23">
        <f>SUBTOTAL(3,$F$5:F7)</f>
        <v>3</v>
      </c>
      <c r="E7" s="84">
        <v>3</v>
      </c>
      <c r="F7" t="s">
        <v>118</v>
      </c>
      <c r="G7" t="s">
        <v>19</v>
      </c>
      <c r="H7" t="s">
        <v>119</v>
      </c>
      <c r="I7" t="s">
        <v>1</v>
      </c>
      <c r="J7" t="s">
        <v>1330</v>
      </c>
    </row>
    <row r="8" spans="4:10" x14ac:dyDescent="0.3">
      <c r="D8" s="23">
        <f>SUBTOTAL(3,$F$5:F8)</f>
        <v>4</v>
      </c>
      <c r="E8" s="70">
        <v>4</v>
      </c>
      <c r="F8" t="s">
        <v>134</v>
      </c>
      <c r="G8" t="s">
        <v>24</v>
      </c>
      <c r="H8" t="s">
        <v>135</v>
      </c>
      <c r="I8" t="s">
        <v>1</v>
      </c>
      <c r="J8" t="s">
        <v>20</v>
      </c>
    </row>
    <row r="9" spans="4:10" x14ac:dyDescent="0.3">
      <c r="D9" s="23">
        <f>SUBTOTAL(3,$F$5:F9)</f>
        <v>5</v>
      </c>
      <c r="E9" s="23">
        <v>5</v>
      </c>
      <c r="F9" t="s">
        <v>145</v>
      </c>
      <c r="G9" t="s">
        <v>34</v>
      </c>
      <c r="H9" t="s">
        <v>146</v>
      </c>
      <c r="I9" t="s">
        <v>1</v>
      </c>
      <c r="J9" t="s">
        <v>1295</v>
      </c>
    </row>
    <row r="10" spans="4:10" x14ac:dyDescent="0.3">
      <c r="D10" s="23">
        <f>SUBTOTAL(3,$F$5:F10)</f>
        <v>6</v>
      </c>
      <c r="E10" s="70">
        <v>6</v>
      </c>
      <c r="F10" t="s">
        <v>169</v>
      </c>
      <c r="G10" t="s">
        <v>14</v>
      </c>
      <c r="H10" t="s">
        <v>170</v>
      </c>
      <c r="I10" t="s">
        <v>1</v>
      </c>
      <c r="J10" t="s">
        <v>5</v>
      </c>
    </row>
    <row r="11" spans="4:10" x14ac:dyDescent="0.3">
      <c r="D11" s="23">
        <f>SUBTOTAL(3,$F$5:F11)</f>
        <v>7</v>
      </c>
      <c r="E11">
        <v>20</v>
      </c>
      <c r="F11" t="s">
        <v>384</v>
      </c>
      <c r="G11" t="s">
        <v>24</v>
      </c>
      <c r="H11" t="s">
        <v>385</v>
      </c>
      <c r="I11" t="s">
        <v>1</v>
      </c>
      <c r="J11" t="s">
        <v>5</v>
      </c>
    </row>
    <row r="12" spans="4:10" x14ac:dyDescent="0.3">
      <c r="D12" s="23">
        <f>SUBTOTAL(3,$F$5:F12)</f>
        <v>8</v>
      </c>
      <c r="E12">
        <v>22</v>
      </c>
      <c r="F12" t="s">
        <v>471</v>
      </c>
      <c r="G12" t="s">
        <v>14</v>
      </c>
      <c r="H12" t="s">
        <v>472</v>
      </c>
      <c r="I12" t="s">
        <v>1</v>
      </c>
      <c r="J12" t="s">
        <v>5</v>
      </c>
    </row>
    <row r="13" spans="4:10" x14ac:dyDescent="0.3">
      <c r="D13" s="23">
        <f>SUBTOTAL(3,$F$5:F13)</f>
        <v>9</v>
      </c>
      <c r="E13">
        <v>23</v>
      </c>
      <c r="F13" t="s">
        <v>477</v>
      </c>
      <c r="G13" t="s">
        <v>19</v>
      </c>
      <c r="H13" t="s">
        <v>478</v>
      </c>
      <c r="I13" t="s">
        <v>1</v>
      </c>
      <c r="J13" t="s">
        <v>5</v>
      </c>
    </row>
    <row r="14" spans="4:10" x14ac:dyDescent="0.3">
      <c r="D14" s="23">
        <f>SUBTOTAL(3,$F$5:F14)</f>
        <v>10</v>
      </c>
      <c r="E14">
        <v>24</v>
      </c>
      <c r="F14" t="s">
        <v>480</v>
      </c>
      <c r="G14" t="s">
        <v>24</v>
      </c>
      <c r="H14" t="s">
        <v>481</v>
      </c>
      <c r="I14" t="s">
        <v>1</v>
      </c>
      <c r="J14" t="s">
        <v>5</v>
      </c>
    </row>
    <row r="15" spans="4:10" x14ac:dyDescent="0.3">
      <c r="D15" s="23">
        <f>SUBTOTAL(3,$F$5:F15)</f>
        <v>11</v>
      </c>
      <c r="E15">
        <v>57</v>
      </c>
      <c r="F15" t="s">
        <v>757</v>
      </c>
      <c r="G15" t="s">
        <v>34</v>
      </c>
      <c r="H15" t="s">
        <v>758</v>
      </c>
      <c r="I15" t="s">
        <v>1</v>
      </c>
      <c r="J15" t="s">
        <v>5</v>
      </c>
    </row>
    <row r="16" spans="4:10" x14ac:dyDescent="0.3">
      <c r="D16" s="23">
        <f>SUBTOTAL(3,$F$5:F16)</f>
        <v>12</v>
      </c>
      <c r="E16">
        <v>63</v>
      </c>
      <c r="F16" t="s">
        <v>775</v>
      </c>
      <c r="G16" t="s">
        <v>19</v>
      </c>
      <c r="H16" t="s">
        <v>776</v>
      </c>
      <c r="I16" t="s">
        <v>1</v>
      </c>
      <c r="J16" t="s">
        <v>5</v>
      </c>
    </row>
    <row r="17" spans="4:10" x14ac:dyDescent="0.3">
      <c r="D17" s="23">
        <f>SUBTOTAL(3,$F$5:F17)</f>
        <v>13</v>
      </c>
      <c r="E17">
        <v>64</v>
      </c>
      <c r="F17" t="s">
        <v>781</v>
      </c>
      <c r="G17" t="s">
        <v>24</v>
      </c>
      <c r="H17" t="s">
        <v>782</v>
      </c>
      <c r="I17" t="s">
        <v>1</v>
      </c>
      <c r="J17" t="s">
        <v>5</v>
      </c>
    </row>
    <row r="18" spans="4:10" x14ac:dyDescent="0.3">
      <c r="D18" s="23">
        <f>SUBTOTAL(3,$F$5:F18)</f>
        <v>14</v>
      </c>
      <c r="E18">
        <v>69</v>
      </c>
      <c r="F18" t="s">
        <v>799</v>
      </c>
      <c r="G18" t="s">
        <v>34</v>
      </c>
      <c r="H18" t="s">
        <v>800</v>
      </c>
      <c r="I18" t="s">
        <v>1</v>
      </c>
      <c r="J18" t="s">
        <v>5</v>
      </c>
    </row>
    <row r="19" spans="4:10" x14ac:dyDescent="0.3">
      <c r="D19" s="23">
        <f>SUBTOTAL(3,$F$5:F19)</f>
        <v>15</v>
      </c>
      <c r="E19">
        <v>109</v>
      </c>
      <c r="F19" t="s">
        <v>964</v>
      </c>
      <c r="G19" t="s">
        <v>34</v>
      </c>
      <c r="H19" t="s">
        <v>965</v>
      </c>
      <c r="I19" t="s">
        <v>1</v>
      </c>
      <c r="J19" t="s">
        <v>1288</v>
      </c>
    </row>
    <row r="20" spans="4:10" x14ac:dyDescent="0.3">
      <c r="D20" s="23">
        <f>SUBTOTAL(3,$F$5:F20)</f>
        <v>16</v>
      </c>
      <c r="E20">
        <v>113</v>
      </c>
      <c r="F20" t="s">
        <v>979</v>
      </c>
      <c r="G20" t="s">
        <v>34</v>
      </c>
      <c r="H20" t="s">
        <v>980</v>
      </c>
      <c r="I20" t="s">
        <v>1</v>
      </c>
      <c r="J20" t="s">
        <v>1288</v>
      </c>
    </row>
    <row r="21" spans="4:10" x14ac:dyDescent="0.3">
      <c r="D21" s="23">
        <f>SUBTOTAL(3,$F$5:F21)</f>
        <v>17</v>
      </c>
      <c r="E21">
        <v>114</v>
      </c>
      <c r="F21" t="s">
        <v>982</v>
      </c>
      <c r="G21" t="s">
        <v>14</v>
      </c>
      <c r="H21" t="s">
        <v>983</v>
      </c>
      <c r="I21" t="s">
        <v>1</v>
      </c>
      <c r="J21" t="s">
        <v>1288</v>
      </c>
    </row>
    <row r="22" spans="4:10" x14ac:dyDescent="0.3">
      <c r="D22" s="23">
        <f>SUBTOTAL(3,$F$5:F22)</f>
        <v>18</v>
      </c>
      <c r="E22" s="70">
        <v>117</v>
      </c>
      <c r="F22" t="s">
        <v>991</v>
      </c>
      <c r="G22" t="s">
        <v>34</v>
      </c>
      <c r="H22" t="s">
        <v>992</v>
      </c>
      <c r="I22" t="s">
        <v>1</v>
      </c>
      <c r="J22" t="s">
        <v>1288</v>
      </c>
    </row>
    <row r="23" spans="4:10" x14ac:dyDescent="0.3">
      <c r="D23" s="23">
        <f>SUBTOTAL(3,$F$5:F23)</f>
        <v>19</v>
      </c>
      <c r="E23">
        <v>118</v>
      </c>
      <c r="F23" t="s">
        <v>994</v>
      </c>
      <c r="G23" t="s">
        <v>14</v>
      </c>
      <c r="H23" t="s">
        <v>995</v>
      </c>
      <c r="I23" t="s">
        <v>1</v>
      </c>
      <c r="J23" t="s">
        <v>1288</v>
      </c>
    </row>
    <row r="24" spans="4:10" x14ac:dyDescent="0.3">
      <c r="D24" s="23">
        <f>SUBTOTAL(3,$F$5:F24)</f>
        <v>20</v>
      </c>
      <c r="E24">
        <v>122</v>
      </c>
      <c r="F24" t="s">
        <v>1006</v>
      </c>
      <c r="G24" t="s">
        <v>14</v>
      </c>
      <c r="H24" t="s">
        <v>1007</v>
      </c>
      <c r="I24" t="s">
        <v>1</v>
      </c>
      <c r="J24" t="s">
        <v>1288</v>
      </c>
    </row>
    <row r="25" spans="4:10" x14ac:dyDescent="0.3">
      <c r="D25" s="23">
        <f>SUBTOTAL(3,$F$5:F25)</f>
        <v>21</v>
      </c>
      <c r="E25" s="23">
        <v>125</v>
      </c>
      <c r="F25" t="s">
        <v>1021</v>
      </c>
      <c r="G25" t="s">
        <v>34</v>
      </c>
      <c r="H25" t="s">
        <v>1022</v>
      </c>
      <c r="I25" t="s">
        <v>1</v>
      </c>
      <c r="J25" t="s">
        <v>1288</v>
      </c>
    </row>
    <row r="26" spans="4:10" x14ac:dyDescent="0.3">
      <c r="D26" s="23">
        <f>SUBTOTAL(3,$F$5:F26)</f>
        <v>22</v>
      </c>
      <c r="E26">
        <v>137</v>
      </c>
      <c r="F26" t="s">
        <v>1064</v>
      </c>
      <c r="G26" t="s">
        <v>34</v>
      </c>
      <c r="H26" t="s">
        <v>1065</v>
      </c>
      <c r="I26" t="s">
        <v>1</v>
      </c>
      <c r="J26" t="s">
        <v>1288</v>
      </c>
    </row>
    <row r="27" spans="4:10" x14ac:dyDescent="0.3">
      <c r="D27" s="23">
        <f>SUBTOTAL(3,$F$5:F27)</f>
        <v>23</v>
      </c>
      <c r="E27">
        <v>143</v>
      </c>
      <c r="F27" t="s">
        <v>1081</v>
      </c>
      <c r="G27" t="s">
        <v>19</v>
      </c>
      <c r="H27" t="s">
        <v>1082</v>
      </c>
      <c r="I27" t="s">
        <v>1</v>
      </c>
      <c r="J27" t="s">
        <v>1288</v>
      </c>
    </row>
    <row r="28" spans="4:10" x14ac:dyDescent="0.3">
      <c r="D28" s="23">
        <f>SUBTOTAL(3,$F$5:F28)</f>
        <v>24</v>
      </c>
      <c r="E28">
        <v>154</v>
      </c>
      <c r="F28" t="s">
        <v>203</v>
      </c>
      <c r="G28" t="s">
        <v>14</v>
      </c>
      <c r="H28" t="s">
        <v>204</v>
      </c>
      <c r="I28" t="s">
        <v>1</v>
      </c>
      <c r="J28" t="s">
        <v>1288</v>
      </c>
    </row>
    <row r="29" spans="4:10" x14ac:dyDescent="0.3">
      <c r="D29" s="23">
        <f>SUBTOTAL(3,$F$5:F29)</f>
        <v>25</v>
      </c>
      <c r="E29">
        <v>155</v>
      </c>
      <c r="F29" t="s">
        <v>241</v>
      </c>
      <c r="G29" t="s">
        <v>19</v>
      </c>
      <c r="H29" t="s">
        <v>242</v>
      </c>
      <c r="I29" t="s">
        <v>1</v>
      </c>
      <c r="J29" t="s">
        <v>1288</v>
      </c>
    </row>
    <row r="30" spans="4:10" x14ac:dyDescent="0.3">
      <c r="D30" s="23">
        <f>SUBTOTAL(3,$F$5:F30)</f>
        <v>26</v>
      </c>
      <c r="E30" s="23">
        <v>157</v>
      </c>
      <c r="F30" t="s">
        <v>468</v>
      </c>
      <c r="G30" t="s">
        <v>34</v>
      </c>
      <c r="H30" t="s">
        <v>469</v>
      </c>
      <c r="I30" t="s">
        <v>1</v>
      </c>
      <c r="J30" t="s">
        <v>1288</v>
      </c>
    </row>
    <row r="31" spans="4:10" x14ac:dyDescent="0.3">
      <c r="D31" s="23">
        <f>SUBTOTAL(3,$F$5:F31)</f>
        <v>27</v>
      </c>
      <c r="E31" s="23">
        <v>160</v>
      </c>
      <c r="F31" t="s">
        <v>560</v>
      </c>
      <c r="G31" t="s">
        <v>24</v>
      </c>
      <c r="H31" t="s">
        <v>561</v>
      </c>
      <c r="I31" t="s">
        <v>1</v>
      </c>
      <c r="J31" t="s">
        <v>1288</v>
      </c>
    </row>
    <row r="32" spans="4:10" x14ac:dyDescent="0.3">
      <c r="D32" s="23">
        <f>SUBTOTAL(3,$F$5:F32)</f>
        <v>28</v>
      </c>
      <c r="E32">
        <v>161</v>
      </c>
      <c r="F32" t="s">
        <v>579</v>
      </c>
      <c r="G32" t="s">
        <v>34</v>
      </c>
      <c r="H32" t="s">
        <v>580</v>
      </c>
      <c r="I32" t="s">
        <v>1</v>
      </c>
      <c r="J32" t="s">
        <v>1288</v>
      </c>
    </row>
    <row r="33" spans="4:10" x14ac:dyDescent="0.3">
      <c r="D33" s="23">
        <f>SUBTOTAL(3,$F$5:F33)</f>
        <v>29</v>
      </c>
      <c r="E33">
        <v>166</v>
      </c>
      <c r="F33" t="s">
        <v>711</v>
      </c>
      <c r="G33" t="s">
        <v>14</v>
      </c>
      <c r="H33" t="s">
        <v>712</v>
      </c>
      <c r="I33" t="s">
        <v>1</v>
      </c>
      <c r="J33" t="s">
        <v>361</v>
      </c>
    </row>
    <row r="34" spans="4:10" x14ac:dyDescent="0.3">
      <c r="D34" s="23">
        <f>SUBTOTAL(3,$F$5:F34)</f>
        <v>30</v>
      </c>
      <c r="E34" s="23">
        <v>169</v>
      </c>
      <c r="F34" t="s">
        <v>802</v>
      </c>
      <c r="G34" t="s">
        <v>34</v>
      </c>
      <c r="H34" t="s">
        <v>803</v>
      </c>
      <c r="I34" t="s">
        <v>1</v>
      </c>
      <c r="J34" t="s">
        <v>361</v>
      </c>
    </row>
    <row r="35" spans="4:10" x14ac:dyDescent="0.3">
      <c r="D35" s="23">
        <f>SUBTOTAL(3,$F$5:F35)</f>
        <v>31</v>
      </c>
      <c r="E35">
        <v>176</v>
      </c>
      <c r="F35" t="s">
        <v>62</v>
      </c>
      <c r="G35" t="s">
        <v>24</v>
      </c>
      <c r="H35" t="s">
        <v>63</v>
      </c>
      <c r="I35" t="s">
        <v>1</v>
      </c>
      <c r="J35" t="s">
        <v>361</v>
      </c>
    </row>
    <row r="36" spans="4:10" x14ac:dyDescent="0.3">
      <c r="D36" s="23">
        <f>SUBTOTAL(3,$F$5:F36)</f>
        <v>32</v>
      </c>
      <c r="E36">
        <v>177</v>
      </c>
      <c r="F36" t="s">
        <v>65</v>
      </c>
      <c r="G36" t="s">
        <v>34</v>
      </c>
      <c r="H36" t="s">
        <v>66</v>
      </c>
      <c r="I36" t="s">
        <v>1</v>
      </c>
      <c r="J36" t="s">
        <v>1265</v>
      </c>
    </row>
    <row r="37" spans="4:10" x14ac:dyDescent="0.3">
      <c r="D37" s="23">
        <f>SUBTOTAL(3,$F$5:F37)</f>
        <v>33</v>
      </c>
      <c r="E37">
        <v>186</v>
      </c>
      <c r="F37" t="s">
        <v>102</v>
      </c>
      <c r="G37" t="s">
        <v>14</v>
      </c>
      <c r="H37" t="s">
        <v>103</v>
      </c>
      <c r="I37" t="s">
        <v>1</v>
      </c>
      <c r="J37" t="s">
        <v>1265</v>
      </c>
    </row>
    <row r="38" spans="4:10" x14ac:dyDescent="0.3">
      <c r="D38" s="23">
        <f>SUBTOTAL(3,$F$5:F38)</f>
        <v>34</v>
      </c>
      <c r="E38">
        <v>193</v>
      </c>
      <c r="F38" t="s">
        <v>192</v>
      </c>
      <c r="G38" t="s">
        <v>34</v>
      </c>
      <c r="H38" t="s">
        <v>193</v>
      </c>
      <c r="I38" t="s">
        <v>1</v>
      </c>
      <c r="J38" t="s">
        <v>1265</v>
      </c>
    </row>
    <row r="39" spans="4:10" x14ac:dyDescent="0.3">
      <c r="D39" s="23">
        <f>SUBTOTAL(3,$F$5:F39)</f>
        <v>35</v>
      </c>
      <c r="E39">
        <v>194</v>
      </c>
      <c r="F39" t="s">
        <v>197</v>
      </c>
      <c r="G39" t="s">
        <v>14</v>
      </c>
      <c r="H39" t="s">
        <v>198</v>
      </c>
      <c r="I39" t="s">
        <v>1</v>
      </c>
      <c r="J39" t="s">
        <v>1265</v>
      </c>
    </row>
    <row r="40" spans="4:10" x14ac:dyDescent="0.3">
      <c r="D40" s="23">
        <f>SUBTOTAL(3,$F$5:F40)</f>
        <v>36</v>
      </c>
      <c r="E40">
        <v>204</v>
      </c>
      <c r="F40" t="s">
        <v>339</v>
      </c>
      <c r="G40" t="s">
        <v>24</v>
      </c>
      <c r="H40" t="s">
        <v>303</v>
      </c>
      <c r="I40" t="s">
        <v>1</v>
      </c>
      <c r="J40" t="s">
        <v>1265</v>
      </c>
    </row>
    <row r="41" spans="4:10" x14ac:dyDescent="0.3">
      <c r="D41" s="23">
        <f>SUBTOTAL(3,$F$5:F41)</f>
        <v>37</v>
      </c>
      <c r="E41">
        <v>209</v>
      </c>
      <c r="F41" t="s">
        <v>357</v>
      </c>
      <c r="G41" t="s">
        <v>34</v>
      </c>
      <c r="H41" t="s">
        <v>358</v>
      </c>
      <c r="I41" t="s">
        <v>1</v>
      </c>
      <c r="J41" t="s">
        <v>1265</v>
      </c>
    </row>
    <row r="42" spans="4:10" x14ac:dyDescent="0.3">
      <c r="D42" s="23">
        <f>SUBTOTAL(3,$F$5:F42)</f>
        <v>38</v>
      </c>
      <c r="E42">
        <v>227</v>
      </c>
      <c r="F42" t="s">
        <v>453</v>
      </c>
      <c r="G42" t="s">
        <v>19</v>
      </c>
      <c r="H42" t="s">
        <v>454</v>
      </c>
      <c r="I42" t="s">
        <v>1</v>
      </c>
      <c r="J42" t="s">
        <v>1288</v>
      </c>
    </row>
    <row r="43" spans="4:10" x14ac:dyDescent="0.3">
      <c r="D43" s="23">
        <f>SUBTOTAL(3,$F$5:F43)</f>
        <v>39</v>
      </c>
      <c r="E43">
        <v>233</v>
      </c>
      <c r="F43" t="s">
        <v>140</v>
      </c>
      <c r="G43" t="s">
        <v>34</v>
      </c>
      <c r="H43" t="s">
        <v>141</v>
      </c>
      <c r="I43" t="s">
        <v>1</v>
      </c>
      <c r="J43" t="s">
        <v>1288</v>
      </c>
    </row>
    <row r="44" spans="4:10" x14ac:dyDescent="0.3">
      <c r="D44" s="23">
        <f>SUBTOTAL(3,$F$5:F44)</f>
        <v>40</v>
      </c>
      <c r="E44" s="23">
        <v>236</v>
      </c>
      <c r="F44" t="s">
        <v>294</v>
      </c>
      <c r="G44" t="s">
        <v>24</v>
      </c>
      <c r="H44" t="s">
        <v>295</v>
      </c>
      <c r="I44" t="s">
        <v>1</v>
      </c>
      <c r="J44" t="s">
        <v>1288</v>
      </c>
    </row>
    <row r="45" spans="4:10" x14ac:dyDescent="0.3">
      <c r="D45" s="23">
        <f>SUBTOTAL(3,$F$5:F45)</f>
        <v>41</v>
      </c>
      <c r="E45">
        <v>241</v>
      </c>
      <c r="F45" t="s">
        <v>722</v>
      </c>
      <c r="G45" t="s">
        <v>34</v>
      </c>
      <c r="H45" t="s">
        <v>723</v>
      </c>
      <c r="I45" t="s">
        <v>1</v>
      </c>
      <c r="J45" t="s">
        <v>1288</v>
      </c>
    </row>
    <row r="46" spans="4:10" x14ac:dyDescent="0.3">
      <c r="D46" s="23">
        <f>SUBTOTAL(3,$F$5:F46)</f>
        <v>42</v>
      </c>
      <c r="E46">
        <v>248</v>
      </c>
      <c r="F46" t="s">
        <v>359</v>
      </c>
      <c r="G46" t="s">
        <v>24</v>
      </c>
      <c r="H46" t="s">
        <v>360</v>
      </c>
      <c r="I46" t="s">
        <v>1</v>
      </c>
      <c r="J46" t="s">
        <v>1288</v>
      </c>
    </row>
    <row r="47" spans="4:10" x14ac:dyDescent="0.3">
      <c r="D47" s="23">
        <f>SUBTOTAL(3,$F$5:F47)</f>
        <v>43</v>
      </c>
      <c r="E47" s="23">
        <v>251</v>
      </c>
      <c r="F47" t="s">
        <v>811</v>
      </c>
      <c r="G47" t="s">
        <v>19</v>
      </c>
      <c r="H47" t="s">
        <v>812</v>
      </c>
      <c r="I47" t="s">
        <v>1</v>
      </c>
      <c r="J47" t="s">
        <v>1288</v>
      </c>
    </row>
    <row r="48" spans="4:10" x14ac:dyDescent="0.3">
      <c r="D48" s="23">
        <f>SUBTOTAL(3,$F$5:F48)</f>
        <v>44</v>
      </c>
      <c r="E48">
        <v>261</v>
      </c>
      <c r="F48" t="s">
        <v>345</v>
      </c>
      <c r="G48" t="s">
        <v>34</v>
      </c>
      <c r="H48" t="s">
        <v>223</v>
      </c>
      <c r="I48" t="s">
        <v>1</v>
      </c>
      <c r="J48" t="s">
        <v>1288</v>
      </c>
    </row>
    <row r="49" spans="4:10" x14ac:dyDescent="0.3">
      <c r="D49" s="23">
        <f>SUBTOTAL(3,$F$5:F49)</f>
        <v>45</v>
      </c>
      <c r="E49">
        <v>267</v>
      </c>
      <c r="F49" t="s">
        <v>566</v>
      </c>
      <c r="G49" t="s">
        <v>19</v>
      </c>
      <c r="H49" t="s">
        <v>567</v>
      </c>
      <c r="I49" t="s">
        <v>1</v>
      </c>
      <c r="J49" t="s">
        <v>1288</v>
      </c>
    </row>
    <row r="50" spans="4:10" x14ac:dyDescent="0.3">
      <c r="D50" s="23">
        <f>SUBTOTAL(3,$F$5:F50)</f>
        <v>46</v>
      </c>
      <c r="E50">
        <v>273</v>
      </c>
      <c r="F50" t="s">
        <v>814</v>
      </c>
      <c r="G50" t="s">
        <v>34</v>
      </c>
      <c r="H50" t="s">
        <v>815</v>
      </c>
      <c r="I50" t="s">
        <v>1</v>
      </c>
      <c r="J50" t="s">
        <v>1288</v>
      </c>
    </row>
    <row r="51" spans="4:10" x14ac:dyDescent="0.3">
      <c r="D51" s="23">
        <f>SUBTOTAL(3,$F$5:F51)</f>
        <v>47</v>
      </c>
      <c r="E51">
        <v>274</v>
      </c>
      <c r="F51" t="s">
        <v>822</v>
      </c>
      <c r="G51" t="s">
        <v>14</v>
      </c>
      <c r="H51" t="s">
        <v>823</v>
      </c>
      <c r="I51" t="s">
        <v>1</v>
      </c>
      <c r="J51" t="s">
        <v>1288</v>
      </c>
    </row>
    <row r="52" spans="4:10" x14ac:dyDescent="0.3">
      <c r="D52" s="23">
        <f>SUBTOTAL(3,$F$5:F52)</f>
        <v>48</v>
      </c>
      <c r="E52">
        <v>278</v>
      </c>
      <c r="F52" t="s">
        <v>958</v>
      </c>
      <c r="G52" t="s">
        <v>14</v>
      </c>
      <c r="H52" t="s">
        <v>959</v>
      </c>
      <c r="I52" t="s">
        <v>1</v>
      </c>
      <c r="J52" t="s">
        <v>1288</v>
      </c>
    </row>
    <row r="53" spans="4:10" x14ac:dyDescent="0.3">
      <c r="D53" s="23">
        <f>SUBTOTAL(3,$F$5:F53)</f>
        <v>49</v>
      </c>
      <c r="E53">
        <v>279</v>
      </c>
      <c r="F53" t="s">
        <v>968</v>
      </c>
      <c r="G53" t="s">
        <v>19</v>
      </c>
      <c r="H53" t="s">
        <v>969</v>
      </c>
      <c r="I53" t="s">
        <v>1</v>
      </c>
      <c r="J53" t="s">
        <v>1288</v>
      </c>
    </row>
    <row r="54" spans="4:10" x14ac:dyDescent="0.3">
      <c r="D54" s="23">
        <f>SUBTOTAL(3,$F$5:F54)</f>
        <v>50</v>
      </c>
      <c r="E54">
        <v>280</v>
      </c>
      <c r="F54" t="s">
        <v>1009</v>
      </c>
      <c r="G54" t="s">
        <v>24</v>
      </c>
      <c r="H54" t="s">
        <v>1010</v>
      </c>
      <c r="I54" t="s">
        <v>1</v>
      </c>
      <c r="J54" t="s">
        <v>1288</v>
      </c>
    </row>
    <row r="55" spans="4:10" x14ac:dyDescent="0.3">
      <c r="D55" s="23">
        <f>SUBTOTAL(3,$F$5:F55)</f>
        <v>51</v>
      </c>
      <c r="E55" s="23">
        <v>281</v>
      </c>
      <c r="F55" t="s">
        <v>1012</v>
      </c>
      <c r="G55" t="s">
        <v>34</v>
      </c>
      <c r="H55" t="s">
        <v>1013</v>
      </c>
      <c r="I55" t="s">
        <v>1</v>
      </c>
      <c r="J55" t="s">
        <v>1288</v>
      </c>
    </row>
    <row r="56" spans="4:10" x14ac:dyDescent="0.3">
      <c r="D56" s="23">
        <f>SUBTOTAL(3,$F$5:F56)</f>
        <v>52</v>
      </c>
      <c r="E56">
        <v>286</v>
      </c>
      <c r="F56" t="s">
        <v>238</v>
      </c>
      <c r="G56" t="s">
        <v>1105</v>
      </c>
      <c r="H56" t="s">
        <v>239</v>
      </c>
      <c r="I56" t="s">
        <v>1</v>
      </c>
      <c r="J56" t="s">
        <v>1288</v>
      </c>
    </row>
    <row r="57" spans="4:10" x14ac:dyDescent="0.3">
      <c r="D57" s="23">
        <f>SUBTOTAL(3,$F$5:F57)</f>
        <v>53</v>
      </c>
      <c r="E57">
        <v>291</v>
      </c>
      <c r="F57" t="s">
        <v>108</v>
      </c>
      <c r="G57" t="s">
        <v>19</v>
      </c>
      <c r="H57" t="s">
        <v>109</v>
      </c>
      <c r="I57" t="s">
        <v>1</v>
      </c>
      <c r="J57" t="s">
        <v>1288</v>
      </c>
    </row>
    <row r="58" spans="4:10" x14ac:dyDescent="0.3">
      <c r="D58" s="23">
        <f>SUBTOTAL(3,$F$5:F58)</f>
        <v>54</v>
      </c>
      <c r="E58">
        <v>292</v>
      </c>
      <c r="F58" t="s">
        <v>160</v>
      </c>
      <c r="G58" t="s">
        <v>24</v>
      </c>
      <c r="H58" t="s">
        <v>161</v>
      </c>
      <c r="I58" t="s">
        <v>1</v>
      </c>
      <c r="J58" t="s">
        <v>1288</v>
      </c>
    </row>
    <row r="59" spans="4:10" x14ac:dyDescent="0.3">
      <c r="D59" s="23">
        <f>SUBTOTAL(3,$F$5:F59)</f>
        <v>55</v>
      </c>
      <c r="E59" s="23">
        <v>295</v>
      </c>
      <c r="F59" t="s">
        <v>323</v>
      </c>
      <c r="G59" t="s">
        <v>19</v>
      </c>
      <c r="H59" t="s">
        <v>324</v>
      </c>
      <c r="I59" t="s">
        <v>1</v>
      </c>
      <c r="J59" t="s">
        <v>1288</v>
      </c>
    </row>
    <row r="60" spans="4:10" x14ac:dyDescent="0.3">
      <c r="D60" s="23">
        <f>SUBTOTAL(3,$F$5:F60)</f>
        <v>56</v>
      </c>
      <c r="E60">
        <v>313</v>
      </c>
      <c r="F60" t="s">
        <v>1174</v>
      </c>
      <c r="G60" t="s">
        <v>34</v>
      </c>
      <c r="H60" t="s">
        <v>1175</v>
      </c>
      <c r="I60" t="s">
        <v>1</v>
      </c>
      <c r="J60" t="s">
        <v>1288</v>
      </c>
    </row>
    <row r="61" spans="4:10" x14ac:dyDescent="0.3">
      <c r="D61" s="23">
        <f>SUBTOTAL(3,$F$5:F61)</f>
        <v>57</v>
      </c>
      <c r="E61">
        <v>331</v>
      </c>
      <c r="F61" t="s">
        <v>124</v>
      </c>
      <c r="G61" t="s">
        <v>19</v>
      </c>
      <c r="H61" t="s">
        <v>125</v>
      </c>
      <c r="I61" t="s">
        <v>1</v>
      </c>
      <c r="J61" t="s">
        <v>1288</v>
      </c>
    </row>
    <row r="62" spans="4:10" x14ac:dyDescent="0.3">
      <c r="D62" s="23">
        <f>SUBTOTAL(3,$F$5:F62)</f>
        <v>58</v>
      </c>
      <c r="E62">
        <v>336</v>
      </c>
      <c r="F62" t="s">
        <v>175</v>
      </c>
      <c r="G62" t="s">
        <v>24</v>
      </c>
      <c r="H62" t="s">
        <v>176</v>
      </c>
      <c r="I62" t="s">
        <v>1</v>
      </c>
      <c r="J62" t="s">
        <v>1288</v>
      </c>
    </row>
    <row r="63" spans="4:10" x14ac:dyDescent="0.3">
      <c r="D63" s="23">
        <f>SUBTOTAL(3,$F$5:F63)</f>
        <v>59</v>
      </c>
      <c r="E63">
        <v>371</v>
      </c>
      <c r="F63" t="s">
        <v>536</v>
      </c>
      <c r="G63" t="s">
        <v>19</v>
      </c>
      <c r="H63" t="s">
        <v>537</v>
      </c>
      <c r="I63" t="s">
        <v>1</v>
      </c>
      <c r="J63" t="s">
        <v>1288</v>
      </c>
    </row>
    <row r="64" spans="4:10" x14ac:dyDescent="0.3">
      <c r="D64" s="23">
        <f>SUBTOTAL(3,$F$5:F64)</f>
        <v>60</v>
      </c>
      <c r="E64">
        <v>380</v>
      </c>
      <c r="F64" t="s">
        <v>594</v>
      </c>
      <c r="G64" t="s">
        <v>24</v>
      </c>
      <c r="H64" t="s">
        <v>595</v>
      </c>
      <c r="I64" t="s">
        <v>1</v>
      </c>
      <c r="J64" t="s">
        <v>1356</v>
      </c>
    </row>
    <row r="65" spans="4:10" x14ac:dyDescent="0.3">
      <c r="D65" s="23">
        <f>SUBTOTAL(3,$F$5:F65)</f>
        <v>61</v>
      </c>
      <c r="E65">
        <v>395</v>
      </c>
      <c r="F65" t="s">
        <v>1109</v>
      </c>
      <c r="G65" t="s">
        <v>19</v>
      </c>
      <c r="H65" t="s">
        <v>1110</v>
      </c>
      <c r="I65" t="s">
        <v>1</v>
      </c>
      <c r="J65" t="s">
        <v>1356</v>
      </c>
    </row>
    <row r="66" spans="4:10" x14ac:dyDescent="0.3">
      <c r="D66" s="23">
        <f>SUBTOTAL(3,$F$5:F66)</f>
        <v>62</v>
      </c>
      <c r="E66">
        <v>404</v>
      </c>
      <c r="F66" t="s">
        <v>1168</v>
      </c>
      <c r="G66" t="s">
        <v>24</v>
      </c>
      <c r="H66" t="s">
        <v>1169</v>
      </c>
      <c r="I66" t="s">
        <v>1</v>
      </c>
      <c r="J66" t="s">
        <v>1288</v>
      </c>
    </row>
    <row r="67" spans="4:10" x14ac:dyDescent="0.3">
      <c r="D67" s="23">
        <f>SUBTOTAL(3,$F$5:F67)</f>
        <v>63</v>
      </c>
      <c r="E67">
        <v>409</v>
      </c>
      <c r="F67" t="s">
        <v>1206</v>
      </c>
      <c r="G67" t="s">
        <v>34</v>
      </c>
      <c r="H67" t="s">
        <v>1207</v>
      </c>
      <c r="I67" t="s">
        <v>1</v>
      </c>
      <c r="J67" t="s">
        <v>1288</v>
      </c>
    </row>
    <row r="68" spans="4:10" x14ac:dyDescent="0.3">
      <c r="D68" s="23">
        <v>64</v>
      </c>
      <c r="E68" s="23">
        <v>412</v>
      </c>
      <c r="F68" t="s">
        <v>1222</v>
      </c>
      <c r="G68" t="s">
        <v>24</v>
      </c>
      <c r="H68" t="s">
        <v>1223</v>
      </c>
      <c r="I68" t="s">
        <v>1</v>
      </c>
      <c r="J68" t="s">
        <v>1288</v>
      </c>
    </row>
    <row r="69" spans="4:10" x14ac:dyDescent="0.3">
      <c r="E69">
        <v>420</v>
      </c>
      <c r="F69" t="s">
        <v>1382</v>
      </c>
      <c r="G69" t="s">
        <v>19</v>
      </c>
      <c r="H69" t="s">
        <v>1384</v>
      </c>
      <c r="I69" t="s">
        <v>1</v>
      </c>
      <c r="J69" t="s">
        <v>1309</v>
      </c>
    </row>
    <row r="70" spans="4:10" x14ac:dyDescent="0.3">
      <c r="E70"/>
      <c r="F70"/>
      <c r="G70"/>
      <c r="H70"/>
      <c r="I70"/>
      <c r="J70"/>
    </row>
    <row r="71" spans="4:10" x14ac:dyDescent="0.3">
      <c r="E71"/>
      <c r="F71"/>
      <c r="G71"/>
      <c r="H71"/>
      <c r="I71"/>
      <c r="J71"/>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B3:AA26"/>
  <sheetViews>
    <sheetView zoomScale="70" zoomScaleNormal="70" workbookViewId="0">
      <selection activeCell="B6" sqref="B6:X26"/>
    </sheetView>
  </sheetViews>
  <sheetFormatPr defaultRowHeight="14.4" x14ac:dyDescent="0.3"/>
  <cols>
    <col min="2" max="2" width="18.77734375" customWidth="1"/>
    <col min="17" max="17" width="10.77734375" customWidth="1"/>
    <col min="18" max="18" width="12" customWidth="1"/>
    <col min="19" max="19" width="15.21875" bestFit="1" customWidth="1"/>
    <col min="20" max="20" width="21.77734375" customWidth="1"/>
    <col min="21" max="21" width="8.77734375" customWidth="1"/>
    <col min="26" max="26" width="14.77734375" bestFit="1" customWidth="1"/>
  </cols>
  <sheetData>
    <row r="3" spans="2:27" ht="34.200000000000003" x14ac:dyDescent="0.8">
      <c r="B3" s="107" t="s">
        <v>1381</v>
      </c>
      <c r="C3" s="107"/>
      <c r="D3" s="107"/>
      <c r="E3" s="107"/>
      <c r="F3" s="107"/>
      <c r="G3" s="107"/>
      <c r="H3" s="107"/>
      <c r="I3" s="107"/>
      <c r="J3" s="107"/>
      <c r="K3" s="107"/>
      <c r="L3" s="107"/>
      <c r="M3" s="107"/>
      <c r="N3" s="107"/>
      <c r="O3" s="107"/>
      <c r="P3" s="107"/>
      <c r="Q3" s="107"/>
      <c r="R3" s="107"/>
      <c r="S3" s="108" t="s">
        <v>1307</v>
      </c>
      <c r="T3" s="109">
        <f ca="1">TODAY()</f>
        <v>46145</v>
      </c>
      <c r="U3" s="109"/>
      <c r="V3" s="17"/>
      <c r="W3" s="17"/>
    </row>
    <row r="4" spans="2:27" ht="34.200000000000003" x14ac:dyDescent="0.8">
      <c r="B4" s="107"/>
      <c r="C4" s="107"/>
      <c r="D4" s="107"/>
      <c r="E4" s="107"/>
      <c r="F4" s="107"/>
      <c r="G4" s="107"/>
      <c r="H4" s="107"/>
      <c r="I4" s="107"/>
      <c r="J4" s="107"/>
      <c r="K4" s="107"/>
      <c r="L4" s="107"/>
      <c r="M4" s="107"/>
      <c r="N4" s="107"/>
      <c r="O4" s="107"/>
      <c r="P4" s="107"/>
      <c r="Q4" s="107"/>
      <c r="R4" s="107"/>
      <c r="S4" s="108"/>
      <c r="T4" s="109"/>
      <c r="U4" s="109"/>
      <c r="V4" s="17"/>
      <c r="W4" s="17"/>
    </row>
    <row r="6" spans="2:27" ht="18.600000000000001" x14ac:dyDescent="0.45">
      <c r="B6" s="110" t="s">
        <v>7</v>
      </c>
      <c r="C6" s="6"/>
      <c r="D6" s="111"/>
      <c r="E6" s="112"/>
      <c r="F6" s="112"/>
      <c r="G6" s="112"/>
      <c r="H6" s="112"/>
      <c r="I6" s="112"/>
      <c r="J6" s="112"/>
      <c r="K6" s="112"/>
      <c r="L6" s="112"/>
      <c r="M6" s="112"/>
      <c r="N6" s="112"/>
      <c r="O6" s="113"/>
      <c r="P6" s="114" t="s">
        <v>1274</v>
      </c>
      <c r="Q6" s="114"/>
      <c r="R6" s="114" t="s">
        <v>1276</v>
      </c>
      <c r="S6" s="114"/>
      <c r="T6" s="8"/>
      <c r="U6" s="115" t="s">
        <v>8</v>
      </c>
      <c r="V6" s="116"/>
      <c r="W6" s="116"/>
      <c r="X6" s="117"/>
    </row>
    <row r="7" spans="2:27" ht="18.600000000000001" x14ac:dyDescent="0.45">
      <c r="B7" s="110"/>
      <c r="C7" s="7" t="s">
        <v>1095</v>
      </c>
      <c r="D7" s="3" t="s">
        <v>1098</v>
      </c>
      <c r="E7" s="3" t="s">
        <v>1105</v>
      </c>
      <c r="F7" s="3" t="s">
        <v>1121</v>
      </c>
      <c r="G7" s="3" t="s">
        <v>1127</v>
      </c>
      <c r="H7" s="3" t="s">
        <v>1129</v>
      </c>
      <c r="I7" s="3" t="s">
        <v>1133</v>
      </c>
      <c r="J7" s="3" t="s">
        <v>1272</v>
      </c>
      <c r="K7" s="3" t="s">
        <v>24</v>
      </c>
      <c r="L7" s="3" t="s">
        <v>1273</v>
      </c>
      <c r="M7" s="3" t="s">
        <v>34</v>
      </c>
      <c r="N7" s="3" t="s">
        <v>14</v>
      </c>
      <c r="O7" s="3" t="s">
        <v>19</v>
      </c>
      <c r="P7" s="4" t="s">
        <v>1280</v>
      </c>
      <c r="Q7" s="4" t="s">
        <v>1281</v>
      </c>
      <c r="R7" s="4" t="s">
        <v>1282</v>
      </c>
      <c r="S7" s="4" t="s">
        <v>1283</v>
      </c>
      <c r="T7" s="3" t="s">
        <v>1278</v>
      </c>
      <c r="U7" s="4" t="s">
        <v>1287</v>
      </c>
      <c r="V7" s="4" t="s">
        <v>1277</v>
      </c>
      <c r="W7" s="4" t="s">
        <v>1275</v>
      </c>
      <c r="X7" s="4" t="s">
        <v>1279</v>
      </c>
    </row>
    <row r="8" spans="2:27" ht="18.600000000000001" x14ac:dyDescent="0.45">
      <c r="B8" s="5" t="s">
        <v>6</v>
      </c>
      <c r="C8" s="2"/>
      <c r="D8" s="1"/>
      <c r="E8" s="1"/>
      <c r="F8" s="1"/>
      <c r="G8" s="1"/>
      <c r="H8" s="1"/>
      <c r="I8" s="1"/>
      <c r="J8" s="1"/>
      <c r="K8" s="1"/>
      <c r="L8" s="1"/>
      <c r="M8" s="1"/>
      <c r="N8" s="1"/>
      <c r="O8" s="1"/>
      <c r="P8" s="1"/>
      <c r="Q8" s="1"/>
      <c r="R8" s="1"/>
      <c r="S8" s="1"/>
      <c r="T8" s="1"/>
      <c r="U8" s="45">
        <f>SUM(C8+D8+E8+F8+G8)</f>
        <v>0</v>
      </c>
      <c r="V8" s="46">
        <f t="shared" ref="V8:V24" si="0">SUM(H8+I8+J8+P8+R8+T8)</f>
        <v>0</v>
      </c>
      <c r="W8" s="46">
        <f t="shared" ref="W8:W24" si="1">SUM(K8+L8+M8+N8+O8+Q8+S8)</f>
        <v>0</v>
      </c>
      <c r="X8" s="46">
        <f>SUM(U8:W8)</f>
        <v>0</v>
      </c>
    </row>
    <row r="9" spans="2:27" ht="18.600000000000001" x14ac:dyDescent="0.45">
      <c r="B9" s="5" t="s">
        <v>7</v>
      </c>
      <c r="C9" s="43" cm="1">
        <f t="array" ref="C9:T9">COUNTIFS('A (2)'!G5:G1048576,'A COY PARADE'!C7:T7)</f>
        <v>0</v>
      </c>
      <c r="D9" s="44">
        <v>0</v>
      </c>
      <c r="E9" s="44">
        <v>1</v>
      </c>
      <c r="F9" s="44">
        <v>0</v>
      </c>
      <c r="G9" s="44">
        <v>0</v>
      </c>
      <c r="H9" s="44">
        <v>0</v>
      </c>
      <c r="I9" s="44">
        <v>0</v>
      </c>
      <c r="J9" s="44">
        <v>0</v>
      </c>
      <c r="K9" s="44">
        <v>15</v>
      </c>
      <c r="L9" s="44">
        <v>0</v>
      </c>
      <c r="M9" s="44">
        <v>22</v>
      </c>
      <c r="N9" s="44">
        <v>12</v>
      </c>
      <c r="O9" s="44">
        <v>15</v>
      </c>
      <c r="P9" s="44">
        <v>0</v>
      </c>
      <c r="Q9" s="44">
        <v>0</v>
      </c>
      <c r="R9" s="44">
        <v>0</v>
      </c>
      <c r="S9" s="44">
        <v>0</v>
      </c>
      <c r="T9" s="44">
        <v>0</v>
      </c>
      <c r="U9" s="45">
        <f>SUM(C9+D9+E9+F9+G9)</f>
        <v>1</v>
      </c>
      <c r="V9" s="46">
        <f t="shared" si="0"/>
        <v>0</v>
      </c>
      <c r="W9" s="46">
        <f t="shared" si="1"/>
        <v>64</v>
      </c>
      <c r="X9" s="46">
        <f>SUM(U9:W9)</f>
        <v>65</v>
      </c>
    </row>
    <row r="10" spans="2:27" ht="18.600000000000001" x14ac:dyDescent="0.45">
      <c r="B10" s="5" t="s">
        <v>1288</v>
      </c>
      <c r="C10" s="43" cm="1">
        <f t="array" ref="C10:T24">COUNTIFS('A (2)'!G5:G1048576,'A COY PARADE'!C7:T7,'A (2)'!J5:J1048576,'A COY PARADE'!B10:B24)</f>
        <v>0</v>
      </c>
      <c r="D10" s="44">
        <v>0</v>
      </c>
      <c r="E10" s="44">
        <v>1</v>
      </c>
      <c r="F10" s="44">
        <v>0</v>
      </c>
      <c r="G10" s="44">
        <v>0</v>
      </c>
      <c r="H10" s="44">
        <v>0</v>
      </c>
      <c r="I10" s="44">
        <v>0</v>
      </c>
      <c r="J10" s="44">
        <v>0</v>
      </c>
      <c r="K10" s="44">
        <v>8</v>
      </c>
      <c r="L10" s="44">
        <v>0</v>
      </c>
      <c r="M10" s="44">
        <v>14</v>
      </c>
      <c r="N10" s="44">
        <v>6</v>
      </c>
      <c r="O10" s="44">
        <v>10</v>
      </c>
      <c r="P10" s="44">
        <v>0</v>
      </c>
      <c r="Q10" s="44">
        <v>0</v>
      </c>
      <c r="R10" s="44">
        <v>0</v>
      </c>
      <c r="S10" s="44">
        <v>0</v>
      </c>
      <c r="T10" s="44">
        <v>0</v>
      </c>
      <c r="U10" s="45">
        <f>SUM(D10+E10+F10+G10)</f>
        <v>1</v>
      </c>
      <c r="V10" s="46">
        <f t="shared" si="0"/>
        <v>0</v>
      </c>
      <c r="W10" s="46">
        <f t="shared" si="1"/>
        <v>38</v>
      </c>
      <c r="X10" s="46">
        <f>SUM(U10:W10)</f>
        <v>39</v>
      </c>
      <c r="Z10" s="49" t="s">
        <v>5</v>
      </c>
      <c r="AA10" s="23">
        <f>X11</f>
        <v>10</v>
      </c>
    </row>
    <row r="11" spans="2:27" ht="18.600000000000001" x14ac:dyDescent="0.45">
      <c r="B11" s="5" t="s">
        <v>5</v>
      </c>
      <c r="C11" s="43">
        <v>0</v>
      </c>
      <c r="D11" s="44">
        <v>0</v>
      </c>
      <c r="E11" s="44">
        <v>0</v>
      </c>
      <c r="F11" s="44">
        <v>0</v>
      </c>
      <c r="G11" s="44">
        <v>0</v>
      </c>
      <c r="H11" s="44">
        <v>0</v>
      </c>
      <c r="I11" s="44">
        <v>0</v>
      </c>
      <c r="J11" s="44">
        <v>0</v>
      </c>
      <c r="K11" s="44">
        <v>3</v>
      </c>
      <c r="L11" s="44">
        <v>0</v>
      </c>
      <c r="M11" s="44">
        <v>3</v>
      </c>
      <c r="N11" s="44">
        <v>2</v>
      </c>
      <c r="O11" s="44">
        <v>2</v>
      </c>
      <c r="P11" s="44">
        <v>0</v>
      </c>
      <c r="Q11" s="44">
        <v>0</v>
      </c>
      <c r="R11" s="44">
        <v>0</v>
      </c>
      <c r="S11" s="44">
        <v>0</v>
      </c>
      <c r="T11" s="44">
        <v>0</v>
      </c>
      <c r="U11" s="46">
        <f>SUM(D11,D11+E11+F11+G11)</f>
        <v>0</v>
      </c>
      <c r="V11" s="46">
        <f t="shared" si="0"/>
        <v>0</v>
      </c>
      <c r="W11" s="46">
        <f t="shared" si="1"/>
        <v>10</v>
      </c>
      <c r="X11" s="46">
        <f t="shared" ref="X11:X24" si="2">SUM(U11:W11)</f>
        <v>10</v>
      </c>
      <c r="Z11" s="49" t="s">
        <v>20</v>
      </c>
      <c r="AA11" s="23">
        <f>X12</f>
        <v>1</v>
      </c>
    </row>
    <row r="12" spans="2:27" ht="18.600000000000001" x14ac:dyDescent="0.45">
      <c r="B12" s="5" t="s">
        <v>20</v>
      </c>
      <c r="C12" s="43">
        <v>0</v>
      </c>
      <c r="D12" s="44">
        <v>0</v>
      </c>
      <c r="E12" s="44">
        <v>0</v>
      </c>
      <c r="F12" s="44">
        <v>0</v>
      </c>
      <c r="G12" s="44">
        <v>0</v>
      </c>
      <c r="H12" s="44">
        <v>0</v>
      </c>
      <c r="I12" s="44">
        <v>0</v>
      </c>
      <c r="J12" s="44">
        <v>0</v>
      </c>
      <c r="K12" s="44">
        <v>1</v>
      </c>
      <c r="L12" s="44">
        <v>0</v>
      </c>
      <c r="M12" s="44">
        <v>0</v>
      </c>
      <c r="N12" s="44">
        <v>0</v>
      </c>
      <c r="O12" s="44">
        <v>0</v>
      </c>
      <c r="P12" s="44">
        <v>0</v>
      </c>
      <c r="Q12" s="44">
        <v>0</v>
      </c>
      <c r="R12" s="44">
        <v>0</v>
      </c>
      <c r="S12" s="44">
        <v>0</v>
      </c>
      <c r="T12" s="44">
        <v>0</v>
      </c>
      <c r="U12" s="46">
        <f t="shared" ref="U12:U24" si="3">SUM(D12,D12+E12+F12+G12)</f>
        <v>0</v>
      </c>
      <c r="V12" s="46">
        <f t="shared" si="0"/>
        <v>0</v>
      </c>
      <c r="W12" s="46">
        <f t="shared" si="1"/>
        <v>1</v>
      </c>
      <c r="X12" s="46">
        <f t="shared" si="2"/>
        <v>1</v>
      </c>
      <c r="Z12" s="49" t="s">
        <v>1317</v>
      </c>
      <c r="AA12" s="23">
        <f>SUM(AA10:AA11)</f>
        <v>11</v>
      </c>
    </row>
    <row r="13" spans="2:27" ht="18.600000000000001" x14ac:dyDescent="0.45">
      <c r="B13" s="5" t="s">
        <v>1263</v>
      </c>
      <c r="C13" s="43">
        <v>0</v>
      </c>
      <c r="D13" s="44">
        <v>0</v>
      </c>
      <c r="E13" s="44">
        <v>0</v>
      </c>
      <c r="F13" s="44">
        <v>0</v>
      </c>
      <c r="G13" s="44">
        <v>0</v>
      </c>
      <c r="H13" s="44">
        <v>0</v>
      </c>
      <c r="I13" s="44">
        <v>0</v>
      </c>
      <c r="J13" s="44">
        <v>0</v>
      </c>
      <c r="K13" s="44">
        <v>0</v>
      </c>
      <c r="L13" s="44">
        <v>0</v>
      </c>
      <c r="M13" s="44">
        <v>0</v>
      </c>
      <c r="N13" s="44">
        <v>0</v>
      </c>
      <c r="O13" s="44">
        <v>0</v>
      </c>
      <c r="P13" s="44">
        <v>0</v>
      </c>
      <c r="Q13" s="44">
        <v>0</v>
      </c>
      <c r="R13" s="44">
        <v>0</v>
      </c>
      <c r="S13" s="44">
        <v>0</v>
      </c>
      <c r="T13" s="44">
        <v>0</v>
      </c>
      <c r="U13" s="46">
        <f t="shared" si="3"/>
        <v>0</v>
      </c>
      <c r="V13" s="46">
        <f t="shared" si="0"/>
        <v>0</v>
      </c>
      <c r="W13" s="46">
        <f t="shared" si="1"/>
        <v>0</v>
      </c>
      <c r="X13" s="46">
        <f t="shared" si="2"/>
        <v>0</v>
      </c>
      <c r="Z13" s="49" t="s">
        <v>1318</v>
      </c>
      <c r="AA13" s="23">
        <f>X9</f>
        <v>65</v>
      </c>
    </row>
    <row r="14" spans="2:27" ht="18.600000000000001" x14ac:dyDescent="0.45">
      <c r="B14" s="5" t="s">
        <v>1264</v>
      </c>
      <c r="C14" s="43">
        <v>0</v>
      </c>
      <c r="D14" s="44">
        <v>0</v>
      </c>
      <c r="E14" s="44">
        <v>0</v>
      </c>
      <c r="F14" s="44">
        <v>0</v>
      </c>
      <c r="G14" s="44">
        <v>0</v>
      </c>
      <c r="H14" s="44">
        <v>0</v>
      </c>
      <c r="I14" s="44">
        <v>0</v>
      </c>
      <c r="J14" s="44">
        <v>0</v>
      </c>
      <c r="K14" s="44">
        <v>0</v>
      </c>
      <c r="L14" s="44">
        <v>0</v>
      </c>
      <c r="M14" s="44">
        <v>0</v>
      </c>
      <c r="N14" s="44">
        <v>1</v>
      </c>
      <c r="O14" s="44">
        <v>0</v>
      </c>
      <c r="P14" s="44">
        <v>0</v>
      </c>
      <c r="Q14" s="44">
        <v>0</v>
      </c>
      <c r="R14" s="44">
        <v>0</v>
      </c>
      <c r="S14" s="44">
        <v>0</v>
      </c>
      <c r="T14" s="44">
        <v>0</v>
      </c>
      <c r="U14" s="46">
        <f t="shared" si="3"/>
        <v>0</v>
      </c>
      <c r="V14" s="46">
        <f t="shared" si="0"/>
        <v>0</v>
      </c>
      <c r="W14" s="46">
        <f t="shared" si="1"/>
        <v>1</v>
      </c>
      <c r="X14" s="46">
        <f t="shared" si="2"/>
        <v>1</v>
      </c>
      <c r="Z14" s="49" t="s">
        <v>1319</v>
      </c>
      <c r="AA14" s="50">
        <f>AA12/AA13*100</f>
        <v>16.923076923076923</v>
      </c>
    </row>
    <row r="15" spans="2:27" ht="18.600000000000001" x14ac:dyDescent="0.45">
      <c r="B15" s="5" t="s">
        <v>1265</v>
      </c>
      <c r="C15" s="43">
        <v>0</v>
      </c>
      <c r="D15" s="44">
        <v>0</v>
      </c>
      <c r="E15" s="44">
        <v>0</v>
      </c>
      <c r="F15" s="44">
        <v>0</v>
      </c>
      <c r="G15" s="44">
        <v>0</v>
      </c>
      <c r="H15" s="44">
        <v>0</v>
      </c>
      <c r="I15" s="44">
        <v>0</v>
      </c>
      <c r="J15" s="44">
        <v>0</v>
      </c>
      <c r="K15" s="44">
        <v>1</v>
      </c>
      <c r="L15" s="44">
        <v>0</v>
      </c>
      <c r="M15" s="44">
        <v>3</v>
      </c>
      <c r="N15" s="44">
        <v>2</v>
      </c>
      <c r="O15" s="44">
        <v>0</v>
      </c>
      <c r="P15" s="44">
        <v>0</v>
      </c>
      <c r="Q15" s="44">
        <v>0</v>
      </c>
      <c r="R15" s="44">
        <v>0</v>
      </c>
      <c r="S15" s="44">
        <v>0</v>
      </c>
      <c r="T15" s="44">
        <v>0</v>
      </c>
      <c r="U15" s="46">
        <f t="shared" si="3"/>
        <v>0</v>
      </c>
      <c r="V15" s="46">
        <f t="shared" si="0"/>
        <v>0</v>
      </c>
      <c r="W15" s="46">
        <f t="shared" si="1"/>
        <v>6</v>
      </c>
      <c r="X15" s="46">
        <f t="shared" si="2"/>
        <v>6</v>
      </c>
    </row>
    <row r="16" spans="2:27" ht="18.600000000000001" x14ac:dyDescent="0.45">
      <c r="B16" s="5" t="s">
        <v>1266</v>
      </c>
      <c r="C16" s="43">
        <v>0</v>
      </c>
      <c r="D16" s="44">
        <v>0</v>
      </c>
      <c r="E16" s="44">
        <v>0</v>
      </c>
      <c r="F16" s="44">
        <v>0</v>
      </c>
      <c r="G16" s="44">
        <v>0</v>
      </c>
      <c r="H16" s="44">
        <v>0</v>
      </c>
      <c r="I16" s="44">
        <v>0</v>
      </c>
      <c r="J16" s="44">
        <v>0</v>
      </c>
      <c r="K16" s="44">
        <v>0</v>
      </c>
      <c r="L16" s="44">
        <v>0</v>
      </c>
      <c r="M16" s="44">
        <v>0</v>
      </c>
      <c r="N16" s="44">
        <v>0</v>
      </c>
      <c r="O16" s="44">
        <v>0</v>
      </c>
      <c r="P16" s="44">
        <v>0</v>
      </c>
      <c r="Q16" s="44">
        <v>0</v>
      </c>
      <c r="R16" s="44">
        <v>0</v>
      </c>
      <c r="S16" s="44">
        <v>0</v>
      </c>
      <c r="T16" s="44">
        <v>0</v>
      </c>
      <c r="U16" s="46">
        <f t="shared" si="3"/>
        <v>0</v>
      </c>
      <c r="V16" s="46">
        <f t="shared" si="0"/>
        <v>0</v>
      </c>
      <c r="W16" s="46">
        <f t="shared" si="1"/>
        <v>0</v>
      </c>
      <c r="X16" s="46">
        <f t="shared" si="2"/>
        <v>0</v>
      </c>
    </row>
    <row r="17" spans="2:24" ht="18.600000000000001" x14ac:dyDescent="0.45">
      <c r="B17" s="5" t="s">
        <v>1267</v>
      </c>
      <c r="C17" s="43">
        <v>0</v>
      </c>
      <c r="D17" s="44">
        <v>0</v>
      </c>
      <c r="E17" s="44">
        <v>0</v>
      </c>
      <c r="F17" s="44">
        <v>0</v>
      </c>
      <c r="G17" s="44">
        <v>0</v>
      </c>
      <c r="H17" s="44">
        <v>0</v>
      </c>
      <c r="I17" s="44">
        <v>0</v>
      </c>
      <c r="J17" s="44">
        <v>0</v>
      </c>
      <c r="K17" s="44">
        <v>0</v>
      </c>
      <c r="L17" s="44">
        <v>0</v>
      </c>
      <c r="M17" s="44">
        <v>0</v>
      </c>
      <c r="N17" s="44">
        <v>0</v>
      </c>
      <c r="O17" s="44">
        <v>0</v>
      </c>
      <c r="P17" s="44">
        <v>0</v>
      </c>
      <c r="Q17" s="44">
        <v>0</v>
      </c>
      <c r="R17" s="44">
        <v>0</v>
      </c>
      <c r="S17" s="44">
        <v>0</v>
      </c>
      <c r="T17" s="44">
        <v>0</v>
      </c>
      <c r="U17" s="46">
        <f t="shared" si="3"/>
        <v>0</v>
      </c>
      <c r="V17" s="46">
        <f t="shared" si="0"/>
        <v>0</v>
      </c>
      <c r="W17" s="46">
        <f t="shared" si="1"/>
        <v>0</v>
      </c>
      <c r="X17" s="46">
        <f t="shared" si="2"/>
        <v>0</v>
      </c>
    </row>
    <row r="18" spans="2:24" ht="18.600000000000001" x14ac:dyDescent="0.45">
      <c r="B18" s="5" t="s">
        <v>142</v>
      </c>
      <c r="C18" s="43">
        <v>0</v>
      </c>
      <c r="D18" s="44">
        <v>0</v>
      </c>
      <c r="E18" s="44">
        <v>0</v>
      </c>
      <c r="F18" s="44">
        <v>0</v>
      </c>
      <c r="G18" s="44">
        <v>0</v>
      </c>
      <c r="H18" s="44">
        <v>0</v>
      </c>
      <c r="I18" s="44">
        <v>0</v>
      </c>
      <c r="J18" s="44">
        <v>0</v>
      </c>
      <c r="K18" s="44">
        <v>0</v>
      </c>
      <c r="L18" s="44">
        <v>0</v>
      </c>
      <c r="M18" s="44">
        <v>0</v>
      </c>
      <c r="N18" s="44">
        <v>0</v>
      </c>
      <c r="O18" s="44">
        <v>0</v>
      </c>
      <c r="P18" s="44">
        <v>0</v>
      </c>
      <c r="Q18" s="44">
        <v>0</v>
      </c>
      <c r="R18" s="44">
        <v>0</v>
      </c>
      <c r="S18" s="44">
        <v>0</v>
      </c>
      <c r="T18" s="44">
        <v>0</v>
      </c>
      <c r="U18" s="46">
        <f t="shared" si="3"/>
        <v>0</v>
      </c>
      <c r="V18" s="46">
        <f t="shared" si="0"/>
        <v>0</v>
      </c>
      <c r="W18" s="46">
        <f t="shared" si="1"/>
        <v>0</v>
      </c>
      <c r="X18" s="46">
        <f t="shared" si="2"/>
        <v>0</v>
      </c>
    </row>
    <row r="19" spans="2:24" ht="18.600000000000001" x14ac:dyDescent="0.45">
      <c r="B19" s="5" t="s">
        <v>1330</v>
      </c>
      <c r="C19" s="43">
        <v>0</v>
      </c>
      <c r="D19" s="44">
        <v>0</v>
      </c>
      <c r="E19" s="44">
        <v>0</v>
      </c>
      <c r="F19" s="44">
        <v>0</v>
      </c>
      <c r="G19" s="44">
        <v>0</v>
      </c>
      <c r="H19" s="44">
        <v>0</v>
      </c>
      <c r="I19" s="44">
        <v>0</v>
      </c>
      <c r="J19" s="44">
        <v>0</v>
      </c>
      <c r="K19" s="44">
        <v>0</v>
      </c>
      <c r="L19" s="44">
        <v>0</v>
      </c>
      <c r="M19" s="44">
        <v>0</v>
      </c>
      <c r="N19" s="44">
        <v>0</v>
      </c>
      <c r="O19" s="44">
        <v>1</v>
      </c>
      <c r="P19" s="44">
        <v>0</v>
      </c>
      <c r="Q19" s="44">
        <v>0</v>
      </c>
      <c r="R19" s="44">
        <v>0</v>
      </c>
      <c r="S19" s="44">
        <v>0</v>
      </c>
      <c r="T19" s="44">
        <v>0</v>
      </c>
      <c r="U19" s="46">
        <f t="shared" si="3"/>
        <v>0</v>
      </c>
      <c r="V19" s="46">
        <f t="shared" si="0"/>
        <v>0</v>
      </c>
      <c r="W19" s="46">
        <f t="shared" si="1"/>
        <v>1</v>
      </c>
      <c r="X19" s="46">
        <f t="shared" si="2"/>
        <v>1</v>
      </c>
    </row>
    <row r="20" spans="2:24" ht="18.600000000000001" x14ac:dyDescent="0.45">
      <c r="B20" s="5" t="s">
        <v>361</v>
      </c>
      <c r="C20" s="43">
        <v>0</v>
      </c>
      <c r="D20" s="44">
        <v>0</v>
      </c>
      <c r="E20" s="44">
        <v>0</v>
      </c>
      <c r="F20" s="44">
        <v>0</v>
      </c>
      <c r="G20" s="44">
        <v>0</v>
      </c>
      <c r="H20" s="44">
        <v>0</v>
      </c>
      <c r="I20" s="44">
        <v>0</v>
      </c>
      <c r="J20" s="44">
        <v>0</v>
      </c>
      <c r="K20" s="44">
        <v>1</v>
      </c>
      <c r="L20" s="44">
        <v>0</v>
      </c>
      <c r="M20" s="44">
        <v>1</v>
      </c>
      <c r="N20" s="44">
        <v>1</v>
      </c>
      <c r="O20" s="44">
        <v>0</v>
      </c>
      <c r="P20" s="44">
        <v>0</v>
      </c>
      <c r="Q20" s="44">
        <v>0</v>
      </c>
      <c r="R20" s="44">
        <v>0</v>
      </c>
      <c r="S20" s="44">
        <v>0</v>
      </c>
      <c r="T20" s="44">
        <v>0</v>
      </c>
      <c r="U20" s="46">
        <f t="shared" si="3"/>
        <v>0</v>
      </c>
      <c r="V20" s="46">
        <f t="shared" si="0"/>
        <v>0</v>
      </c>
      <c r="W20" s="46">
        <f t="shared" si="1"/>
        <v>3</v>
      </c>
      <c r="X20" s="46">
        <f t="shared" si="2"/>
        <v>3</v>
      </c>
    </row>
    <row r="21" spans="2:24" ht="18.600000000000001" x14ac:dyDescent="0.45">
      <c r="B21" s="5" t="s">
        <v>1296</v>
      </c>
      <c r="C21" s="43">
        <v>0</v>
      </c>
      <c r="D21" s="44">
        <v>0</v>
      </c>
      <c r="E21" s="44">
        <v>0</v>
      </c>
      <c r="F21" s="44">
        <v>0</v>
      </c>
      <c r="G21" s="44">
        <v>0</v>
      </c>
      <c r="H21" s="44">
        <v>0</v>
      </c>
      <c r="I21" s="44">
        <v>0</v>
      </c>
      <c r="J21" s="44">
        <v>0</v>
      </c>
      <c r="K21" s="44">
        <v>0</v>
      </c>
      <c r="L21" s="44">
        <v>0</v>
      </c>
      <c r="M21" s="44">
        <v>0</v>
      </c>
      <c r="N21" s="44">
        <v>0</v>
      </c>
      <c r="O21" s="44">
        <v>0</v>
      </c>
      <c r="P21" s="44">
        <v>0</v>
      </c>
      <c r="Q21" s="44">
        <v>0</v>
      </c>
      <c r="R21" s="44">
        <v>0</v>
      </c>
      <c r="S21" s="44">
        <v>0</v>
      </c>
      <c r="T21" s="44">
        <v>0</v>
      </c>
      <c r="U21" s="46">
        <f t="shared" si="3"/>
        <v>0</v>
      </c>
      <c r="V21" s="46">
        <f t="shared" si="0"/>
        <v>0</v>
      </c>
      <c r="W21" s="46">
        <f t="shared" si="1"/>
        <v>0</v>
      </c>
      <c r="X21" s="46">
        <f t="shared" si="2"/>
        <v>0</v>
      </c>
    </row>
    <row r="22" spans="2:24" ht="18.600000000000001" x14ac:dyDescent="0.45">
      <c r="B22" s="5" t="s">
        <v>60</v>
      </c>
      <c r="C22" s="43">
        <v>0</v>
      </c>
      <c r="D22" s="44">
        <v>0</v>
      </c>
      <c r="E22" s="44">
        <v>0</v>
      </c>
      <c r="F22" s="44">
        <v>0</v>
      </c>
      <c r="G22" s="44">
        <v>0</v>
      </c>
      <c r="H22" s="44">
        <v>0</v>
      </c>
      <c r="I22" s="44">
        <v>0</v>
      </c>
      <c r="J22" s="44">
        <v>0</v>
      </c>
      <c r="K22" s="44">
        <v>0</v>
      </c>
      <c r="L22" s="44">
        <v>0</v>
      </c>
      <c r="M22" s="44">
        <v>0</v>
      </c>
      <c r="N22" s="44">
        <v>0</v>
      </c>
      <c r="O22" s="44">
        <v>0</v>
      </c>
      <c r="P22" s="44">
        <v>0</v>
      </c>
      <c r="Q22" s="44">
        <v>0</v>
      </c>
      <c r="R22" s="44">
        <v>0</v>
      </c>
      <c r="S22" s="44">
        <v>0</v>
      </c>
      <c r="T22" s="44">
        <v>0</v>
      </c>
      <c r="U22" s="46">
        <f t="shared" si="3"/>
        <v>0</v>
      </c>
      <c r="V22" s="46">
        <f t="shared" si="0"/>
        <v>0</v>
      </c>
      <c r="W22" s="46">
        <f t="shared" si="1"/>
        <v>0</v>
      </c>
      <c r="X22" s="46">
        <f t="shared" si="2"/>
        <v>0</v>
      </c>
    </row>
    <row r="23" spans="2:24" ht="18.600000000000001" x14ac:dyDescent="0.45">
      <c r="B23" s="5" t="s">
        <v>1295</v>
      </c>
      <c r="C23" s="43">
        <v>0</v>
      </c>
      <c r="D23" s="44">
        <v>0</v>
      </c>
      <c r="E23" s="44">
        <v>0</v>
      </c>
      <c r="F23" s="44">
        <v>0</v>
      </c>
      <c r="G23" s="44">
        <v>0</v>
      </c>
      <c r="H23" s="44">
        <v>0</v>
      </c>
      <c r="I23" s="44">
        <v>0</v>
      </c>
      <c r="J23" s="44">
        <v>0</v>
      </c>
      <c r="K23" s="44">
        <v>0</v>
      </c>
      <c r="L23" s="44">
        <v>0</v>
      </c>
      <c r="M23" s="44">
        <v>1</v>
      </c>
      <c r="N23" s="44">
        <v>0</v>
      </c>
      <c r="O23" s="44">
        <v>0</v>
      </c>
      <c r="P23" s="44">
        <v>0</v>
      </c>
      <c r="Q23" s="44">
        <v>0</v>
      </c>
      <c r="R23" s="44">
        <v>0</v>
      </c>
      <c r="S23" s="44">
        <v>0</v>
      </c>
      <c r="T23" s="44">
        <v>0</v>
      </c>
      <c r="U23" s="46">
        <f t="shared" si="3"/>
        <v>0</v>
      </c>
      <c r="V23" s="46">
        <f t="shared" si="0"/>
        <v>0</v>
      </c>
      <c r="W23" s="46">
        <f t="shared" si="1"/>
        <v>1</v>
      </c>
      <c r="X23" s="46">
        <f t="shared" si="2"/>
        <v>1</v>
      </c>
    </row>
    <row r="24" spans="2:24" ht="18.600000000000001" x14ac:dyDescent="0.45">
      <c r="B24" s="5" t="s">
        <v>1269</v>
      </c>
      <c r="C24" s="43">
        <v>0</v>
      </c>
      <c r="D24" s="44">
        <v>0</v>
      </c>
      <c r="E24" s="44">
        <v>0</v>
      </c>
      <c r="F24" s="44">
        <v>0</v>
      </c>
      <c r="G24" s="44">
        <v>0</v>
      </c>
      <c r="H24" s="44">
        <v>0</v>
      </c>
      <c r="I24" s="44">
        <v>0</v>
      </c>
      <c r="J24" s="44">
        <v>0</v>
      </c>
      <c r="K24" s="44">
        <v>0</v>
      </c>
      <c r="L24" s="44">
        <v>0</v>
      </c>
      <c r="M24" s="44">
        <v>0</v>
      </c>
      <c r="N24" s="44">
        <v>0</v>
      </c>
      <c r="O24" s="44">
        <v>0</v>
      </c>
      <c r="P24" s="44">
        <v>0</v>
      </c>
      <c r="Q24" s="44">
        <v>0</v>
      </c>
      <c r="R24" s="44">
        <v>0</v>
      </c>
      <c r="S24" s="44">
        <v>0</v>
      </c>
      <c r="T24" s="44">
        <v>0</v>
      </c>
      <c r="U24" s="46">
        <f t="shared" si="3"/>
        <v>0</v>
      </c>
      <c r="V24" s="46">
        <f t="shared" si="0"/>
        <v>0</v>
      </c>
      <c r="W24" s="46">
        <f t="shared" si="1"/>
        <v>0</v>
      </c>
      <c r="X24" s="46">
        <f t="shared" si="2"/>
        <v>0</v>
      </c>
    </row>
    <row r="25" spans="2:24" ht="18.600000000000001" x14ac:dyDescent="0.45">
      <c r="B25" s="5" t="s">
        <v>1270</v>
      </c>
      <c r="C25" s="47">
        <f>+SUM(C11:C24)</f>
        <v>0</v>
      </c>
      <c r="D25" s="47">
        <f t="shared" ref="D25:T25" si="4">+SUM(D11:D24)</f>
        <v>0</v>
      </c>
      <c r="E25" s="47">
        <f t="shared" si="4"/>
        <v>0</v>
      </c>
      <c r="F25" s="47">
        <f t="shared" si="4"/>
        <v>0</v>
      </c>
      <c r="G25" s="47">
        <f t="shared" si="4"/>
        <v>0</v>
      </c>
      <c r="H25" s="47">
        <f t="shared" si="4"/>
        <v>0</v>
      </c>
      <c r="I25" s="47">
        <f t="shared" si="4"/>
        <v>0</v>
      </c>
      <c r="J25" s="47">
        <f t="shared" si="4"/>
        <v>0</v>
      </c>
      <c r="K25" s="47">
        <f t="shared" si="4"/>
        <v>6</v>
      </c>
      <c r="L25" s="47">
        <f t="shared" si="4"/>
        <v>0</v>
      </c>
      <c r="M25" s="47">
        <f t="shared" si="4"/>
        <v>8</v>
      </c>
      <c r="N25" s="47">
        <f t="shared" si="4"/>
        <v>6</v>
      </c>
      <c r="O25" s="47">
        <f t="shared" si="4"/>
        <v>3</v>
      </c>
      <c r="P25" s="47">
        <f t="shared" si="4"/>
        <v>0</v>
      </c>
      <c r="Q25" s="47">
        <f t="shared" si="4"/>
        <v>0</v>
      </c>
      <c r="R25" s="47">
        <f t="shared" si="4"/>
        <v>0</v>
      </c>
      <c r="S25" s="47">
        <f t="shared" si="4"/>
        <v>0</v>
      </c>
      <c r="T25" s="47">
        <f t="shared" si="4"/>
        <v>0</v>
      </c>
      <c r="U25" s="46">
        <f t="shared" ref="U25:X25" si="5">+SUM(U11:U24)</f>
        <v>0</v>
      </c>
      <c r="V25" s="46">
        <f t="shared" si="5"/>
        <v>0</v>
      </c>
      <c r="W25" s="46">
        <f t="shared" si="5"/>
        <v>23</v>
      </c>
      <c r="X25" s="46">
        <f t="shared" si="5"/>
        <v>23</v>
      </c>
    </row>
    <row r="26" spans="2:24" ht="18.600000000000001" x14ac:dyDescent="0.45">
      <c r="B26" s="5" t="s">
        <v>1271</v>
      </c>
      <c r="C26" s="4">
        <f>C9-C25</f>
        <v>0</v>
      </c>
      <c r="D26" s="4">
        <f>D9-D25</f>
        <v>0</v>
      </c>
      <c r="E26" s="4">
        <f t="shared" ref="E26:X26" si="6">E9-E25</f>
        <v>1</v>
      </c>
      <c r="F26" s="4">
        <f t="shared" si="6"/>
        <v>0</v>
      </c>
      <c r="G26" s="4">
        <f t="shared" si="6"/>
        <v>0</v>
      </c>
      <c r="H26" s="4">
        <f t="shared" si="6"/>
        <v>0</v>
      </c>
      <c r="I26" s="4">
        <f t="shared" si="6"/>
        <v>0</v>
      </c>
      <c r="J26" s="4">
        <f t="shared" si="6"/>
        <v>0</v>
      </c>
      <c r="K26" s="4">
        <f t="shared" si="6"/>
        <v>9</v>
      </c>
      <c r="L26" s="4">
        <f t="shared" si="6"/>
        <v>0</v>
      </c>
      <c r="M26" s="4">
        <f t="shared" si="6"/>
        <v>14</v>
      </c>
      <c r="N26" s="4">
        <f t="shared" si="6"/>
        <v>6</v>
      </c>
      <c r="O26" s="4">
        <f t="shared" si="6"/>
        <v>12</v>
      </c>
      <c r="P26" s="4">
        <f t="shared" si="6"/>
        <v>0</v>
      </c>
      <c r="Q26" s="4">
        <f t="shared" si="6"/>
        <v>0</v>
      </c>
      <c r="R26" s="4">
        <f t="shared" si="6"/>
        <v>0</v>
      </c>
      <c r="S26" s="4">
        <f t="shared" si="6"/>
        <v>0</v>
      </c>
      <c r="T26" s="4">
        <f t="shared" si="6"/>
        <v>0</v>
      </c>
      <c r="U26" s="46">
        <f t="shared" si="6"/>
        <v>1</v>
      </c>
      <c r="V26" s="46">
        <f t="shared" si="6"/>
        <v>0</v>
      </c>
      <c r="W26" s="46">
        <f t="shared" si="6"/>
        <v>41</v>
      </c>
      <c r="X26" s="46">
        <f t="shared" si="6"/>
        <v>42</v>
      </c>
    </row>
  </sheetData>
  <mergeCells count="8">
    <mergeCell ref="B3:R4"/>
    <mergeCell ref="S3:S4"/>
    <mergeCell ref="T3:U4"/>
    <mergeCell ref="B6:B7"/>
    <mergeCell ref="D6:O6"/>
    <mergeCell ref="P6:Q6"/>
    <mergeCell ref="R6:S6"/>
    <mergeCell ref="U6:X6"/>
  </mergeCells>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9"/>
  <dimension ref="B5:C12"/>
  <sheetViews>
    <sheetView zoomScale="145" zoomScaleNormal="145" workbookViewId="0">
      <selection activeCell="B5" sqref="B5:C9"/>
    </sheetView>
  </sheetViews>
  <sheetFormatPr defaultRowHeight="14.4" x14ac:dyDescent="0.3"/>
  <cols>
    <col min="2" max="2" width="13.44140625" bestFit="1" customWidth="1"/>
  </cols>
  <sheetData>
    <row r="5" spans="2:3" x14ac:dyDescent="0.3">
      <c r="B5" s="118" t="s">
        <v>1339</v>
      </c>
      <c r="C5" s="119"/>
    </row>
    <row r="6" spans="2:3" x14ac:dyDescent="0.3">
      <c r="B6" s="49" t="s">
        <v>1317</v>
      </c>
      <c r="C6" s="23">
        <f>'A COY PARADE'!AA10+'A COY PARADE'!AA11</f>
        <v>11</v>
      </c>
    </row>
    <row r="7" spans="2:3" x14ac:dyDescent="0.3">
      <c r="B7" s="49" t="s">
        <v>1320</v>
      </c>
      <c r="C7" s="23">
        <f>'A COY PARADE'!X9-'A TEAM LEAVE %'!C6</f>
        <v>54</v>
      </c>
    </row>
    <row r="8" spans="2:3" x14ac:dyDescent="0.3">
      <c r="B8" s="49" t="s">
        <v>1318</v>
      </c>
      <c r="C8" s="23">
        <f>'A COY PARADE'!X9</f>
        <v>65</v>
      </c>
    </row>
    <row r="9" spans="2:3" x14ac:dyDescent="0.3">
      <c r="B9" s="49" t="s">
        <v>1338</v>
      </c>
      <c r="C9" s="50">
        <f>C6/C8*100</f>
        <v>16.923076923076923</v>
      </c>
    </row>
    <row r="10" spans="2:3" x14ac:dyDescent="0.3">
      <c r="B10" s="68"/>
    </row>
    <row r="11" spans="2:3" x14ac:dyDescent="0.3">
      <c r="B11" s="68"/>
    </row>
    <row r="12" spans="2:3" x14ac:dyDescent="0.3">
      <c r="B12" s="68"/>
    </row>
  </sheetData>
  <mergeCells count="1">
    <mergeCell ref="B5:C5"/>
  </mergeCell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9"/>
  <dimension ref="D1:J70"/>
  <sheetViews>
    <sheetView showGridLines="0" topLeftCell="A33" zoomScale="70" zoomScaleNormal="70" workbookViewId="0">
      <selection activeCell="C3" sqref="C3:J70"/>
    </sheetView>
  </sheetViews>
  <sheetFormatPr defaultRowHeight="14.4" x14ac:dyDescent="0.3"/>
  <cols>
    <col min="4" max="4" width="7.21875" style="22" bestFit="1" customWidth="1"/>
    <col min="5" max="5" width="8.21875" style="23" bestFit="1" customWidth="1"/>
    <col min="6" max="6" width="11.21875" style="23" bestFit="1" customWidth="1"/>
    <col min="7" max="7" width="7.21875" style="23" bestFit="1" customWidth="1"/>
    <col min="8" max="8" width="19.77734375" style="23" bestFit="1" customWidth="1"/>
    <col min="9" max="9" width="6.21875" style="22" bestFit="1" customWidth="1"/>
    <col min="10" max="10" width="12.33203125" style="23" bestFit="1" customWidth="1"/>
  </cols>
  <sheetData>
    <row r="1" spans="4:10" hidden="1" x14ac:dyDescent="0.3">
      <c r="D1" s="21"/>
      <c r="E1" s="19" t="s">
        <v>1310</v>
      </c>
      <c r="F1" t="s">
        <v>0</v>
      </c>
      <c r="G1"/>
      <c r="H1"/>
      <c r="I1" s="21"/>
      <c r="J1"/>
    </row>
    <row r="2" spans="4:10" ht="3" customHeight="1" x14ac:dyDescent="0.3">
      <c r="D2" s="21"/>
      <c r="E2"/>
      <c r="F2"/>
      <c r="G2"/>
      <c r="H2"/>
      <c r="I2" s="21"/>
      <c r="J2"/>
    </row>
    <row r="3" spans="4:10" ht="59.7" customHeight="1" x14ac:dyDescent="0.3">
      <c r="D3" s="21"/>
      <c r="E3"/>
      <c r="F3"/>
      <c r="G3"/>
      <c r="H3"/>
      <c r="I3"/>
      <c r="J3"/>
    </row>
    <row r="4" spans="4:10" x14ac:dyDescent="0.3">
      <c r="D4" s="53" t="s">
        <v>1312</v>
      </c>
      <c r="E4" s="54" t="s">
        <v>1300</v>
      </c>
      <c r="F4" s="54" t="s">
        <v>1301</v>
      </c>
      <c r="G4" s="54" t="s">
        <v>1298</v>
      </c>
      <c r="H4" s="54" t="s">
        <v>9</v>
      </c>
      <c r="I4" s="54" t="s">
        <v>10</v>
      </c>
      <c r="J4" s="54" t="s">
        <v>1297</v>
      </c>
    </row>
    <row r="5" spans="4:10" x14ac:dyDescent="0.3">
      <c r="D5" s="22">
        <f>SUBTOTAL(3,$F$5:F5)</f>
        <v>1</v>
      </c>
      <c r="E5">
        <v>7</v>
      </c>
      <c r="F5" t="s">
        <v>194</v>
      </c>
      <c r="G5" t="s">
        <v>19</v>
      </c>
      <c r="H5" t="s">
        <v>195</v>
      </c>
      <c r="I5" t="s">
        <v>0</v>
      </c>
      <c r="J5" t="s">
        <v>1264</v>
      </c>
    </row>
    <row r="6" spans="4:10" x14ac:dyDescent="0.3">
      <c r="D6" s="22">
        <f>SUBTOTAL(3,$F$5:F6)</f>
        <v>2</v>
      </c>
      <c r="E6">
        <v>14</v>
      </c>
      <c r="F6" t="s">
        <v>276</v>
      </c>
      <c r="G6" t="s">
        <v>14</v>
      </c>
      <c r="H6" t="s">
        <v>277</v>
      </c>
      <c r="I6" t="s">
        <v>0</v>
      </c>
      <c r="J6" t="s">
        <v>1264</v>
      </c>
    </row>
    <row r="7" spans="4:10" x14ac:dyDescent="0.3">
      <c r="D7" s="22">
        <f>SUBTOTAL(3,$F$5:F7)</f>
        <v>3</v>
      </c>
      <c r="E7">
        <v>15</v>
      </c>
      <c r="F7" t="s">
        <v>288</v>
      </c>
      <c r="G7" t="s">
        <v>19</v>
      </c>
      <c r="H7" t="s">
        <v>289</v>
      </c>
      <c r="I7" t="s">
        <v>0</v>
      </c>
      <c r="J7" t="s">
        <v>1264</v>
      </c>
    </row>
    <row r="8" spans="4:10" x14ac:dyDescent="0.3">
      <c r="D8" s="22">
        <f>SUBTOTAL(3,$F$5:F8)</f>
        <v>4</v>
      </c>
      <c r="E8" s="23">
        <v>18</v>
      </c>
      <c r="F8" t="s">
        <v>363</v>
      </c>
      <c r="G8" t="s">
        <v>14</v>
      </c>
      <c r="H8" t="s">
        <v>364</v>
      </c>
      <c r="I8" t="s">
        <v>0</v>
      </c>
      <c r="J8" t="s">
        <v>1264</v>
      </c>
    </row>
    <row r="9" spans="4:10" x14ac:dyDescent="0.3">
      <c r="D9" s="22">
        <f>SUBTOTAL(3,$F$5:F9)</f>
        <v>5</v>
      </c>
      <c r="E9">
        <v>19</v>
      </c>
      <c r="F9" t="s">
        <v>371</v>
      </c>
      <c r="G9" t="s">
        <v>19</v>
      </c>
      <c r="H9" t="s">
        <v>372</v>
      </c>
      <c r="I9" t="s">
        <v>0</v>
      </c>
      <c r="J9" t="s">
        <v>5</v>
      </c>
    </row>
    <row r="10" spans="4:10" x14ac:dyDescent="0.3">
      <c r="D10" s="22">
        <f>SUBTOTAL(3,$F$5:F10)</f>
        <v>6</v>
      </c>
      <c r="E10" s="23">
        <v>21</v>
      </c>
      <c r="F10" t="s">
        <v>417</v>
      </c>
      <c r="G10" t="s">
        <v>34</v>
      </c>
      <c r="H10" t="s">
        <v>418</v>
      </c>
      <c r="I10" t="s">
        <v>0</v>
      </c>
      <c r="J10" t="s">
        <v>5</v>
      </c>
    </row>
    <row r="11" spans="4:10" x14ac:dyDescent="0.3">
      <c r="D11" s="22">
        <f>SUBTOTAL(3,$F$5:F11)</f>
        <v>7</v>
      </c>
      <c r="E11">
        <v>25</v>
      </c>
      <c r="F11" t="s">
        <v>483</v>
      </c>
      <c r="G11" t="s">
        <v>34</v>
      </c>
      <c r="H11" t="s">
        <v>484</v>
      </c>
      <c r="I11" t="s">
        <v>0</v>
      </c>
      <c r="J11" t="s">
        <v>5</v>
      </c>
    </row>
    <row r="12" spans="4:10" x14ac:dyDescent="0.3">
      <c r="D12" s="22">
        <f>SUBTOTAL(3,$F$5:F12)</f>
        <v>8</v>
      </c>
      <c r="E12">
        <v>60</v>
      </c>
      <c r="F12" t="s">
        <v>766</v>
      </c>
      <c r="G12" t="s">
        <v>24</v>
      </c>
      <c r="H12" t="s">
        <v>767</v>
      </c>
      <c r="I12" t="s">
        <v>0</v>
      </c>
      <c r="J12" t="s">
        <v>5</v>
      </c>
    </row>
    <row r="13" spans="4:10" x14ac:dyDescent="0.3">
      <c r="D13" s="22">
        <f>SUBTOTAL(3,$F$5:F13)</f>
        <v>9</v>
      </c>
      <c r="E13">
        <v>66</v>
      </c>
      <c r="F13" t="s">
        <v>787</v>
      </c>
      <c r="G13" t="s">
        <v>14</v>
      </c>
      <c r="H13" t="s">
        <v>788</v>
      </c>
      <c r="I13" t="s">
        <v>0</v>
      </c>
      <c r="J13" t="s">
        <v>5</v>
      </c>
    </row>
    <row r="14" spans="4:10" x14ac:dyDescent="0.3">
      <c r="D14" s="22">
        <f>SUBTOTAL(3,$F$5:F14)</f>
        <v>10</v>
      </c>
      <c r="E14">
        <v>71</v>
      </c>
      <c r="F14" t="s">
        <v>808</v>
      </c>
      <c r="G14" t="s">
        <v>19</v>
      </c>
      <c r="H14" t="s">
        <v>809</v>
      </c>
      <c r="I14" t="s">
        <v>0</v>
      </c>
      <c r="J14" t="s">
        <v>1347</v>
      </c>
    </row>
    <row r="15" spans="4:10" x14ac:dyDescent="0.3">
      <c r="D15" s="22">
        <f>SUBTOTAL(3,$F$5:F15)</f>
        <v>11</v>
      </c>
      <c r="E15">
        <v>72</v>
      </c>
      <c r="F15" t="s">
        <v>817</v>
      </c>
      <c r="G15" t="s">
        <v>24</v>
      </c>
      <c r="H15" t="s">
        <v>818</v>
      </c>
      <c r="I15" t="s">
        <v>0</v>
      </c>
      <c r="J15" t="s">
        <v>1347</v>
      </c>
    </row>
    <row r="16" spans="4:10" x14ac:dyDescent="0.3">
      <c r="D16" s="22">
        <f>SUBTOTAL(3,$F$5:F16)</f>
        <v>12</v>
      </c>
      <c r="E16">
        <v>73</v>
      </c>
      <c r="F16" t="s">
        <v>825</v>
      </c>
      <c r="G16" t="s">
        <v>34</v>
      </c>
      <c r="H16" t="s">
        <v>826</v>
      </c>
      <c r="I16" t="s">
        <v>0</v>
      </c>
      <c r="J16" t="s">
        <v>1347</v>
      </c>
    </row>
    <row r="17" spans="4:10" x14ac:dyDescent="0.3">
      <c r="D17" s="22">
        <f>SUBTOTAL(3,$F$5:F17)</f>
        <v>13</v>
      </c>
      <c r="E17" s="23">
        <v>74</v>
      </c>
      <c r="F17" t="s">
        <v>828</v>
      </c>
      <c r="G17" t="s">
        <v>14</v>
      </c>
      <c r="H17" t="s">
        <v>829</v>
      </c>
      <c r="I17" t="s">
        <v>0</v>
      </c>
      <c r="J17" t="s">
        <v>1347</v>
      </c>
    </row>
    <row r="18" spans="4:10" x14ac:dyDescent="0.3">
      <c r="D18" s="22">
        <f>SUBTOTAL(3,$F$5:F18)</f>
        <v>14</v>
      </c>
      <c r="E18">
        <v>75</v>
      </c>
      <c r="F18" t="s">
        <v>834</v>
      </c>
      <c r="G18" t="s">
        <v>19</v>
      </c>
      <c r="H18" t="s">
        <v>835</v>
      </c>
      <c r="I18" t="s">
        <v>0</v>
      </c>
      <c r="J18" t="s">
        <v>1347</v>
      </c>
    </row>
    <row r="19" spans="4:10" x14ac:dyDescent="0.3">
      <c r="D19" s="22">
        <f>SUBTOTAL(3,$F$5:F19)</f>
        <v>15</v>
      </c>
      <c r="E19">
        <v>76</v>
      </c>
      <c r="F19" t="s">
        <v>840</v>
      </c>
      <c r="G19" t="s">
        <v>24</v>
      </c>
      <c r="H19" t="s">
        <v>379</v>
      </c>
      <c r="I19" t="s">
        <v>0</v>
      </c>
      <c r="J19" t="s">
        <v>1347</v>
      </c>
    </row>
    <row r="20" spans="4:10" x14ac:dyDescent="0.3">
      <c r="D20" s="22">
        <f>SUBTOTAL(3,$F$5:F20)</f>
        <v>16</v>
      </c>
      <c r="E20">
        <v>77</v>
      </c>
      <c r="F20" t="s">
        <v>842</v>
      </c>
      <c r="G20" t="s">
        <v>34</v>
      </c>
      <c r="H20" t="s">
        <v>843</v>
      </c>
      <c r="I20" t="s">
        <v>0</v>
      </c>
      <c r="J20" t="s">
        <v>1347</v>
      </c>
    </row>
    <row r="21" spans="4:10" x14ac:dyDescent="0.3">
      <c r="D21" s="22">
        <f>SUBTOTAL(3,$F$5:F21)</f>
        <v>17</v>
      </c>
      <c r="E21">
        <v>78</v>
      </c>
      <c r="F21" t="s">
        <v>845</v>
      </c>
      <c r="G21" t="s">
        <v>14</v>
      </c>
      <c r="H21" t="s">
        <v>846</v>
      </c>
      <c r="I21" t="s">
        <v>0</v>
      </c>
      <c r="J21" t="s">
        <v>1347</v>
      </c>
    </row>
    <row r="22" spans="4:10" x14ac:dyDescent="0.3">
      <c r="D22" s="22">
        <f>SUBTOTAL(3,$F$5:F22)</f>
        <v>18</v>
      </c>
      <c r="E22">
        <v>79</v>
      </c>
      <c r="F22" t="s">
        <v>848</v>
      </c>
      <c r="G22" t="s">
        <v>19</v>
      </c>
      <c r="H22" t="s">
        <v>849</v>
      </c>
      <c r="I22" t="s">
        <v>0</v>
      </c>
      <c r="J22" t="s">
        <v>1347</v>
      </c>
    </row>
    <row r="23" spans="4:10" x14ac:dyDescent="0.3">
      <c r="D23" s="22">
        <f>SUBTOTAL(3,$F$5:F23)</f>
        <v>19</v>
      </c>
      <c r="E23" s="23">
        <v>80</v>
      </c>
      <c r="F23" t="s">
        <v>851</v>
      </c>
      <c r="G23" t="s">
        <v>24</v>
      </c>
      <c r="H23" t="s">
        <v>852</v>
      </c>
      <c r="I23" t="s">
        <v>0</v>
      </c>
      <c r="J23" t="s">
        <v>1347</v>
      </c>
    </row>
    <row r="24" spans="4:10" x14ac:dyDescent="0.3">
      <c r="D24" s="22">
        <f>SUBTOTAL(3,$F$5:F24)</f>
        <v>20</v>
      </c>
      <c r="E24">
        <v>81</v>
      </c>
      <c r="F24" t="s">
        <v>854</v>
      </c>
      <c r="G24" t="s">
        <v>34</v>
      </c>
      <c r="H24" t="s">
        <v>855</v>
      </c>
      <c r="I24" t="s">
        <v>0</v>
      </c>
      <c r="J24" t="s">
        <v>1347</v>
      </c>
    </row>
    <row r="25" spans="4:10" x14ac:dyDescent="0.3">
      <c r="D25" s="22">
        <f>SUBTOTAL(3,$F$5:F25)</f>
        <v>21</v>
      </c>
      <c r="E25">
        <v>82</v>
      </c>
      <c r="F25" t="s">
        <v>857</v>
      </c>
      <c r="G25" t="s">
        <v>14</v>
      </c>
      <c r="H25" t="s">
        <v>858</v>
      </c>
      <c r="I25" t="s">
        <v>0</v>
      </c>
      <c r="J25" t="s">
        <v>1347</v>
      </c>
    </row>
    <row r="26" spans="4:10" x14ac:dyDescent="0.3">
      <c r="D26" s="22">
        <f>SUBTOTAL(3,$F$5:F26)</f>
        <v>22</v>
      </c>
      <c r="E26" s="23">
        <v>83</v>
      </c>
      <c r="F26" t="s">
        <v>863</v>
      </c>
      <c r="G26" t="s">
        <v>19</v>
      </c>
      <c r="H26" t="s">
        <v>864</v>
      </c>
      <c r="I26" t="s">
        <v>0</v>
      </c>
      <c r="J26" t="s">
        <v>1347</v>
      </c>
    </row>
    <row r="27" spans="4:10" x14ac:dyDescent="0.3">
      <c r="D27" s="22">
        <f>SUBTOTAL(3,$F$5:F27)</f>
        <v>23</v>
      </c>
      <c r="E27">
        <v>84</v>
      </c>
      <c r="F27" t="s">
        <v>866</v>
      </c>
      <c r="G27" t="s">
        <v>24</v>
      </c>
      <c r="H27" t="s">
        <v>867</v>
      </c>
      <c r="I27" t="s">
        <v>0</v>
      </c>
      <c r="J27" t="s">
        <v>1347</v>
      </c>
    </row>
    <row r="28" spans="4:10" x14ac:dyDescent="0.3">
      <c r="D28" s="22">
        <f>SUBTOTAL(3,$F$5:F28)</f>
        <v>24</v>
      </c>
      <c r="E28">
        <v>85</v>
      </c>
      <c r="F28" t="s">
        <v>869</v>
      </c>
      <c r="G28" t="s">
        <v>34</v>
      </c>
      <c r="H28" t="s">
        <v>870</v>
      </c>
      <c r="I28" t="s">
        <v>0</v>
      </c>
      <c r="J28" t="s">
        <v>1347</v>
      </c>
    </row>
    <row r="29" spans="4:10" x14ac:dyDescent="0.3">
      <c r="D29" s="22">
        <f>SUBTOTAL(3,$F$5:F29)</f>
        <v>25</v>
      </c>
      <c r="E29">
        <v>86</v>
      </c>
      <c r="F29" t="s">
        <v>872</v>
      </c>
      <c r="G29" t="s">
        <v>14</v>
      </c>
      <c r="H29" t="s">
        <v>873</v>
      </c>
      <c r="I29" t="s">
        <v>0</v>
      </c>
      <c r="J29" t="s">
        <v>1347</v>
      </c>
    </row>
    <row r="30" spans="4:10" x14ac:dyDescent="0.3">
      <c r="D30" s="22">
        <f>SUBTOTAL(3,$F$5:F30)</f>
        <v>26</v>
      </c>
      <c r="E30">
        <v>87</v>
      </c>
      <c r="F30" t="s">
        <v>875</v>
      </c>
      <c r="G30" t="s">
        <v>19</v>
      </c>
      <c r="H30" t="s">
        <v>876</v>
      </c>
      <c r="I30" t="s">
        <v>0</v>
      </c>
      <c r="J30" t="s">
        <v>1347</v>
      </c>
    </row>
    <row r="31" spans="4:10" x14ac:dyDescent="0.3">
      <c r="D31" s="22">
        <f>SUBTOTAL(3,$F$5:F31)</f>
        <v>27</v>
      </c>
      <c r="E31">
        <v>88</v>
      </c>
      <c r="F31" t="s">
        <v>878</v>
      </c>
      <c r="G31" t="s">
        <v>24</v>
      </c>
      <c r="H31" t="s">
        <v>879</v>
      </c>
      <c r="I31" t="s">
        <v>0</v>
      </c>
      <c r="J31" t="s">
        <v>1347</v>
      </c>
    </row>
    <row r="32" spans="4:10" x14ac:dyDescent="0.3">
      <c r="D32" s="22">
        <f>SUBTOTAL(3,$F$5:F32)</f>
        <v>28</v>
      </c>
      <c r="E32">
        <v>89</v>
      </c>
      <c r="F32" t="s">
        <v>887</v>
      </c>
      <c r="G32" t="s">
        <v>34</v>
      </c>
      <c r="H32" t="s">
        <v>888</v>
      </c>
      <c r="I32" t="s">
        <v>0</v>
      </c>
      <c r="J32" t="s">
        <v>1347</v>
      </c>
    </row>
    <row r="33" spans="4:10" x14ac:dyDescent="0.3">
      <c r="D33" s="22">
        <f>SUBTOTAL(3,$F$5:F33)</f>
        <v>29</v>
      </c>
      <c r="E33">
        <v>90</v>
      </c>
      <c r="F33" t="s">
        <v>890</v>
      </c>
      <c r="G33" t="s">
        <v>14</v>
      </c>
      <c r="H33" t="s">
        <v>891</v>
      </c>
      <c r="I33" t="s">
        <v>0</v>
      </c>
      <c r="J33" t="s">
        <v>1347</v>
      </c>
    </row>
    <row r="34" spans="4:10" x14ac:dyDescent="0.3">
      <c r="D34" s="22">
        <f>SUBTOTAL(3,$F$5:F34)</f>
        <v>30</v>
      </c>
      <c r="E34">
        <v>112</v>
      </c>
      <c r="F34" t="s">
        <v>977</v>
      </c>
      <c r="G34" t="s">
        <v>24</v>
      </c>
      <c r="H34" t="s">
        <v>978</v>
      </c>
      <c r="I34" t="s">
        <v>0</v>
      </c>
      <c r="J34" t="s">
        <v>1288</v>
      </c>
    </row>
    <row r="35" spans="4:10" x14ac:dyDescent="0.3">
      <c r="D35" s="22">
        <f>SUBTOTAL(3,$F$5:F35)</f>
        <v>31</v>
      </c>
      <c r="E35" s="23">
        <v>115</v>
      </c>
      <c r="F35" t="s">
        <v>985</v>
      </c>
      <c r="G35" t="s">
        <v>19</v>
      </c>
      <c r="H35" t="s">
        <v>986</v>
      </c>
      <c r="I35" t="s">
        <v>0</v>
      </c>
      <c r="J35" t="s">
        <v>1288</v>
      </c>
    </row>
    <row r="36" spans="4:10" x14ac:dyDescent="0.3">
      <c r="D36" s="22">
        <f>SUBTOTAL(3,$F$5:F36)</f>
        <v>32</v>
      </c>
      <c r="E36">
        <v>126</v>
      </c>
      <c r="F36" t="s">
        <v>1031</v>
      </c>
      <c r="G36" t="s">
        <v>14</v>
      </c>
      <c r="H36" t="s">
        <v>1032</v>
      </c>
      <c r="I36" t="s">
        <v>0</v>
      </c>
      <c r="J36" t="s">
        <v>1288</v>
      </c>
    </row>
    <row r="37" spans="4:10" x14ac:dyDescent="0.3">
      <c r="D37" s="22">
        <f>SUBTOTAL(3,$F$5:F37)</f>
        <v>33</v>
      </c>
      <c r="E37" s="23">
        <v>129</v>
      </c>
      <c r="F37" t="s">
        <v>1040</v>
      </c>
      <c r="G37" t="s">
        <v>34</v>
      </c>
      <c r="H37" t="s">
        <v>1041</v>
      </c>
      <c r="I37" t="s">
        <v>0</v>
      </c>
      <c r="J37" t="s">
        <v>1288</v>
      </c>
    </row>
    <row r="38" spans="4:10" x14ac:dyDescent="0.3">
      <c r="D38" s="22">
        <f>SUBTOTAL(3,$F$5:F38)</f>
        <v>34</v>
      </c>
      <c r="E38">
        <v>135</v>
      </c>
      <c r="F38" t="s">
        <v>1058</v>
      </c>
      <c r="G38" t="s">
        <v>19</v>
      </c>
      <c r="H38" t="s">
        <v>1059</v>
      </c>
      <c r="I38" t="s">
        <v>0</v>
      </c>
      <c r="J38" t="s">
        <v>1288</v>
      </c>
    </row>
    <row r="39" spans="4:10" x14ac:dyDescent="0.3">
      <c r="D39" s="22">
        <f>SUBTOTAL(3,$F$5:F39)</f>
        <v>35</v>
      </c>
      <c r="E39">
        <v>139</v>
      </c>
      <c r="F39" t="s">
        <v>1070</v>
      </c>
      <c r="G39" t="s">
        <v>19</v>
      </c>
      <c r="H39" t="s">
        <v>1071</v>
      </c>
      <c r="I39" t="s">
        <v>0</v>
      </c>
      <c r="J39" t="s">
        <v>1288</v>
      </c>
    </row>
    <row r="40" spans="4:10" x14ac:dyDescent="0.3">
      <c r="D40" s="22">
        <f>SUBTOTAL(3,$F$5:F40)</f>
        <v>36</v>
      </c>
      <c r="E40">
        <v>156</v>
      </c>
      <c r="F40" t="s">
        <v>465</v>
      </c>
      <c r="G40" t="s">
        <v>24</v>
      </c>
      <c r="H40" t="s">
        <v>466</v>
      </c>
      <c r="I40" t="s">
        <v>0</v>
      </c>
      <c r="J40" t="s">
        <v>1288</v>
      </c>
    </row>
    <row r="41" spans="4:10" x14ac:dyDescent="0.3">
      <c r="D41" s="22">
        <f>SUBTOTAL(3,$F$5:F41)</f>
        <v>37</v>
      </c>
      <c r="E41">
        <v>158</v>
      </c>
      <c r="F41" t="s">
        <v>527</v>
      </c>
      <c r="G41" t="s">
        <v>14</v>
      </c>
      <c r="H41" t="s">
        <v>528</v>
      </c>
      <c r="I41" t="s">
        <v>0</v>
      </c>
      <c r="J41" t="s">
        <v>1288</v>
      </c>
    </row>
    <row r="42" spans="4:10" x14ac:dyDescent="0.3">
      <c r="D42" s="22">
        <f>SUBTOTAL(3,$F$5:F42)</f>
        <v>38</v>
      </c>
      <c r="E42" s="23">
        <v>159</v>
      </c>
      <c r="F42" t="s">
        <v>530</v>
      </c>
      <c r="G42" t="s">
        <v>19</v>
      </c>
      <c r="H42" t="s">
        <v>531</v>
      </c>
      <c r="I42" t="s">
        <v>0</v>
      </c>
      <c r="J42" t="s">
        <v>1288</v>
      </c>
    </row>
    <row r="43" spans="4:10" x14ac:dyDescent="0.3">
      <c r="D43" s="22">
        <f>SUBTOTAL(3,$F$5:F43)</f>
        <v>39</v>
      </c>
      <c r="E43">
        <v>163</v>
      </c>
      <c r="F43" t="s">
        <v>646</v>
      </c>
      <c r="G43" t="s">
        <v>19</v>
      </c>
      <c r="H43" t="s">
        <v>647</v>
      </c>
      <c r="I43" t="s">
        <v>0</v>
      </c>
      <c r="J43" t="s">
        <v>1288</v>
      </c>
    </row>
    <row r="44" spans="4:10" x14ac:dyDescent="0.3">
      <c r="D44" s="22">
        <f>SUBTOTAL(3,$F$5:F44)</f>
        <v>40</v>
      </c>
      <c r="E44">
        <v>178</v>
      </c>
      <c r="F44" t="s">
        <v>68</v>
      </c>
      <c r="G44" t="s">
        <v>14</v>
      </c>
      <c r="H44" t="s">
        <v>69</v>
      </c>
      <c r="I44" t="s">
        <v>0</v>
      </c>
      <c r="J44" t="s">
        <v>142</v>
      </c>
    </row>
    <row r="45" spans="4:10" x14ac:dyDescent="0.3">
      <c r="D45" s="22">
        <f>SUBTOTAL(3,$F$5:F45)</f>
        <v>41</v>
      </c>
      <c r="E45">
        <v>182</v>
      </c>
      <c r="F45" t="s">
        <v>78</v>
      </c>
      <c r="G45" t="s">
        <v>14</v>
      </c>
      <c r="H45" t="s">
        <v>79</v>
      </c>
      <c r="I45" t="s">
        <v>0</v>
      </c>
      <c r="J45" t="s">
        <v>142</v>
      </c>
    </row>
    <row r="46" spans="4:10" x14ac:dyDescent="0.3">
      <c r="D46" s="22">
        <f>SUBTOTAL(3,$F$5:F46)</f>
        <v>42</v>
      </c>
      <c r="E46">
        <v>195</v>
      </c>
      <c r="F46" t="s">
        <v>206</v>
      </c>
      <c r="G46" t="s">
        <v>19</v>
      </c>
      <c r="H46" t="s">
        <v>207</v>
      </c>
      <c r="I46" t="s">
        <v>0</v>
      </c>
      <c r="J46" t="s">
        <v>142</v>
      </c>
    </row>
    <row r="47" spans="4:10" x14ac:dyDescent="0.3">
      <c r="D47" s="22">
        <f>SUBTOTAL(3,$F$5:F47)</f>
        <v>43</v>
      </c>
      <c r="E47" s="23">
        <v>198</v>
      </c>
      <c r="F47" t="s">
        <v>325</v>
      </c>
      <c r="G47" t="s">
        <v>14</v>
      </c>
      <c r="H47" t="s">
        <v>326</v>
      </c>
      <c r="I47" t="s">
        <v>0</v>
      </c>
      <c r="J47" t="s">
        <v>142</v>
      </c>
    </row>
    <row r="48" spans="4:10" x14ac:dyDescent="0.3">
      <c r="D48" s="22">
        <f>SUBTOTAL(3,$F$5:F48)</f>
        <v>44</v>
      </c>
      <c r="E48">
        <v>199</v>
      </c>
      <c r="F48" t="s">
        <v>328</v>
      </c>
      <c r="G48" t="s">
        <v>19</v>
      </c>
      <c r="H48" t="s">
        <v>329</v>
      </c>
      <c r="I48" t="s">
        <v>0</v>
      </c>
      <c r="J48" t="s">
        <v>142</v>
      </c>
    </row>
    <row r="49" spans="4:10" x14ac:dyDescent="0.3">
      <c r="D49" s="22">
        <f>SUBTOTAL(3,$F$5:F49)</f>
        <v>45</v>
      </c>
      <c r="E49">
        <v>203</v>
      </c>
      <c r="F49" t="s">
        <v>337</v>
      </c>
      <c r="G49" t="s">
        <v>19</v>
      </c>
      <c r="H49" t="s">
        <v>338</v>
      </c>
      <c r="I49" t="s">
        <v>0</v>
      </c>
      <c r="J49" t="s">
        <v>142</v>
      </c>
    </row>
    <row r="50" spans="4:10" x14ac:dyDescent="0.3">
      <c r="D50" s="22">
        <f>SUBTOTAL(3,$F$5:F50)</f>
        <v>46</v>
      </c>
      <c r="E50">
        <v>210</v>
      </c>
      <c r="F50" t="s">
        <v>366</v>
      </c>
      <c r="G50" t="s">
        <v>14</v>
      </c>
      <c r="H50" t="s">
        <v>367</v>
      </c>
      <c r="I50" t="s">
        <v>0</v>
      </c>
      <c r="J50" t="s">
        <v>20</v>
      </c>
    </row>
    <row r="51" spans="4:10" x14ac:dyDescent="0.3">
      <c r="D51" s="22">
        <f>SUBTOTAL(3,$F$5:F51)</f>
        <v>47</v>
      </c>
      <c r="E51">
        <v>223</v>
      </c>
      <c r="F51" t="s">
        <v>432</v>
      </c>
      <c r="G51" t="s">
        <v>19</v>
      </c>
      <c r="H51" t="s">
        <v>433</v>
      </c>
      <c r="I51" t="s">
        <v>0</v>
      </c>
      <c r="J51" t="s">
        <v>20</v>
      </c>
    </row>
    <row r="52" spans="4:10" x14ac:dyDescent="0.3">
      <c r="D52" s="22">
        <f>SUBTOTAL(3,$F$5:F52)</f>
        <v>48</v>
      </c>
      <c r="E52">
        <v>230</v>
      </c>
      <c r="F52" t="s">
        <v>1132</v>
      </c>
      <c r="G52" t="s">
        <v>14</v>
      </c>
      <c r="H52" t="s">
        <v>1134</v>
      </c>
      <c r="I52" t="s">
        <v>0</v>
      </c>
      <c r="J52" t="s">
        <v>20</v>
      </c>
    </row>
    <row r="53" spans="4:10" x14ac:dyDescent="0.3">
      <c r="D53" s="22">
        <f>SUBTOTAL(3,$F$5:F53)</f>
        <v>49</v>
      </c>
      <c r="E53">
        <v>240</v>
      </c>
      <c r="F53" t="s">
        <v>686</v>
      </c>
      <c r="G53" t="s">
        <v>24</v>
      </c>
      <c r="H53" t="s">
        <v>687</v>
      </c>
      <c r="I53" t="s">
        <v>0</v>
      </c>
      <c r="J53" t="s">
        <v>1288</v>
      </c>
    </row>
    <row r="54" spans="4:10" x14ac:dyDescent="0.3">
      <c r="D54" s="22">
        <f>SUBTOTAL(3,$F$5:F54)</f>
        <v>50</v>
      </c>
      <c r="E54">
        <v>259</v>
      </c>
      <c r="F54" t="s">
        <v>232</v>
      </c>
      <c r="G54" t="s">
        <v>1127</v>
      </c>
      <c r="H54" t="s">
        <v>233</v>
      </c>
      <c r="I54" t="s">
        <v>0</v>
      </c>
      <c r="J54" t="s">
        <v>1330</v>
      </c>
    </row>
    <row r="55" spans="4:10" x14ac:dyDescent="0.3">
      <c r="D55" s="22">
        <f>SUBTOTAL(3,$F$5:F55)</f>
        <v>51</v>
      </c>
      <c r="E55">
        <v>265</v>
      </c>
      <c r="F55" t="s">
        <v>515</v>
      </c>
      <c r="G55" t="s">
        <v>34</v>
      </c>
      <c r="H55" t="s">
        <v>516</v>
      </c>
      <c r="I55" t="s">
        <v>0</v>
      </c>
      <c r="J55" t="s">
        <v>1288</v>
      </c>
    </row>
    <row r="56" spans="4:10" x14ac:dyDescent="0.3">
      <c r="D56" s="22">
        <f>SUBTOTAL(3,$F$5:F56)</f>
        <v>52</v>
      </c>
      <c r="E56">
        <v>270</v>
      </c>
      <c r="F56" t="s">
        <v>617</v>
      </c>
      <c r="G56" t="s">
        <v>14</v>
      </c>
      <c r="H56" t="s">
        <v>618</v>
      </c>
      <c r="I56" t="s">
        <v>0</v>
      </c>
      <c r="J56" t="s">
        <v>1288</v>
      </c>
    </row>
    <row r="57" spans="4:10" x14ac:dyDescent="0.3">
      <c r="D57" s="22">
        <f>SUBTOTAL(3,$F$5:F57)</f>
        <v>53</v>
      </c>
      <c r="E57">
        <v>289</v>
      </c>
      <c r="F57" t="s">
        <v>99</v>
      </c>
      <c r="G57" t="s">
        <v>34</v>
      </c>
      <c r="H57" t="s">
        <v>100</v>
      </c>
      <c r="I57" t="s">
        <v>0</v>
      </c>
      <c r="J57" t="s">
        <v>1288</v>
      </c>
    </row>
    <row r="58" spans="4:10" x14ac:dyDescent="0.3">
      <c r="D58" s="22">
        <f>SUBTOTAL(3,$F$5:F58)</f>
        <v>54</v>
      </c>
      <c r="E58">
        <v>314</v>
      </c>
      <c r="F58" t="s">
        <v>1186</v>
      </c>
      <c r="G58" t="s">
        <v>14</v>
      </c>
      <c r="H58" t="s">
        <v>1187</v>
      </c>
      <c r="I58" t="s">
        <v>0</v>
      </c>
      <c r="J58" t="s">
        <v>1288</v>
      </c>
    </row>
    <row r="59" spans="4:10" x14ac:dyDescent="0.3">
      <c r="E59">
        <v>334</v>
      </c>
      <c r="F59" t="s">
        <v>151</v>
      </c>
      <c r="G59" t="s">
        <v>14</v>
      </c>
      <c r="H59" t="s">
        <v>152</v>
      </c>
      <c r="I59" t="s">
        <v>0</v>
      </c>
      <c r="J59" t="s">
        <v>1288</v>
      </c>
    </row>
    <row r="60" spans="4:10" x14ac:dyDescent="0.3">
      <c r="E60">
        <v>335</v>
      </c>
      <c r="F60" t="s">
        <v>154</v>
      </c>
      <c r="G60" t="s">
        <v>19</v>
      </c>
      <c r="H60" t="s">
        <v>155</v>
      </c>
      <c r="I60" t="s">
        <v>0</v>
      </c>
      <c r="J60" t="s">
        <v>1288</v>
      </c>
    </row>
    <row r="61" spans="4:10" x14ac:dyDescent="0.3">
      <c r="E61">
        <v>339</v>
      </c>
      <c r="F61" t="s">
        <v>210</v>
      </c>
      <c r="G61" t="s">
        <v>19</v>
      </c>
      <c r="H61" t="s">
        <v>211</v>
      </c>
      <c r="I61" t="s">
        <v>0</v>
      </c>
      <c r="J61" t="s">
        <v>1288</v>
      </c>
    </row>
    <row r="62" spans="4:10" x14ac:dyDescent="0.3">
      <c r="E62">
        <v>372</v>
      </c>
      <c r="F62" t="s">
        <v>545</v>
      </c>
      <c r="G62" t="s">
        <v>24</v>
      </c>
      <c r="H62" t="s">
        <v>546</v>
      </c>
      <c r="I62" t="s">
        <v>0</v>
      </c>
      <c r="J62" t="s">
        <v>1288</v>
      </c>
    </row>
    <row r="63" spans="4:10" x14ac:dyDescent="0.3">
      <c r="E63">
        <v>373</v>
      </c>
      <c r="F63" t="s">
        <v>548</v>
      </c>
      <c r="G63" t="s">
        <v>34</v>
      </c>
      <c r="H63" t="s">
        <v>549</v>
      </c>
      <c r="I63" t="s">
        <v>0</v>
      </c>
      <c r="J63" t="s">
        <v>1288</v>
      </c>
    </row>
    <row r="64" spans="4:10" x14ac:dyDescent="0.3">
      <c r="E64" s="23">
        <v>375</v>
      </c>
      <c r="F64" t="s">
        <v>569</v>
      </c>
      <c r="G64" t="s">
        <v>19</v>
      </c>
      <c r="H64" t="s">
        <v>570</v>
      </c>
      <c r="I64" t="s">
        <v>0</v>
      </c>
      <c r="J64" t="s">
        <v>1288</v>
      </c>
    </row>
    <row r="65" spans="5:10" x14ac:dyDescent="0.3">
      <c r="E65">
        <v>381</v>
      </c>
      <c r="F65" t="s">
        <v>605</v>
      </c>
      <c r="G65" t="s">
        <v>34</v>
      </c>
      <c r="H65" t="s">
        <v>606</v>
      </c>
      <c r="I65" t="s">
        <v>0</v>
      </c>
      <c r="J65" t="s">
        <v>1356</v>
      </c>
    </row>
    <row r="66" spans="5:10" x14ac:dyDescent="0.3">
      <c r="E66">
        <v>398</v>
      </c>
      <c r="F66" t="s">
        <v>1118</v>
      </c>
      <c r="G66" t="s">
        <v>14</v>
      </c>
      <c r="H66" t="s">
        <v>1119</v>
      </c>
      <c r="I66" t="s">
        <v>0</v>
      </c>
      <c r="J66" t="s">
        <v>1356</v>
      </c>
    </row>
    <row r="67" spans="5:10" x14ac:dyDescent="0.3">
      <c r="E67">
        <v>399</v>
      </c>
      <c r="F67" t="s">
        <v>1123</v>
      </c>
      <c r="G67" t="s">
        <v>19</v>
      </c>
      <c r="H67" t="s">
        <v>695</v>
      </c>
      <c r="I67" t="s">
        <v>0</v>
      </c>
      <c r="J67" t="s">
        <v>1356</v>
      </c>
    </row>
    <row r="68" spans="5:10" x14ac:dyDescent="0.3">
      <c r="E68" s="23">
        <v>401</v>
      </c>
      <c r="F68" t="s">
        <v>1151</v>
      </c>
      <c r="G68" t="s">
        <v>34</v>
      </c>
      <c r="H68" t="s">
        <v>1152</v>
      </c>
      <c r="I68" t="s">
        <v>0</v>
      </c>
      <c r="J68" t="s">
        <v>1288</v>
      </c>
    </row>
    <row r="69" spans="5:10" x14ac:dyDescent="0.3">
      <c r="E69">
        <v>411</v>
      </c>
      <c r="F69" t="s">
        <v>1219</v>
      </c>
      <c r="G69" t="s">
        <v>19</v>
      </c>
      <c r="H69" t="s">
        <v>1220</v>
      </c>
      <c r="I69" t="s">
        <v>0</v>
      </c>
      <c r="J69" t="s">
        <v>1288</v>
      </c>
    </row>
    <row r="70" spans="5:10" x14ac:dyDescent="0.3">
      <c r="E70">
        <v>417</v>
      </c>
      <c r="F70" t="s">
        <v>157</v>
      </c>
      <c r="G70" t="s">
        <v>34</v>
      </c>
      <c r="H70" t="s">
        <v>158</v>
      </c>
      <c r="I70" t="s">
        <v>0</v>
      </c>
      <c r="J70" t="s">
        <v>1288</v>
      </c>
    </row>
  </sheetData>
  <pageMargins left="0.7" right="0.7" top="0.75" bottom="0.75" header="0.3" footer="0.3"/>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dimension ref="A1:D12"/>
  <sheetViews>
    <sheetView zoomScale="160" zoomScaleNormal="160" workbookViewId="0"/>
  </sheetViews>
  <sheetFormatPr defaultRowHeight="14.4" x14ac:dyDescent="0.3"/>
  <cols>
    <col min="3" max="3" width="10.21875" bestFit="1" customWidth="1"/>
  </cols>
  <sheetData>
    <row r="1" spans="1:4" x14ac:dyDescent="0.3">
      <c r="A1" t="s">
        <v>0</v>
      </c>
    </row>
    <row r="8" spans="1:4" x14ac:dyDescent="0.3">
      <c r="C8" s="118" t="s">
        <v>1340</v>
      </c>
      <c r="D8" s="119"/>
    </row>
    <row r="9" spans="1:4" x14ac:dyDescent="0.3">
      <c r="C9" s="49" t="s">
        <v>1317</v>
      </c>
      <c r="D9" s="23">
        <f>'B COY PARADE'!AA13</f>
        <v>8</v>
      </c>
    </row>
    <row r="10" spans="1:4" x14ac:dyDescent="0.3">
      <c r="C10" s="49" t="s">
        <v>1320</v>
      </c>
      <c r="D10" s="23">
        <f>D11-D9</f>
        <v>58</v>
      </c>
    </row>
    <row r="11" spans="1:4" x14ac:dyDescent="0.3">
      <c r="C11" s="49" t="s">
        <v>1318</v>
      </c>
      <c r="D11" s="23">
        <f>'B COY PARADE'!X9</f>
        <v>66</v>
      </c>
    </row>
    <row r="12" spans="1:4" x14ac:dyDescent="0.3">
      <c r="C12" s="49" t="s">
        <v>1338</v>
      </c>
      <c r="D12" s="50">
        <f>D9/D11*100</f>
        <v>12.121212121212121</v>
      </c>
    </row>
  </sheetData>
  <mergeCells count="1">
    <mergeCell ref="C8:D8"/>
  </mergeCells>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9"/>
  <dimension ref="B3:AA26"/>
  <sheetViews>
    <sheetView zoomScale="70" zoomScaleNormal="70" workbookViewId="0">
      <selection activeCell="B3" sqref="B3:S17"/>
    </sheetView>
  </sheetViews>
  <sheetFormatPr defaultRowHeight="14.4" x14ac:dyDescent="0.3"/>
  <cols>
    <col min="2" max="2" width="17.77734375" customWidth="1"/>
    <col min="18" max="18" width="12.5546875" customWidth="1"/>
    <col min="19" max="19" width="16" bestFit="1" customWidth="1"/>
    <col min="20" max="20" width="19.21875" customWidth="1"/>
    <col min="21" max="21" width="7.77734375" bestFit="1" customWidth="1"/>
    <col min="26" max="26" width="14.21875" bestFit="1" customWidth="1"/>
  </cols>
  <sheetData>
    <row r="3" spans="2:27" ht="34.200000000000003" x14ac:dyDescent="0.8">
      <c r="B3" s="120" t="s">
        <v>1379</v>
      </c>
      <c r="C3" s="120"/>
      <c r="D3" s="120"/>
      <c r="E3" s="120"/>
      <c r="F3" s="120"/>
      <c r="G3" s="120"/>
      <c r="H3" s="120"/>
      <c r="I3" s="120"/>
      <c r="J3" s="120"/>
      <c r="K3" s="120"/>
      <c r="L3" s="120"/>
      <c r="M3" s="120"/>
      <c r="N3" s="120"/>
      <c r="O3" s="120"/>
      <c r="P3" s="120"/>
      <c r="Q3" s="120"/>
      <c r="R3" s="120"/>
      <c r="S3" s="108" t="s">
        <v>1307</v>
      </c>
      <c r="T3" s="109">
        <f ca="1">TODAY()</f>
        <v>46145</v>
      </c>
      <c r="U3" s="109"/>
      <c r="V3" s="17"/>
      <c r="W3" s="17"/>
    </row>
    <row r="4" spans="2:27" ht="34.200000000000003" x14ac:dyDescent="0.8">
      <c r="B4" s="120"/>
      <c r="C4" s="120"/>
      <c r="D4" s="120"/>
      <c r="E4" s="120"/>
      <c r="F4" s="120"/>
      <c r="G4" s="120"/>
      <c r="H4" s="120"/>
      <c r="I4" s="120"/>
      <c r="J4" s="120"/>
      <c r="K4" s="120"/>
      <c r="L4" s="120"/>
      <c r="M4" s="120"/>
      <c r="N4" s="120"/>
      <c r="O4" s="120"/>
      <c r="P4" s="120"/>
      <c r="Q4" s="120"/>
      <c r="R4" s="120"/>
      <c r="S4" s="108"/>
      <c r="T4" s="109"/>
      <c r="U4" s="109"/>
      <c r="V4" s="17"/>
      <c r="W4" s="17"/>
    </row>
    <row r="6" spans="2:27" ht="18.600000000000001" x14ac:dyDescent="0.45">
      <c r="B6" s="110" t="s">
        <v>7</v>
      </c>
      <c r="C6" s="6"/>
      <c r="D6" s="111"/>
      <c r="E6" s="112"/>
      <c r="F6" s="112"/>
      <c r="G6" s="112"/>
      <c r="H6" s="112"/>
      <c r="I6" s="112"/>
      <c r="J6" s="112"/>
      <c r="K6" s="112"/>
      <c r="L6" s="112"/>
      <c r="M6" s="112"/>
      <c r="N6" s="112"/>
      <c r="O6" s="113"/>
      <c r="P6" s="114" t="s">
        <v>1274</v>
      </c>
      <c r="Q6" s="114"/>
      <c r="R6" s="114" t="s">
        <v>1276</v>
      </c>
      <c r="S6" s="114"/>
      <c r="T6" s="8"/>
      <c r="U6" s="115" t="s">
        <v>8</v>
      </c>
      <c r="V6" s="116"/>
      <c r="W6" s="116"/>
      <c r="X6" s="117"/>
    </row>
    <row r="7" spans="2:27" ht="18.600000000000001" x14ac:dyDescent="0.45">
      <c r="B7" s="110"/>
      <c r="C7" s="7" t="s">
        <v>1095</v>
      </c>
      <c r="D7" s="3" t="s">
        <v>1098</v>
      </c>
      <c r="E7" s="3" t="s">
        <v>1105</v>
      </c>
      <c r="F7" s="3" t="s">
        <v>1121</v>
      </c>
      <c r="G7" s="3" t="s">
        <v>1127</v>
      </c>
      <c r="H7" s="3" t="s">
        <v>1129</v>
      </c>
      <c r="I7" s="3" t="s">
        <v>1133</v>
      </c>
      <c r="J7" s="3" t="s">
        <v>1272</v>
      </c>
      <c r="K7" s="3" t="s">
        <v>24</v>
      </c>
      <c r="L7" s="3" t="s">
        <v>1273</v>
      </c>
      <c r="M7" s="3" t="s">
        <v>34</v>
      </c>
      <c r="N7" s="3" t="s">
        <v>14</v>
      </c>
      <c r="O7" s="3" t="s">
        <v>19</v>
      </c>
      <c r="P7" s="4" t="s">
        <v>1280</v>
      </c>
      <c r="Q7" s="4" t="s">
        <v>1281</v>
      </c>
      <c r="R7" s="4" t="s">
        <v>1282</v>
      </c>
      <c r="S7" s="4" t="s">
        <v>1283</v>
      </c>
      <c r="T7" s="3" t="s">
        <v>1278</v>
      </c>
      <c r="U7" s="4" t="s">
        <v>1287</v>
      </c>
      <c r="V7" s="4" t="s">
        <v>1277</v>
      </c>
      <c r="W7" s="4" t="s">
        <v>1275</v>
      </c>
      <c r="X7" s="4" t="s">
        <v>1279</v>
      </c>
    </row>
    <row r="8" spans="2:27" ht="18.600000000000001" x14ac:dyDescent="0.45">
      <c r="B8" s="5" t="s">
        <v>6</v>
      </c>
      <c r="C8" s="2"/>
      <c r="D8" s="1"/>
      <c r="E8" s="1"/>
      <c r="F8" s="1"/>
      <c r="G8" s="1"/>
      <c r="H8" s="1"/>
      <c r="I8" s="1"/>
      <c r="J8" s="1"/>
      <c r="K8" s="1"/>
      <c r="L8" s="1"/>
      <c r="M8" s="1"/>
      <c r="N8" s="1"/>
      <c r="O8" s="1"/>
      <c r="P8" s="1"/>
      <c r="Q8" s="1"/>
      <c r="R8" s="1"/>
      <c r="S8" s="1"/>
      <c r="T8" s="1"/>
      <c r="U8" s="45">
        <f>SUM(C8+D8+E8+F8+G8)</f>
        <v>0</v>
      </c>
      <c r="V8" s="46">
        <f t="shared" ref="V8:V24" si="0">SUM(H8+I8+J8+P8+R8+T8)</f>
        <v>0</v>
      </c>
      <c r="W8" s="46">
        <f t="shared" ref="W8:W24" si="1">SUM(K8+L8+M8+N8+O8+Q8+S8)</f>
        <v>0</v>
      </c>
      <c r="X8" s="46">
        <f>SUM(U8:W8)</f>
        <v>0</v>
      </c>
    </row>
    <row r="9" spans="2:27" ht="18.600000000000001" x14ac:dyDescent="0.45">
      <c r="B9" s="5" t="s">
        <v>7</v>
      </c>
      <c r="C9" s="43" cm="1">
        <f t="array" ref="C9:T9">COUNTIFS('B (2)'!G5:G1048576,'B COY PARADE'!C7:T7)</f>
        <v>0</v>
      </c>
      <c r="D9" s="44">
        <v>0</v>
      </c>
      <c r="E9" s="44">
        <v>0</v>
      </c>
      <c r="F9" s="44">
        <v>0</v>
      </c>
      <c r="G9" s="44">
        <v>1</v>
      </c>
      <c r="H9" s="44">
        <v>0</v>
      </c>
      <c r="I9" s="44">
        <v>0</v>
      </c>
      <c r="J9" s="44">
        <v>0</v>
      </c>
      <c r="K9" s="44">
        <v>10</v>
      </c>
      <c r="L9" s="44">
        <v>0</v>
      </c>
      <c r="M9" s="44">
        <v>14</v>
      </c>
      <c r="N9" s="44">
        <v>19</v>
      </c>
      <c r="O9" s="44">
        <v>22</v>
      </c>
      <c r="P9" s="44">
        <v>0</v>
      </c>
      <c r="Q9" s="44">
        <v>0</v>
      </c>
      <c r="R9" s="44">
        <v>0</v>
      </c>
      <c r="S9" s="44">
        <v>0</v>
      </c>
      <c r="T9" s="44">
        <v>0</v>
      </c>
      <c r="U9" s="45">
        <f>SUM(C9+D9+E9+F9+G9)</f>
        <v>1</v>
      </c>
      <c r="V9" s="46">
        <f t="shared" si="0"/>
        <v>0</v>
      </c>
      <c r="W9" s="46">
        <f t="shared" si="1"/>
        <v>65</v>
      </c>
      <c r="X9" s="46">
        <f>SUM(U9:W9)</f>
        <v>66</v>
      </c>
    </row>
    <row r="10" spans="2:27" ht="18.600000000000001" x14ac:dyDescent="0.45">
      <c r="B10" s="5" t="s">
        <v>1288</v>
      </c>
      <c r="C10" s="43" cm="1">
        <f t="array" ref="C10:T24">COUNTIFS('B (2)'!G5:G1048576,'B COY PARADE'!C7:T7,'B (2)'!J5:J1048576,'B COY PARADE'!B10:B24)</f>
        <v>0</v>
      </c>
      <c r="D10" s="44">
        <v>0</v>
      </c>
      <c r="E10" s="44">
        <v>0</v>
      </c>
      <c r="F10" s="44">
        <v>0</v>
      </c>
      <c r="G10" s="44">
        <v>0</v>
      </c>
      <c r="H10" s="44">
        <v>0</v>
      </c>
      <c r="I10" s="44">
        <v>0</v>
      </c>
      <c r="J10" s="44">
        <v>0</v>
      </c>
      <c r="K10" s="44">
        <v>4</v>
      </c>
      <c r="L10" s="44">
        <v>0</v>
      </c>
      <c r="M10" s="44">
        <v>6</v>
      </c>
      <c r="N10" s="44">
        <v>5</v>
      </c>
      <c r="O10" s="44">
        <v>9</v>
      </c>
      <c r="P10" s="44">
        <v>0</v>
      </c>
      <c r="Q10" s="44">
        <v>0</v>
      </c>
      <c r="R10" s="44">
        <v>0</v>
      </c>
      <c r="S10" s="44">
        <v>0</v>
      </c>
      <c r="T10" s="44">
        <v>0</v>
      </c>
      <c r="U10" s="45">
        <f>SUM(D10+E10+F10+G10)</f>
        <v>0</v>
      </c>
      <c r="V10" s="46">
        <f t="shared" si="0"/>
        <v>0</v>
      </c>
      <c r="W10" s="46">
        <f t="shared" si="1"/>
        <v>24</v>
      </c>
      <c r="X10" s="46">
        <f>SUM(U10:W10)</f>
        <v>24</v>
      </c>
    </row>
    <row r="11" spans="2:27" ht="18.600000000000001" x14ac:dyDescent="0.45">
      <c r="B11" s="5" t="s">
        <v>5</v>
      </c>
      <c r="C11" s="43">
        <v>0</v>
      </c>
      <c r="D11" s="44">
        <v>0</v>
      </c>
      <c r="E11" s="44">
        <v>0</v>
      </c>
      <c r="F11" s="44">
        <v>0</v>
      </c>
      <c r="G11" s="44">
        <v>0</v>
      </c>
      <c r="H11" s="44">
        <v>0</v>
      </c>
      <c r="I11" s="44">
        <v>0</v>
      </c>
      <c r="J11" s="44">
        <v>0</v>
      </c>
      <c r="K11" s="44">
        <v>1</v>
      </c>
      <c r="L11" s="44">
        <v>0</v>
      </c>
      <c r="M11" s="44">
        <v>2</v>
      </c>
      <c r="N11" s="44">
        <v>1</v>
      </c>
      <c r="O11" s="44">
        <v>1</v>
      </c>
      <c r="P11" s="44">
        <v>0</v>
      </c>
      <c r="Q11" s="44">
        <v>0</v>
      </c>
      <c r="R11" s="44">
        <v>0</v>
      </c>
      <c r="S11" s="44">
        <v>0</v>
      </c>
      <c r="T11" s="44">
        <v>0</v>
      </c>
      <c r="U11" s="46">
        <f>SUM(D11,D11+E11+F11+G11)</f>
        <v>0</v>
      </c>
      <c r="V11" s="46">
        <f t="shared" si="0"/>
        <v>0</v>
      </c>
      <c r="W11" s="46">
        <f t="shared" si="1"/>
        <v>5</v>
      </c>
      <c r="X11" s="46">
        <f t="shared" ref="X11:X24" si="2">SUM(U11:W11)</f>
        <v>5</v>
      </c>
      <c r="Z11" s="49" t="s">
        <v>5</v>
      </c>
      <c r="AA11" s="23">
        <f>X11</f>
        <v>5</v>
      </c>
    </row>
    <row r="12" spans="2:27" ht="18.600000000000001" x14ac:dyDescent="0.45">
      <c r="B12" s="5" t="s">
        <v>20</v>
      </c>
      <c r="C12" s="43">
        <v>0</v>
      </c>
      <c r="D12" s="44">
        <v>0</v>
      </c>
      <c r="E12" s="44">
        <v>0</v>
      </c>
      <c r="F12" s="44">
        <v>0</v>
      </c>
      <c r="G12" s="44">
        <v>0</v>
      </c>
      <c r="H12" s="44">
        <v>0</v>
      </c>
      <c r="I12" s="44">
        <v>0</v>
      </c>
      <c r="J12" s="44">
        <v>0</v>
      </c>
      <c r="K12" s="44">
        <v>0</v>
      </c>
      <c r="L12" s="44">
        <v>0</v>
      </c>
      <c r="M12" s="44">
        <v>0</v>
      </c>
      <c r="N12" s="44">
        <v>2</v>
      </c>
      <c r="O12" s="44">
        <v>1</v>
      </c>
      <c r="P12" s="44">
        <v>0</v>
      </c>
      <c r="Q12" s="44">
        <v>0</v>
      </c>
      <c r="R12" s="44">
        <v>0</v>
      </c>
      <c r="S12" s="44">
        <v>0</v>
      </c>
      <c r="T12" s="44">
        <v>0</v>
      </c>
      <c r="U12" s="46">
        <f t="shared" ref="U12:U24" si="3">SUM(D12,D12+E12+F12+G12)</f>
        <v>0</v>
      </c>
      <c r="V12" s="46">
        <f t="shared" si="0"/>
        <v>0</v>
      </c>
      <c r="W12" s="46">
        <f t="shared" si="1"/>
        <v>3</v>
      </c>
      <c r="X12" s="46">
        <f t="shared" si="2"/>
        <v>3</v>
      </c>
      <c r="Z12" s="49" t="s">
        <v>20</v>
      </c>
      <c r="AA12" s="23">
        <f>X12</f>
        <v>3</v>
      </c>
    </row>
    <row r="13" spans="2:27" ht="18.600000000000001" x14ac:dyDescent="0.45">
      <c r="B13" s="5" t="s">
        <v>1263</v>
      </c>
      <c r="C13" s="43">
        <v>0</v>
      </c>
      <c r="D13" s="44">
        <v>0</v>
      </c>
      <c r="E13" s="44">
        <v>0</v>
      </c>
      <c r="F13" s="44">
        <v>0</v>
      </c>
      <c r="G13" s="44">
        <v>0</v>
      </c>
      <c r="H13" s="44">
        <v>0</v>
      </c>
      <c r="I13" s="44">
        <v>0</v>
      </c>
      <c r="J13" s="44">
        <v>0</v>
      </c>
      <c r="K13" s="44">
        <v>0</v>
      </c>
      <c r="L13" s="44">
        <v>0</v>
      </c>
      <c r="M13" s="44">
        <v>0</v>
      </c>
      <c r="N13" s="44">
        <v>0</v>
      </c>
      <c r="O13" s="44">
        <v>0</v>
      </c>
      <c r="P13" s="44">
        <v>0</v>
      </c>
      <c r="Q13" s="44">
        <v>0</v>
      </c>
      <c r="R13" s="44">
        <v>0</v>
      </c>
      <c r="S13" s="44">
        <v>0</v>
      </c>
      <c r="T13" s="44">
        <v>0</v>
      </c>
      <c r="U13" s="46">
        <f t="shared" si="3"/>
        <v>0</v>
      </c>
      <c r="V13" s="46">
        <f t="shared" si="0"/>
        <v>0</v>
      </c>
      <c r="W13" s="46">
        <f t="shared" si="1"/>
        <v>0</v>
      </c>
      <c r="X13" s="46">
        <f t="shared" si="2"/>
        <v>0</v>
      </c>
      <c r="Z13" s="49" t="s">
        <v>1317</v>
      </c>
      <c r="AA13" s="23">
        <f>SUM(AA11:AA12)</f>
        <v>8</v>
      </c>
    </row>
    <row r="14" spans="2:27" ht="18.600000000000001" x14ac:dyDescent="0.45">
      <c r="B14" s="5" t="s">
        <v>1264</v>
      </c>
      <c r="C14" s="43">
        <v>0</v>
      </c>
      <c r="D14" s="44">
        <v>0</v>
      </c>
      <c r="E14" s="44">
        <v>0</v>
      </c>
      <c r="F14" s="44">
        <v>0</v>
      </c>
      <c r="G14" s="44">
        <v>0</v>
      </c>
      <c r="H14" s="44">
        <v>0</v>
      </c>
      <c r="I14" s="44">
        <v>0</v>
      </c>
      <c r="J14" s="44">
        <v>0</v>
      </c>
      <c r="K14" s="44">
        <v>0</v>
      </c>
      <c r="L14" s="44">
        <v>0</v>
      </c>
      <c r="M14" s="44">
        <v>0</v>
      </c>
      <c r="N14" s="44">
        <v>2</v>
      </c>
      <c r="O14" s="44">
        <v>2</v>
      </c>
      <c r="P14" s="44">
        <v>0</v>
      </c>
      <c r="Q14" s="44">
        <v>0</v>
      </c>
      <c r="R14" s="44">
        <v>0</v>
      </c>
      <c r="S14" s="44">
        <v>0</v>
      </c>
      <c r="T14" s="44">
        <v>0</v>
      </c>
      <c r="U14" s="46">
        <f t="shared" si="3"/>
        <v>0</v>
      </c>
      <c r="V14" s="46">
        <f t="shared" si="0"/>
        <v>0</v>
      </c>
      <c r="W14" s="46">
        <f t="shared" si="1"/>
        <v>4</v>
      </c>
      <c r="X14" s="46">
        <f t="shared" si="2"/>
        <v>4</v>
      </c>
      <c r="Z14" s="49" t="s">
        <v>1318</v>
      </c>
      <c r="AA14" s="23">
        <f>X9</f>
        <v>66</v>
      </c>
    </row>
    <row r="15" spans="2:27" ht="18.600000000000001" x14ac:dyDescent="0.45">
      <c r="B15" s="5" t="s">
        <v>1265</v>
      </c>
      <c r="C15" s="43">
        <v>0</v>
      </c>
      <c r="D15" s="44">
        <v>0</v>
      </c>
      <c r="E15" s="44">
        <v>0</v>
      </c>
      <c r="F15" s="44">
        <v>0</v>
      </c>
      <c r="G15" s="44">
        <v>0</v>
      </c>
      <c r="H15" s="44">
        <v>0</v>
      </c>
      <c r="I15" s="44">
        <v>0</v>
      </c>
      <c r="J15" s="44">
        <v>0</v>
      </c>
      <c r="K15" s="44">
        <v>0</v>
      </c>
      <c r="L15" s="44">
        <v>0</v>
      </c>
      <c r="M15" s="44">
        <v>0</v>
      </c>
      <c r="N15" s="44">
        <v>0</v>
      </c>
      <c r="O15" s="44">
        <v>0</v>
      </c>
      <c r="P15" s="44">
        <v>0</v>
      </c>
      <c r="Q15" s="44">
        <v>0</v>
      </c>
      <c r="R15" s="44">
        <v>0</v>
      </c>
      <c r="S15" s="44">
        <v>0</v>
      </c>
      <c r="T15" s="44">
        <v>0</v>
      </c>
      <c r="U15" s="46">
        <f t="shared" si="3"/>
        <v>0</v>
      </c>
      <c r="V15" s="46">
        <f t="shared" si="0"/>
        <v>0</v>
      </c>
      <c r="W15" s="46">
        <f t="shared" si="1"/>
        <v>0</v>
      </c>
      <c r="X15" s="46">
        <f t="shared" si="2"/>
        <v>0</v>
      </c>
      <c r="Z15" s="49" t="s">
        <v>1319</v>
      </c>
      <c r="AA15" s="50">
        <f>AA13/AA14*100</f>
        <v>12.121212121212121</v>
      </c>
    </row>
    <row r="16" spans="2:27" ht="18.600000000000001" x14ac:dyDescent="0.45">
      <c r="B16" s="5" t="s">
        <v>1266</v>
      </c>
      <c r="C16" s="43">
        <v>0</v>
      </c>
      <c r="D16" s="44">
        <v>0</v>
      </c>
      <c r="E16" s="44">
        <v>0</v>
      </c>
      <c r="F16" s="44">
        <v>0</v>
      </c>
      <c r="G16" s="44">
        <v>0</v>
      </c>
      <c r="H16" s="44">
        <v>0</v>
      </c>
      <c r="I16" s="44">
        <v>0</v>
      </c>
      <c r="J16" s="44">
        <v>0</v>
      </c>
      <c r="K16" s="44">
        <v>0</v>
      </c>
      <c r="L16" s="44">
        <v>0</v>
      </c>
      <c r="M16" s="44">
        <v>0</v>
      </c>
      <c r="N16" s="44">
        <v>0</v>
      </c>
      <c r="O16" s="44">
        <v>0</v>
      </c>
      <c r="P16" s="44">
        <v>0</v>
      </c>
      <c r="Q16" s="44">
        <v>0</v>
      </c>
      <c r="R16" s="44">
        <v>0</v>
      </c>
      <c r="S16" s="44">
        <v>0</v>
      </c>
      <c r="T16" s="44">
        <v>0</v>
      </c>
      <c r="U16" s="46">
        <f t="shared" si="3"/>
        <v>0</v>
      </c>
      <c r="V16" s="46">
        <f t="shared" si="0"/>
        <v>0</v>
      </c>
      <c r="W16" s="46">
        <f t="shared" si="1"/>
        <v>0</v>
      </c>
      <c r="X16" s="46">
        <f t="shared" si="2"/>
        <v>0</v>
      </c>
    </row>
    <row r="17" spans="2:24" ht="18.600000000000001" x14ac:dyDescent="0.45">
      <c r="B17" s="5" t="s">
        <v>1267</v>
      </c>
      <c r="C17" s="43">
        <v>0</v>
      </c>
      <c r="D17" s="44">
        <v>0</v>
      </c>
      <c r="E17" s="44">
        <v>0</v>
      </c>
      <c r="F17" s="44">
        <v>0</v>
      </c>
      <c r="G17" s="44">
        <v>0</v>
      </c>
      <c r="H17" s="44">
        <v>0</v>
      </c>
      <c r="I17" s="44">
        <v>0</v>
      </c>
      <c r="J17" s="44">
        <v>0</v>
      </c>
      <c r="K17" s="44">
        <v>0</v>
      </c>
      <c r="L17" s="44">
        <v>0</v>
      </c>
      <c r="M17" s="44">
        <v>0</v>
      </c>
      <c r="N17" s="44">
        <v>0</v>
      </c>
      <c r="O17" s="44">
        <v>0</v>
      </c>
      <c r="P17" s="44">
        <v>0</v>
      </c>
      <c r="Q17" s="44">
        <v>0</v>
      </c>
      <c r="R17" s="44">
        <v>0</v>
      </c>
      <c r="S17" s="44">
        <v>0</v>
      </c>
      <c r="T17" s="44">
        <v>0</v>
      </c>
      <c r="U17" s="46">
        <f t="shared" si="3"/>
        <v>0</v>
      </c>
      <c r="V17" s="46">
        <f t="shared" si="0"/>
        <v>0</v>
      </c>
      <c r="W17" s="46">
        <f t="shared" si="1"/>
        <v>0</v>
      </c>
      <c r="X17" s="46">
        <f t="shared" si="2"/>
        <v>0</v>
      </c>
    </row>
    <row r="18" spans="2:24" ht="18.600000000000001" x14ac:dyDescent="0.45">
      <c r="B18" s="5" t="s">
        <v>142</v>
      </c>
      <c r="C18" s="43">
        <v>0</v>
      </c>
      <c r="D18" s="44">
        <v>0</v>
      </c>
      <c r="E18" s="44">
        <v>0</v>
      </c>
      <c r="F18" s="44">
        <v>0</v>
      </c>
      <c r="G18" s="44">
        <v>0</v>
      </c>
      <c r="H18" s="44">
        <v>0</v>
      </c>
      <c r="I18" s="44">
        <v>0</v>
      </c>
      <c r="J18" s="44">
        <v>0</v>
      </c>
      <c r="K18" s="44">
        <v>0</v>
      </c>
      <c r="L18" s="44">
        <v>0</v>
      </c>
      <c r="M18" s="44">
        <v>0</v>
      </c>
      <c r="N18" s="44">
        <v>3</v>
      </c>
      <c r="O18" s="44">
        <v>3</v>
      </c>
      <c r="P18" s="44">
        <v>0</v>
      </c>
      <c r="Q18" s="44">
        <v>0</v>
      </c>
      <c r="R18" s="44">
        <v>0</v>
      </c>
      <c r="S18" s="44">
        <v>0</v>
      </c>
      <c r="T18" s="44">
        <v>0</v>
      </c>
      <c r="U18" s="46">
        <f t="shared" si="3"/>
        <v>0</v>
      </c>
      <c r="V18" s="46">
        <f t="shared" si="0"/>
        <v>0</v>
      </c>
      <c r="W18" s="46">
        <f t="shared" si="1"/>
        <v>6</v>
      </c>
      <c r="X18" s="46">
        <f t="shared" si="2"/>
        <v>6</v>
      </c>
    </row>
    <row r="19" spans="2:24" ht="18.600000000000001" x14ac:dyDescent="0.45">
      <c r="B19" s="5" t="s">
        <v>1268</v>
      </c>
      <c r="C19" s="43">
        <v>0</v>
      </c>
      <c r="D19" s="44">
        <v>0</v>
      </c>
      <c r="E19" s="44">
        <v>0</v>
      </c>
      <c r="F19" s="44">
        <v>0</v>
      </c>
      <c r="G19" s="44">
        <v>0</v>
      </c>
      <c r="H19" s="44">
        <v>0</v>
      </c>
      <c r="I19" s="44">
        <v>0</v>
      </c>
      <c r="J19" s="44">
        <v>0</v>
      </c>
      <c r="K19" s="44">
        <v>0</v>
      </c>
      <c r="L19" s="44">
        <v>0</v>
      </c>
      <c r="M19" s="44">
        <v>0</v>
      </c>
      <c r="N19" s="44">
        <v>0</v>
      </c>
      <c r="O19" s="44">
        <v>0</v>
      </c>
      <c r="P19" s="44">
        <v>0</v>
      </c>
      <c r="Q19" s="44">
        <v>0</v>
      </c>
      <c r="R19" s="44">
        <v>0</v>
      </c>
      <c r="S19" s="44">
        <v>0</v>
      </c>
      <c r="T19" s="44">
        <v>0</v>
      </c>
      <c r="U19" s="46">
        <f t="shared" si="3"/>
        <v>0</v>
      </c>
      <c r="V19" s="46">
        <f t="shared" si="0"/>
        <v>0</v>
      </c>
      <c r="W19" s="46">
        <f t="shared" si="1"/>
        <v>0</v>
      </c>
      <c r="X19" s="46">
        <f t="shared" si="2"/>
        <v>0</v>
      </c>
    </row>
    <row r="20" spans="2:24" ht="18.600000000000001" x14ac:dyDescent="0.45">
      <c r="B20" s="5" t="s">
        <v>361</v>
      </c>
      <c r="C20" s="43">
        <v>0</v>
      </c>
      <c r="D20" s="44">
        <v>0</v>
      </c>
      <c r="E20" s="44">
        <v>0</v>
      </c>
      <c r="F20" s="44">
        <v>0</v>
      </c>
      <c r="G20" s="44">
        <v>0</v>
      </c>
      <c r="H20" s="44">
        <v>0</v>
      </c>
      <c r="I20" s="44">
        <v>0</v>
      </c>
      <c r="J20" s="44">
        <v>0</v>
      </c>
      <c r="K20" s="44">
        <v>0</v>
      </c>
      <c r="L20" s="44">
        <v>0</v>
      </c>
      <c r="M20" s="44">
        <v>0</v>
      </c>
      <c r="N20" s="44">
        <v>0</v>
      </c>
      <c r="O20" s="44">
        <v>0</v>
      </c>
      <c r="P20" s="44">
        <v>0</v>
      </c>
      <c r="Q20" s="44">
        <v>0</v>
      </c>
      <c r="R20" s="44">
        <v>0</v>
      </c>
      <c r="S20" s="44">
        <v>0</v>
      </c>
      <c r="T20" s="44">
        <v>0</v>
      </c>
      <c r="U20" s="46">
        <f t="shared" si="3"/>
        <v>0</v>
      </c>
      <c r="V20" s="46">
        <f t="shared" si="0"/>
        <v>0</v>
      </c>
      <c r="W20" s="46">
        <f t="shared" si="1"/>
        <v>0</v>
      </c>
      <c r="X20" s="46">
        <f t="shared" si="2"/>
        <v>0</v>
      </c>
    </row>
    <row r="21" spans="2:24" ht="18.600000000000001" x14ac:dyDescent="0.45">
      <c r="B21" s="5" t="s">
        <v>1296</v>
      </c>
      <c r="C21" s="43">
        <v>0</v>
      </c>
      <c r="D21" s="44">
        <v>0</v>
      </c>
      <c r="E21" s="44">
        <v>0</v>
      </c>
      <c r="F21" s="44">
        <v>0</v>
      </c>
      <c r="G21" s="44">
        <v>0</v>
      </c>
      <c r="H21" s="44">
        <v>0</v>
      </c>
      <c r="I21" s="44">
        <v>0</v>
      </c>
      <c r="J21" s="44">
        <v>0</v>
      </c>
      <c r="K21" s="44">
        <v>0</v>
      </c>
      <c r="L21" s="44">
        <v>0</v>
      </c>
      <c r="M21" s="44">
        <v>0</v>
      </c>
      <c r="N21" s="44">
        <v>0</v>
      </c>
      <c r="O21" s="44">
        <v>0</v>
      </c>
      <c r="P21" s="44">
        <v>0</v>
      </c>
      <c r="Q21" s="44">
        <v>0</v>
      </c>
      <c r="R21" s="44">
        <v>0</v>
      </c>
      <c r="S21" s="44">
        <v>0</v>
      </c>
      <c r="T21" s="44">
        <v>0</v>
      </c>
      <c r="U21" s="46">
        <f t="shared" si="3"/>
        <v>0</v>
      </c>
      <c r="V21" s="46">
        <f t="shared" si="0"/>
        <v>0</v>
      </c>
      <c r="W21" s="46">
        <f t="shared" si="1"/>
        <v>0</v>
      </c>
      <c r="X21" s="46">
        <f t="shared" si="2"/>
        <v>0</v>
      </c>
    </row>
    <row r="22" spans="2:24" ht="18.600000000000001" x14ac:dyDescent="0.45">
      <c r="B22" s="5" t="s">
        <v>60</v>
      </c>
      <c r="C22" s="43">
        <v>0</v>
      </c>
      <c r="D22" s="44">
        <v>0</v>
      </c>
      <c r="E22" s="44">
        <v>0</v>
      </c>
      <c r="F22" s="44">
        <v>0</v>
      </c>
      <c r="G22" s="44">
        <v>0</v>
      </c>
      <c r="H22" s="44">
        <v>0</v>
      </c>
      <c r="I22" s="44">
        <v>0</v>
      </c>
      <c r="J22" s="44">
        <v>0</v>
      </c>
      <c r="K22" s="44">
        <v>0</v>
      </c>
      <c r="L22" s="44">
        <v>0</v>
      </c>
      <c r="M22" s="44">
        <v>0</v>
      </c>
      <c r="N22" s="44">
        <v>0</v>
      </c>
      <c r="O22" s="44">
        <v>0</v>
      </c>
      <c r="P22" s="44">
        <v>0</v>
      </c>
      <c r="Q22" s="44">
        <v>0</v>
      </c>
      <c r="R22" s="44">
        <v>0</v>
      </c>
      <c r="S22" s="44">
        <v>0</v>
      </c>
      <c r="T22" s="44">
        <v>0</v>
      </c>
      <c r="U22" s="46">
        <f t="shared" si="3"/>
        <v>0</v>
      </c>
      <c r="V22" s="46">
        <f t="shared" si="0"/>
        <v>0</v>
      </c>
      <c r="W22" s="46">
        <f t="shared" si="1"/>
        <v>0</v>
      </c>
      <c r="X22" s="46">
        <f t="shared" si="2"/>
        <v>0</v>
      </c>
    </row>
    <row r="23" spans="2:24" ht="18.600000000000001" x14ac:dyDescent="0.45">
      <c r="B23" s="5" t="s">
        <v>1295</v>
      </c>
      <c r="C23" s="43">
        <v>0</v>
      </c>
      <c r="D23" s="44">
        <v>0</v>
      </c>
      <c r="E23" s="44">
        <v>0</v>
      </c>
      <c r="F23" s="44">
        <v>0</v>
      </c>
      <c r="G23" s="44">
        <v>0</v>
      </c>
      <c r="H23" s="44">
        <v>0</v>
      </c>
      <c r="I23" s="44">
        <v>0</v>
      </c>
      <c r="J23" s="44">
        <v>0</v>
      </c>
      <c r="K23" s="44">
        <v>0</v>
      </c>
      <c r="L23" s="44">
        <v>0</v>
      </c>
      <c r="M23" s="44">
        <v>0</v>
      </c>
      <c r="N23" s="44">
        <v>0</v>
      </c>
      <c r="O23" s="44">
        <v>0</v>
      </c>
      <c r="P23" s="44">
        <v>0</v>
      </c>
      <c r="Q23" s="44">
        <v>0</v>
      </c>
      <c r="R23" s="44">
        <v>0</v>
      </c>
      <c r="S23" s="44">
        <v>0</v>
      </c>
      <c r="T23" s="44">
        <v>0</v>
      </c>
      <c r="U23" s="46">
        <f t="shared" si="3"/>
        <v>0</v>
      </c>
      <c r="V23" s="46">
        <f t="shared" si="0"/>
        <v>0</v>
      </c>
      <c r="W23" s="46">
        <f t="shared" si="1"/>
        <v>0</v>
      </c>
      <c r="X23" s="46">
        <f t="shared" si="2"/>
        <v>0</v>
      </c>
    </row>
    <row r="24" spans="2:24" ht="18.600000000000001" x14ac:dyDescent="0.45">
      <c r="B24" s="5" t="s">
        <v>1269</v>
      </c>
      <c r="C24" s="43">
        <v>0</v>
      </c>
      <c r="D24" s="44">
        <v>0</v>
      </c>
      <c r="E24" s="44">
        <v>0</v>
      </c>
      <c r="F24" s="44">
        <v>0</v>
      </c>
      <c r="G24" s="44">
        <v>0</v>
      </c>
      <c r="H24" s="44">
        <v>0</v>
      </c>
      <c r="I24" s="44">
        <v>0</v>
      </c>
      <c r="J24" s="44">
        <v>0</v>
      </c>
      <c r="K24" s="44">
        <v>0</v>
      </c>
      <c r="L24" s="44">
        <v>0</v>
      </c>
      <c r="M24" s="44">
        <v>0</v>
      </c>
      <c r="N24" s="44">
        <v>0</v>
      </c>
      <c r="O24" s="44">
        <v>0</v>
      </c>
      <c r="P24" s="44">
        <v>0</v>
      </c>
      <c r="Q24" s="44">
        <v>0</v>
      </c>
      <c r="R24" s="44">
        <v>0</v>
      </c>
      <c r="S24" s="44">
        <v>0</v>
      </c>
      <c r="T24" s="44">
        <v>0</v>
      </c>
      <c r="U24" s="46">
        <f t="shared" si="3"/>
        <v>0</v>
      </c>
      <c r="V24" s="46">
        <f t="shared" si="0"/>
        <v>0</v>
      </c>
      <c r="W24" s="46">
        <f t="shared" si="1"/>
        <v>0</v>
      </c>
      <c r="X24" s="46">
        <f t="shared" si="2"/>
        <v>0</v>
      </c>
    </row>
    <row r="25" spans="2:24" ht="18.600000000000001" x14ac:dyDescent="0.45">
      <c r="B25" s="5" t="s">
        <v>1270</v>
      </c>
      <c r="C25" s="36">
        <f>+SUM(C11:C24)</f>
        <v>0</v>
      </c>
      <c r="D25" s="36">
        <f t="shared" ref="D25:T25" si="4">+SUM(D11:D24)</f>
        <v>0</v>
      </c>
      <c r="E25" s="36">
        <f t="shared" si="4"/>
        <v>0</v>
      </c>
      <c r="F25" s="36">
        <f t="shared" si="4"/>
        <v>0</v>
      </c>
      <c r="G25" s="36">
        <f t="shared" si="4"/>
        <v>0</v>
      </c>
      <c r="H25" s="36">
        <f t="shared" si="4"/>
        <v>0</v>
      </c>
      <c r="I25" s="36">
        <f t="shared" si="4"/>
        <v>0</v>
      </c>
      <c r="J25" s="36">
        <f t="shared" si="4"/>
        <v>0</v>
      </c>
      <c r="K25" s="36">
        <f t="shared" si="4"/>
        <v>1</v>
      </c>
      <c r="L25" s="36">
        <f t="shared" si="4"/>
        <v>0</v>
      </c>
      <c r="M25" s="36">
        <f t="shared" si="4"/>
        <v>2</v>
      </c>
      <c r="N25" s="36">
        <f t="shared" si="4"/>
        <v>8</v>
      </c>
      <c r="O25" s="36">
        <f t="shared" si="4"/>
        <v>7</v>
      </c>
      <c r="P25" s="36">
        <f t="shared" si="4"/>
        <v>0</v>
      </c>
      <c r="Q25" s="36">
        <f t="shared" si="4"/>
        <v>0</v>
      </c>
      <c r="R25" s="36">
        <f t="shared" si="4"/>
        <v>0</v>
      </c>
      <c r="S25" s="36">
        <f t="shared" si="4"/>
        <v>0</v>
      </c>
      <c r="T25" s="36">
        <f t="shared" si="4"/>
        <v>0</v>
      </c>
      <c r="U25" s="46">
        <f t="shared" ref="U25:X25" si="5">+SUM(U11:U24)</f>
        <v>0</v>
      </c>
      <c r="V25" s="46">
        <f t="shared" si="5"/>
        <v>0</v>
      </c>
      <c r="W25" s="46">
        <f t="shared" si="5"/>
        <v>18</v>
      </c>
      <c r="X25" s="46">
        <f t="shared" si="5"/>
        <v>18</v>
      </c>
    </row>
    <row r="26" spans="2:24" ht="18.600000000000001" x14ac:dyDescent="0.45">
      <c r="B26" s="5" t="s">
        <v>1271</v>
      </c>
      <c r="C26" s="36">
        <f>C9-C25</f>
        <v>0</v>
      </c>
      <c r="D26" s="36">
        <f>D9-D25</f>
        <v>0</v>
      </c>
      <c r="E26" s="36">
        <f t="shared" ref="E26:X26" si="6">E9-E25</f>
        <v>0</v>
      </c>
      <c r="F26" s="36">
        <f t="shared" si="6"/>
        <v>0</v>
      </c>
      <c r="G26" s="36">
        <f t="shared" si="6"/>
        <v>1</v>
      </c>
      <c r="H26" s="36">
        <f t="shared" si="6"/>
        <v>0</v>
      </c>
      <c r="I26" s="36">
        <f t="shared" si="6"/>
        <v>0</v>
      </c>
      <c r="J26" s="36">
        <f t="shared" si="6"/>
        <v>0</v>
      </c>
      <c r="K26" s="36">
        <f t="shared" si="6"/>
        <v>9</v>
      </c>
      <c r="L26" s="36">
        <f t="shared" si="6"/>
        <v>0</v>
      </c>
      <c r="M26" s="36">
        <f t="shared" si="6"/>
        <v>12</v>
      </c>
      <c r="N26" s="36">
        <f t="shared" si="6"/>
        <v>11</v>
      </c>
      <c r="O26" s="36">
        <f t="shared" si="6"/>
        <v>15</v>
      </c>
      <c r="P26" s="36">
        <f t="shared" si="6"/>
        <v>0</v>
      </c>
      <c r="Q26" s="36">
        <f t="shared" si="6"/>
        <v>0</v>
      </c>
      <c r="R26" s="36">
        <f t="shared" si="6"/>
        <v>0</v>
      </c>
      <c r="S26" s="36">
        <f t="shared" si="6"/>
        <v>0</v>
      </c>
      <c r="T26" s="36">
        <f t="shared" si="6"/>
        <v>0</v>
      </c>
      <c r="U26" s="46">
        <f t="shared" si="6"/>
        <v>1</v>
      </c>
      <c r="V26" s="46">
        <f t="shared" si="6"/>
        <v>0</v>
      </c>
      <c r="W26" s="46">
        <f t="shared" si="6"/>
        <v>47</v>
      </c>
      <c r="X26" s="46">
        <f t="shared" si="6"/>
        <v>48</v>
      </c>
    </row>
  </sheetData>
  <mergeCells count="8">
    <mergeCell ref="B3:R4"/>
    <mergeCell ref="S3:S4"/>
    <mergeCell ref="T3:U4"/>
    <mergeCell ref="B6:B7"/>
    <mergeCell ref="D6:O6"/>
    <mergeCell ref="P6:Q6"/>
    <mergeCell ref="R6:S6"/>
    <mergeCell ref="U6:X6"/>
  </mergeCells>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40"/>
  <dimension ref="D1:J66"/>
  <sheetViews>
    <sheetView showGridLines="0" topLeftCell="A20" zoomScale="65" zoomScaleNormal="65" workbookViewId="0">
      <selection activeCell="C3" sqref="C3:J59"/>
    </sheetView>
  </sheetViews>
  <sheetFormatPr defaultRowHeight="14.4" x14ac:dyDescent="0.3"/>
  <cols>
    <col min="4" max="4" width="9.21875" style="22"/>
    <col min="5" max="5" width="0" style="23" hidden="1" customWidth="1"/>
    <col min="6" max="7" width="8.77734375" style="23"/>
    <col min="8" max="8" width="18.21875" style="23" bestFit="1" customWidth="1"/>
    <col min="9" max="9" width="9.21875" style="22"/>
    <col min="10" max="10" width="12.33203125" style="23" bestFit="1" customWidth="1"/>
    <col min="11" max="20" width="0" hidden="1" customWidth="1"/>
  </cols>
  <sheetData>
    <row r="1" spans="4:10" hidden="1" x14ac:dyDescent="0.3">
      <c r="D1" s="21"/>
      <c r="E1" s="19" t="s">
        <v>1310</v>
      </c>
      <c r="F1" t="s">
        <v>2</v>
      </c>
      <c r="G1"/>
      <c r="H1"/>
      <c r="I1" s="21"/>
      <c r="J1"/>
    </row>
    <row r="2" spans="4:10" hidden="1" x14ac:dyDescent="0.3">
      <c r="D2" s="21"/>
      <c r="E2"/>
      <c r="F2"/>
      <c r="G2"/>
      <c r="H2"/>
      <c r="I2" s="21"/>
      <c r="J2"/>
    </row>
    <row r="3" spans="4:10" ht="67.05" customHeight="1" x14ac:dyDescent="0.3">
      <c r="D3" s="21"/>
      <c r="E3"/>
      <c r="F3"/>
      <c r="G3"/>
      <c r="H3"/>
      <c r="I3"/>
      <c r="J3"/>
    </row>
    <row r="4" spans="4:10" x14ac:dyDescent="0.3">
      <c r="D4" s="53" t="s">
        <v>1312</v>
      </c>
      <c r="E4" s="54" t="s">
        <v>1300</v>
      </c>
      <c r="F4" s="54" t="s">
        <v>1301</v>
      </c>
      <c r="G4" s="54" t="s">
        <v>1298</v>
      </c>
      <c r="H4" s="54" t="s">
        <v>9</v>
      </c>
      <c r="I4" s="54" t="s">
        <v>10</v>
      </c>
      <c r="J4" s="54" t="s">
        <v>1297</v>
      </c>
    </row>
    <row r="5" spans="4:10" x14ac:dyDescent="0.3">
      <c r="D5" s="22">
        <f>SUBTOTAL(3,$F$5:F5)</f>
        <v>1</v>
      </c>
      <c r="E5" s="71">
        <v>26</v>
      </c>
      <c r="F5" t="s">
        <v>492</v>
      </c>
      <c r="G5" t="s">
        <v>14</v>
      </c>
      <c r="H5" t="s">
        <v>493</v>
      </c>
      <c r="I5" t="s">
        <v>2</v>
      </c>
      <c r="J5" t="s">
        <v>1266</v>
      </c>
    </row>
    <row r="6" spans="4:10" x14ac:dyDescent="0.3">
      <c r="D6" s="22">
        <f>SUBTOTAL(3,$F$5:F6)</f>
        <v>2</v>
      </c>
      <c r="E6">
        <v>35</v>
      </c>
      <c r="F6" t="s">
        <v>563</v>
      </c>
      <c r="G6" t="s">
        <v>19</v>
      </c>
      <c r="H6" t="s">
        <v>564</v>
      </c>
      <c r="I6" t="s">
        <v>2</v>
      </c>
      <c r="J6" t="s">
        <v>1296</v>
      </c>
    </row>
    <row r="7" spans="4:10" x14ac:dyDescent="0.3">
      <c r="D7" s="22">
        <f>SUBTOTAL(3,$F$5:F7)</f>
        <v>3</v>
      </c>
      <c r="E7">
        <v>36</v>
      </c>
      <c r="F7" t="s">
        <v>599</v>
      </c>
      <c r="G7" t="s">
        <v>24</v>
      </c>
      <c r="H7" t="s">
        <v>600</v>
      </c>
      <c r="I7" t="s">
        <v>2</v>
      </c>
      <c r="J7" t="s">
        <v>60</v>
      </c>
    </row>
    <row r="8" spans="4:10" x14ac:dyDescent="0.3">
      <c r="D8" s="22">
        <f>SUBTOTAL(3,$F$5:F8)</f>
        <v>4</v>
      </c>
      <c r="E8">
        <v>37</v>
      </c>
      <c r="F8" t="s">
        <v>623</v>
      </c>
      <c r="G8" t="s">
        <v>34</v>
      </c>
      <c r="H8" t="s">
        <v>624</v>
      </c>
      <c r="I8" t="s">
        <v>2</v>
      </c>
      <c r="J8" t="s">
        <v>1265</v>
      </c>
    </row>
    <row r="9" spans="4:10" x14ac:dyDescent="0.3">
      <c r="D9" s="22">
        <f>SUBTOTAL(3,$F$5:F9)</f>
        <v>5</v>
      </c>
      <c r="E9">
        <v>55</v>
      </c>
      <c r="F9" t="s">
        <v>751</v>
      </c>
      <c r="G9" t="s">
        <v>19</v>
      </c>
      <c r="H9" t="s">
        <v>752</v>
      </c>
      <c r="I9" t="s">
        <v>2</v>
      </c>
      <c r="J9" t="s">
        <v>5</v>
      </c>
    </row>
    <row r="10" spans="4:10" x14ac:dyDescent="0.3">
      <c r="D10" s="22">
        <f>SUBTOTAL(3,$F$5:F10)</f>
        <v>6</v>
      </c>
      <c r="E10">
        <v>67</v>
      </c>
      <c r="F10" t="s">
        <v>790</v>
      </c>
      <c r="G10" t="s">
        <v>19</v>
      </c>
      <c r="H10" t="s">
        <v>791</v>
      </c>
      <c r="I10" t="s">
        <v>2</v>
      </c>
      <c r="J10" t="s">
        <v>5</v>
      </c>
    </row>
    <row r="11" spans="4:10" x14ac:dyDescent="0.3">
      <c r="D11" s="22">
        <f>SUBTOTAL(3,$F$5:F11)</f>
        <v>7</v>
      </c>
      <c r="E11">
        <v>68</v>
      </c>
      <c r="F11" t="s">
        <v>793</v>
      </c>
      <c r="G11" t="s">
        <v>24</v>
      </c>
      <c r="H11" t="s">
        <v>794</v>
      </c>
      <c r="I11" t="s">
        <v>2</v>
      </c>
      <c r="J11" t="s">
        <v>5</v>
      </c>
    </row>
    <row r="12" spans="4:10" x14ac:dyDescent="0.3">
      <c r="D12" s="22">
        <f>SUBTOTAL(3,$F$5:F12)</f>
        <v>8</v>
      </c>
      <c r="E12">
        <v>70</v>
      </c>
      <c r="F12" t="s">
        <v>805</v>
      </c>
      <c r="G12" t="s">
        <v>14</v>
      </c>
      <c r="H12" t="s">
        <v>806</v>
      </c>
      <c r="I12" t="s">
        <v>2</v>
      </c>
      <c r="J12" t="s">
        <v>5</v>
      </c>
    </row>
    <row r="13" spans="4:10" x14ac:dyDescent="0.3">
      <c r="D13" s="22">
        <f>SUBTOTAL(3,$F$5:F13)</f>
        <v>9</v>
      </c>
      <c r="E13">
        <v>92</v>
      </c>
      <c r="F13" t="s">
        <v>896</v>
      </c>
      <c r="G13" t="s">
        <v>24</v>
      </c>
      <c r="H13" t="s">
        <v>897</v>
      </c>
      <c r="I13" t="s">
        <v>2</v>
      </c>
      <c r="J13" t="s">
        <v>60</v>
      </c>
    </row>
    <row r="14" spans="4:10" x14ac:dyDescent="0.3">
      <c r="D14" s="22">
        <f>SUBTOTAL(3,$F$5:F14)</f>
        <v>10</v>
      </c>
      <c r="E14" s="23">
        <v>95</v>
      </c>
      <c r="F14" t="s">
        <v>908</v>
      </c>
      <c r="G14" t="s">
        <v>19</v>
      </c>
      <c r="H14" t="s">
        <v>909</v>
      </c>
      <c r="I14" t="s">
        <v>2</v>
      </c>
      <c r="J14" t="s">
        <v>60</v>
      </c>
    </row>
    <row r="15" spans="4:10" x14ac:dyDescent="0.3">
      <c r="D15" s="22">
        <f>SUBTOTAL(3,$F$5:F15)</f>
        <v>11</v>
      </c>
      <c r="E15">
        <v>100</v>
      </c>
      <c r="F15" t="s">
        <v>931</v>
      </c>
      <c r="G15" t="s">
        <v>24</v>
      </c>
      <c r="H15" t="s">
        <v>932</v>
      </c>
      <c r="I15" t="s">
        <v>2</v>
      </c>
      <c r="J15" t="s">
        <v>60</v>
      </c>
    </row>
    <row r="16" spans="4:10" x14ac:dyDescent="0.3">
      <c r="D16" s="22">
        <f>SUBTOTAL(3,$F$5:F16)</f>
        <v>12</v>
      </c>
      <c r="E16" s="23">
        <v>103</v>
      </c>
      <c r="F16" t="s">
        <v>943</v>
      </c>
      <c r="G16" t="s">
        <v>19</v>
      </c>
      <c r="H16" t="s">
        <v>944</v>
      </c>
      <c r="I16" t="s">
        <v>2</v>
      </c>
      <c r="J16" t="s">
        <v>60</v>
      </c>
    </row>
    <row r="17" spans="4:10" x14ac:dyDescent="0.3">
      <c r="D17" s="22">
        <f>SUBTOTAL(3,$F$5:F17)</f>
        <v>13</v>
      </c>
      <c r="E17" s="23">
        <v>106</v>
      </c>
      <c r="F17" t="s">
        <v>952</v>
      </c>
      <c r="G17" t="s">
        <v>14</v>
      </c>
      <c r="H17" t="s">
        <v>953</v>
      </c>
      <c r="I17" t="s">
        <v>2</v>
      </c>
      <c r="J17" t="s">
        <v>1266</v>
      </c>
    </row>
    <row r="18" spans="4:10" x14ac:dyDescent="0.3">
      <c r="D18" s="22">
        <f>SUBTOTAL(3,$F$5:F18)</f>
        <v>14</v>
      </c>
      <c r="E18">
        <v>107</v>
      </c>
      <c r="F18" t="s">
        <v>955</v>
      </c>
      <c r="G18" t="s">
        <v>19</v>
      </c>
      <c r="H18" t="s">
        <v>956</v>
      </c>
      <c r="I18" t="s">
        <v>2</v>
      </c>
      <c r="J18" t="s">
        <v>1266</v>
      </c>
    </row>
    <row r="19" spans="4:10" x14ac:dyDescent="0.3">
      <c r="D19" s="22">
        <f>SUBTOTAL(3,$F$5:F19)</f>
        <v>15</v>
      </c>
      <c r="E19">
        <v>111</v>
      </c>
      <c r="F19" t="s">
        <v>974</v>
      </c>
      <c r="G19" t="s">
        <v>19</v>
      </c>
      <c r="H19" t="s">
        <v>975</v>
      </c>
      <c r="I19" t="s">
        <v>2</v>
      </c>
      <c r="J19" t="s">
        <v>1288</v>
      </c>
    </row>
    <row r="20" spans="4:10" x14ac:dyDescent="0.3">
      <c r="D20" s="22">
        <f>SUBTOTAL(3,$F$5:F20)</f>
        <v>16</v>
      </c>
      <c r="E20">
        <v>121</v>
      </c>
      <c r="F20" t="s">
        <v>1003</v>
      </c>
      <c r="G20" t="s">
        <v>34</v>
      </c>
      <c r="H20" t="s">
        <v>1004</v>
      </c>
      <c r="I20" t="s">
        <v>2</v>
      </c>
      <c r="J20" t="s">
        <v>1288</v>
      </c>
    </row>
    <row r="21" spans="4:10" x14ac:dyDescent="0.3">
      <c r="D21" s="22">
        <f>SUBTOTAL(3,$F$5:F21)</f>
        <v>17</v>
      </c>
      <c r="E21">
        <v>128</v>
      </c>
      <c r="F21" t="s">
        <v>1037</v>
      </c>
      <c r="G21" t="s">
        <v>24</v>
      </c>
      <c r="H21" t="s">
        <v>1038</v>
      </c>
      <c r="I21" t="s">
        <v>2</v>
      </c>
      <c r="J21" t="s">
        <v>1288</v>
      </c>
    </row>
    <row r="22" spans="4:10" x14ac:dyDescent="0.3">
      <c r="D22" s="22">
        <f>SUBTOTAL(3,$F$5:F22)</f>
        <v>18</v>
      </c>
      <c r="E22">
        <v>130</v>
      </c>
      <c r="F22" t="s">
        <v>1043</v>
      </c>
      <c r="G22" t="s">
        <v>14</v>
      </c>
      <c r="H22" t="s">
        <v>1044</v>
      </c>
      <c r="I22" t="s">
        <v>2</v>
      </c>
      <c r="J22" t="s">
        <v>1288</v>
      </c>
    </row>
    <row r="23" spans="4:10" x14ac:dyDescent="0.3">
      <c r="D23" s="22">
        <f>SUBTOTAL(3,$F$5:F23)</f>
        <v>19</v>
      </c>
      <c r="E23">
        <v>141</v>
      </c>
      <c r="F23" t="s">
        <v>1075</v>
      </c>
      <c r="G23" t="s">
        <v>34</v>
      </c>
      <c r="H23" t="s">
        <v>1076</v>
      </c>
      <c r="I23" t="s">
        <v>2</v>
      </c>
      <c r="J23" t="s">
        <v>1288</v>
      </c>
    </row>
    <row r="24" spans="4:10" x14ac:dyDescent="0.3">
      <c r="D24" s="22">
        <f>SUBTOTAL(3,$F$5:F24)</f>
        <v>20</v>
      </c>
      <c r="E24">
        <v>162</v>
      </c>
      <c r="F24" t="s">
        <v>643</v>
      </c>
      <c r="G24" t="s">
        <v>14</v>
      </c>
      <c r="H24" t="s">
        <v>644</v>
      </c>
      <c r="I24" t="s">
        <v>2</v>
      </c>
      <c r="J24" t="s">
        <v>1288</v>
      </c>
    </row>
    <row r="25" spans="4:10" x14ac:dyDescent="0.3">
      <c r="D25" s="22">
        <f>SUBTOTAL(3,$F$5:F25)</f>
        <v>21</v>
      </c>
      <c r="E25">
        <v>179</v>
      </c>
      <c r="F25" t="s">
        <v>71</v>
      </c>
      <c r="G25" t="s">
        <v>19</v>
      </c>
      <c r="H25" t="s">
        <v>72</v>
      </c>
      <c r="I25" t="s">
        <v>2</v>
      </c>
      <c r="J25" t="s">
        <v>20</v>
      </c>
    </row>
    <row r="26" spans="4:10" x14ac:dyDescent="0.3">
      <c r="D26" s="22">
        <f>SUBTOTAL(3,$F$5:F26)</f>
        <v>22</v>
      </c>
      <c r="E26">
        <v>180</v>
      </c>
      <c r="F26" t="s">
        <v>73</v>
      </c>
      <c r="G26" t="s">
        <v>24</v>
      </c>
      <c r="H26" t="s">
        <v>74</v>
      </c>
      <c r="I26" t="s">
        <v>2</v>
      </c>
      <c r="J26" t="s">
        <v>20</v>
      </c>
    </row>
    <row r="27" spans="4:10" x14ac:dyDescent="0.3">
      <c r="D27" s="22">
        <f>SUBTOTAL(3,$F$5:F27)</f>
        <v>23</v>
      </c>
      <c r="E27">
        <v>187</v>
      </c>
      <c r="F27" t="s">
        <v>137</v>
      </c>
      <c r="G27" t="s">
        <v>19</v>
      </c>
      <c r="H27" t="s">
        <v>138</v>
      </c>
      <c r="I27" t="s">
        <v>2</v>
      </c>
      <c r="J27" t="s">
        <v>20</v>
      </c>
    </row>
    <row r="28" spans="4:10" x14ac:dyDescent="0.3">
      <c r="D28" s="22">
        <f>SUBTOTAL(3,$F$5:F28)</f>
        <v>24</v>
      </c>
      <c r="E28">
        <v>188</v>
      </c>
      <c r="F28" t="s">
        <v>163</v>
      </c>
      <c r="G28" t="s">
        <v>24</v>
      </c>
      <c r="H28" t="s">
        <v>164</v>
      </c>
      <c r="I28" t="s">
        <v>2</v>
      </c>
      <c r="J28" t="s">
        <v>1288</v>
      </c>
    </row>
    <row r="29" spans="4:10" x14ac:dyDescent="0.3">
      <c r="D29" s="22">
        <f>SUBTOTAL(3,$F$5:F29)</f>
        <v>25</v>
      </c>
      <c r="E29" s="23">
        <v>191</v>
      </c>
      <c r="F29" t="s">
        <v>181</v>
      </c>
      <c r="G29" t="s">
        <v>19</v>
      </c>
      <c r="H29" t="s">
        <v>182</v>
      </c>
      <c r="I29" t="s">
        <v>2</v>
      </c>
      <c r="J29" t="s">
        <v>1288</v>
      </c>
    </row>
    <row r="30" spans="4:10" x14ac:dyDescent="0.3">
      <c r="D30" s="22">
        <f>SUBTOTAL(3,$F$5:F30)</f>
        <v>26</v>
      </c>
      <c r="E30">
        <v>192</v>
      </c>
      <c r="F30" t="s">
        <v>185</v>
      </c>
      <c r="G30" t="s">
        <v>24</v>
      </c>
      <c r="H30" t="s">
        <v>1284</v>
      </c>
      <c r="I30" t="s">
        <v>2</v>
      </c>
      <c r="J30" t="s">
        <v>1288</v>
      </c>
    </row>
    <row r="31" spans="4:10" x14ac:dyDescent="0.3">
      <c r="D31" s="22">
        <f>SUBTOTAL(3,$F$5:F31)</f>
        <v>27</v>
      </c>
      <c r="E31">
        <v>200</v>
      </c>
      <c r="F31" t="s">
        <v>331</v>
      </c>
      <c r="G31" t="s">
        <v>24</v>
      </c>
      <c r="H31" t="s">
        <v>332</v>
      </c>
      <c r="I31" t="s">
        <v>2</v>
      </c>
      <c r="J31" t="s">
        <v>1288</v>
      </c>
    </row>
    <row r="32" spans="4:10" x14ac:dyDescent="0.3">
      <c r="D32" s="22">
        <f>SUBTOTAL(3,$F$5:F32)</f>
        <v>28</v>
      </c>
      <c r="E32">
        <v>208</v>
      </c>
      <c r="F32" t="s">
        <v>355</v>
      </c>
      <c r="G32" t="s">
        <v>24</v>
      </c>
      <c r="H32" t="s">
        <v>356</v>
      </c>
      <c r="I32" t="s">
        <v>2</v>
      </c>
      <c r="J32" t="s">
        <v>1330</v>
      </c>
    </row>
    <row r="33" spans="4:10" x14ac:dyDescent="0.3">
      <c r="D33" s="22">
        <f>SUBTOTAL(3,$F$5:F33)</f>
        <v>29</v>
      </c>
      <c r="E33">
        <v>216</v>
      </c>
      <c r="F33" t="s">
        <v>401</v>
      </c>
      <c r="G33" t="s">
        <v>24</v>
      </c>
      <c r="H33" t="s">
        <v>402</v>
      </c>
      <c r="I33" t="s">
        <v>2</v>
      </c>
      <c r="J33" t="s">
        <v>1288</v>
      </c>
    </row>
    <row r="34" spans="4:10" x14ac:dyDescent="0.3">
      <c r="D34" s="22">
        <f>SUBTOTAL(3,$F$5:F34)</f>
        <v>30</v>
      </c>
      <c r="E34">
        <v>222</v>
      </c>
      <c r="F34" t="s">
        <v>429</v>
      </c>
      <c r="G34" t="s">
        <v>14</v>
      </c>
      <c r="H34" t="s">
        <v>430</v>
      </c>
      <c r="I34" t="s">
        <v>2</v>
      </c>
      <c r="J34" t="s">
        <v>1288</v>
      </c>
    </row>
    <row r="35" spans="4:10" x14ac:dyDescent="0.3">
      <c r="D35" s="22">
        <f>SUBTOTAL(3,$F$5:F35)</f>
        <v>31</v>
      </c>
      <c r="E35" s="23">
        <v>225</v>
      </c>
      <c r="F35" t="s">
        <v>441</v>
      </c>
      <c r="G35" t="s">
        <v>34</v>
      </c>
      <c r="H35" t="s">
        <v>442</v>
      </c>
      <c r="I35" t="s">
        <v>2</v>
      </c>
      <c r="J35" t="s">
        <v>1288</v>
      </c>
    </row>
    <row r="36" spans="4:10" x14ac:dyDescent="0.3">
      <c r="D36" s="22">
        <f>SUBTOTAL(3,$F$5:F36)</f>
        <v>32</v>
      </c>
      <c r="E36">
        <v>226</v>
      </c>
      <c r="F36" t="s">
        <v>450</v>
      </c>
      <c r="G36" t="s">
        <v>14</v>
      </c>
      <c r="H36" t="s">
        <v>451</v>
      </c>
      <c r="I36" t="s">
        <v>2</v>
      </c>
      <c r="J36" t="s">
        <v>1288</v>
      </c>
    </row>
    <row r="37" spans="4:10" x14ac:dyDescent="0.3">
      <c r="D37" s="22">
        <f>SUBTOTAL(3,$F$5:F37)</f>
        <v>33</v>
      </c>
      <c r="E37">
        <v>243</v>
      </c>
      <c r="F37" t="s">
        <v>778</v>
      </c>
      <c r="G37" t="s">
        <v>19</v>
      </c>
      <c r="H37" t="s">
        <v>779</v>
      </c>
      <c r="I37" t="s">
        <v>2</v>
      </c>
      <c r="J37" t="s">
        <v>142</v>
      </c>
    </row>
    <row r="38" spans="4:10" x14ac:dyDescent="0.3">
      <c r="D38" s="22">
        <f>SUBTOTAL(3,$F$5:F38)</f>
        <v>34</v>
      </c>
      <c r="E38">
        <v>254</v>
      </c>
      <c r="F38" t="s">
        <v>922</v>
      </c>
      <c r="G38" t="s">
        <v>14</v>
      </c>
      <c r="H38" t="s">
        <v>923</v>
      </c>
      <c r="I38" t="s">
        <v>2</v>
      </c>
      <c r="J38" t="s">
        <v>361</v>
      </c>
    </row>
    <row r="39" spans="4:10" x14ac:dyDescent="0.3">
      <c r="D39" s="22">
        <f>SUBTOTAL(3,$F$5:F39)</f>
        <v>35</v>
      </c>
      <c r="E39">
        <v>256</v>
      </c>
      <c r="F39" t="s">
        <v>1025</v>
      </c>
      <c r="G39" t="s">
        <v>1127</v>
      </c>
      <c r="H39" t="s">
        <v>1026</v>
      </c>
      <c r="I39" t="s">
        <v>2</v>
      </c>
      <c r="J39" t="s">
        <v>361</v>
      </c>
    </row>
    <row r="40" spans="4:10" x14ac:dyDescent="0.3">
      <c r="D40" s="22">
        <f>SUBTOTAL(3,$F$5:F40)</f>
        <v>36</v>
      </c>
      <c r="E40" s="23">
        <v>257</v>
      </c>
      <c r="F40" t="s">
        <v>1028</v>
      </c>
      <c r="G40" t="s">
        <v>1127</v>
      </c>
      <c r="H40" t="s">
        <v>1029</v>
      </c>
      <c r="I40" t="s">
        <v>2</v>
      </c>
      <c r="J40" t="s">
        <v>361</v>
      </c>
    </row>
    <row r="41" spans="4:10" x14ac:dyDescent="0.3">
      <c r="D41" s="22">
        <f>SUBTOTAL(3,$F$5:F41)</f>
        <v>37</v>
      </c>
      <c r="E41">
        <v>258</v>
      </c>
      <c r="F41" t="s">
        <v>92</v>
      </c>
      <c r="G41" t="s">
        <v>1127</v>
      </c>
      <c r="H41" t="s">
        <v>93</v>
      </c>
      <c r="I41" t="s">
        <v>2</v>
      </c>
      <c r="J41" t="s">
        <v>1265</v>
      </c>
    </row>
    <row r="42" spans="4:10" x14ac:dyDescent="0.3">
      <c r="D42" s="22">
        <f>SUBTOTAL(3,$F$5:F42)</f>
        <v>38</v>
      </c>
      <c r="E42" s="23">
        <v>260</v>
      </c>
      <c r="F42" t="s">
        <v>342</v>
      </c>
      <c r="G42" t="s">
        <v>24</v>
      </c>
      <c r="H42" t="s">
        <v>343</v>
      </c>
      <c r="I42" t="s">
        <v>2</v>
      </c>
      <c r="J42" t="s">
        <v>1265</v>
      </c>
    </row>
    <row r="43" spans="4:10" x14ac:dyDescent="0.3">
      <c r="D43" s="22">
        <f>SUBTOTAL(3,$F$5:F43)</f>
        <v>39</v>
      </c>
      <c r="E43">
        <v>262</v>
      </c>
      <c r="F43" t="s">
        <v>396</v>
      </c>
      <c r="G43" t="s">
        <v>14</v>
      </c>
      <c r="H43" t="s">
        <v>397</v>
      </c>
      <c r="I43" t="s">
        <v>2</v>
      </c>
      <c r="J43" t="s">
        <v>1265</v>
      </c>
    </row>
    <row r="44" spans="4:10" x14ac:dyDescent="0.3">
      <c r="D44" s="22">
        <f>SUBTOTAL(3,$F$5:F44)</f>
        <v>40</v>
      </c>
      <c r="E44">
        <v>272</v>
      </c>
      <c r="F44" t="s">
        <v>680</v>
      </c>
      <c r="G44" t="s">
        <v>24</v>
      </c>
      <c r="H44" t="s">
        <v>681</v>
      </c>
      <c r="I44" t="s">
        <v>2</v>
      </c>
      <c r="J44" t="s">
        <v>1265</v>
      </c>
    </row>
    <row r="45" spans="4:10" x14ac:dyDescent="0.3">
      <c r="D45" s="22">
        <f>SUBTOTAL(3,$F$5:F45)</f>
        <v>41</v>
      </c>
      <c r="E45" s="23">
        <v>275</v>
      </c>
      <c r="F45" t="s">
        <v>881</v>
      </c>
      <c r="G45" t="s">
        <v>19</v>
      </c>
      <c r="H45" t="s">
        <v>882</v>
      </c>
      <c r="I45" t="s">
        <v>2</v>
      </c>
      <c r="J45" t="s">
        <v>1265</v>
      </c>
    </row>
    <row r="46" spans="4:10" x14ac:dyDescent="0.3">
      <c r="D46" s="22">
        <f>SUBTOTAL(3,$F$5:F46)</f>
        <v>42</v>
      </c>
      <c r="E46">
        <v>283</v>
      </c>
      <c r="F46" t="s">
        <v>1192</v>
      </c>
      <c r="G46" t="s">
        <v>19</v>
      </c>
      <c r="H46" t="s">
        <v>1193</v>
      </c>
      <c r="I46" t="s">
        <v>2</v>
      </c>
      <c r="J46" t="s">
        <v>1265</v>
      </c>
    </row>
    <row r="47" spans="4:10" x14ac:dyDescent="0.3">
      <c r="D47" s="22">
        <f>SUBTOTAL(3,$F$5:F47)</f>
        <v>43</v>
      </c>
      <c r="E47">
        <v>303</v>
      </c>
      <c r="F47" t="s">
        <v>677</v>
      </c>
      <c r="G47" t="s">
        <v>19</v>
      </c>
      <c r="H47" t="s">
        <v>678</v>
      </c>
      <c r="I47" t="s">
        <v>2</v>
      </c>
      <c r="J47" t="s">
        <v>60</v>
      </c>
    </row>
    <row r="48" spans="4:10" x14ac:dyDescent="0.3">
      <c r="D48" s="22">
        <f>SUBTOTAL(3,$F$5:F48)</f>
        <v>44</v>
      </c>
      <c r="E48">
        <v>311</v>
      </c>
      <c r="F48" t="s">
        <v>1107</v>
      </c>
      <c r="G48" t="s">
        <v>19</v>
      </c>
      <c r="H48" t="s">
        <v>1108</v>
      </c>
      <c r="I48" t="s">
        <v>2</v>
      </c>
      <c r="J48" t="s">
        <v>60</v>
      </c>
    </row>
    <row r="49" spans="4:10" x14ac:dyDescent="0.3">
      <c r="D49" s="22">
        <f>SUBTOTAL(3,$F$5:F49)</f>
        <v>45</v>
      </c>
      <c r="E49">
        <v>312</v>
      </c>
      <c r="F49" t="s">
        <v>1142</v>
      </c>
      <c r="G49" t="s">
        <v>24</v>
      </c>
      <c r="H49" t="s">
        <v>1143</v>
      </c>
      <c r="I49" t="s">
        <v>2</v>
      </c>
      <c r="J49" t="s">
        <v>60</v>
      </c>
    </row>
    <row r="50" spans="4:10" x14ac:dyDescent="0.3">
      <c r="D50" s="22">
        <f>SUBTOTAL(3,$F$5:F50)</f>
        <v>46</v>
      </c>
      <c r="E50">
        <v>357</v>
      </c>
      <c r="F50" t="s">
        <v>375</v>
      </c>
      <c r="G50" t="s">
        <v>34</v>
      </c>
      <c r="H50" t="s">
        <v>376</v>
      </c>
      <c r="I50" t="s">
        <v>2</v>
      </c>
      <c r="J50" t="s">
        <v>1288</v>
      </c>
    </row>
    <row r="51" spans="4:10" x14ac:dyDescent="0.3">
      <c r="D51" s="22">
        <f>SUBTOTAL(3,$F$5:F51)</f>
        <v>47</v>
      </c>
      <c r="E51">
        <v>364</v>
      </c>
      <c r="F51" t="s">
        <v>474</v>
      </c>
      <c r="G51" t="s">
        <v>24</v>
      </c>
      <c r="H51" t="s">
        <v>475</v>
      </c>
      <c r="I51" t="s">
        <v>2</v>
      </c>
      <c r="J51" t="s">
        <v>1288</v>
      </c>
    </row>
    <row r="52" spans="4:10" x14ac:dyDescent="0.3">
      <c r="D52" s="22">
        <f>SUBTOTAL(3,$F$5:F52)</f>
        <v>48</v>
      </c>
      <c r="E52">
        <v>368</v>
      </c>
      <c r="F52" t="s">
        <v>509</v>
      </c>
      <c r="G52" t="s">
        <v>24</v>
      </c>
      <c r="H52" t="s">
        <v>510</v>
      </c>
      <c r="I52" t="s">
        <v>2</v>
      </c>
      <c r="J52" t="s">
        <v>1288</v>
      </c>
    </row>
    <row r="53" spans="4:10" x14ac:dyDescent="0.3">
      <c r="D53" s="22">
        <f>SUBTOTAL(3,$F$5:F53)</f>
        <v>49</v>
      </c>
      <c r="E53">
        <v>392</v>
      </c>
      <c r="F53" t="s">
        <v>696</v>
      </c>
      <c r="G53" t="s">
        <v>24</v>
      </c>
      <c r="H53" t="s">
        <v>697</v>
      </c>
      <c r="I53" t="s">
        <v>2</v>
      </c>
      <c r="J53" t="s">
        <v>1356</v>
      </c>
    </row>
    <row r="54" spans="4:10" x14ac:dyDescent="0.3">
      <c r="D54" s="22">
        <f>SUBTOTAL(3,$F$5:F54)</f>
        <v>50</v>
      </c>
      <c r="E54">
        <v>405</v>
      </c>
      <c r="F54" t="s">
        <v>1171</v>
      </c>
      <c r="G54" t="s">
        <v>34</v>
      </c>
      <c r="H54" t="s">
        <v>1172</v>
      </c>
      <c r="I54" t="s">
        <v>2</v>
      </c>
      <c r="J54" t="s">
        <v>1288</v>
      </c>
    </row>
    <row r="55" spans="4:10" x14ac:dyDescent="0.3">
      <c r="D55" s="22">
        <f>SUBTOTAL(3,$F$5:F55)</f>
        <v>51</v>
      </c>
      <c r="E55">
        <v>407</v>
      </c>
      <c r="F55" t="s">
        <v>1197</v>
      </c>
      <c r="G55" t="s">
        <v>19</v>
      </c>
      <c r="H55" t="s">
        <v>1198</v>
      </c>
      <c r="I55" t="s">
        <v>2</v>
      </c>
      <c r="J55" t="s">
        <v>1288</v>
      </c>
    </row>
    <row r="56" spans="4:10" x14ac:dyDescent="0.3">
      <c r="D56" s="22">
        <f>SUBTOTAL(3,$F$5:F56)</f>
        <v>52</v>
      </c>
      <c r="E56">
        <v>413</v>
      </c>
      <c r="F56" t="s">
        <v>1228</v>
      </c>
      <c r="G56" t="s">
        <v>34</v>
      </c>
      <c r="H56" t="s">
        <v>1229</v>
      </c>
      <c r="I56" t="s">
        <v>2</v>
      </c>
      <c r="J56" t="s">
        <v>1288</v>
      </c>
    </row>
    <row r="57" spans="4:10" x14ac:dyDescent="0.3">
      <c r="D57" s="22">
        <f>SUBTOTAL(3,$F$5:F57)</f>
        <v>53</v>
      </c>
      <c r="E57">
        <v>415</v>
      </c>
      <c r="F57" t="s">
        <v>1257</v>
      </c>
      <c r="G57" t="s">
        <v>19</v>
      </c>
      <c r="H57" t="s">
        <v>1258</v>
      </c>
      <c r="I57" t="s">
        <v>2</v>
      </c>
      <c r="J57" t="s">
        <v>1288</v>
      </c>
    </row>
    <row r="58" spans="4:10" x14ac:dyDescent="0.3">
      <c r="D58" s="22">
        <f>SUBTOTAL(3,$F$5:F58)</f>
        <v>54</v>
      </c>
      <c r="E58" s="23">
        <v>416</v>
      </c>
      <c r="F58" t="s">
        <v>1259</v>
      </c>
      <c r="G58" t="s">
        <v>24</v>
      </c>
      <c r="H58" t="s">
        <v>1260</v>
      </c>
      <c r="I58" t="s">
        <v>2</v>
      </c>
      <c r="J58" t="s">
        <v>1288</v>
      </c>
    </row>
    <row r="59" spans="4:10" x14ac:dyDescent="0.3">
      <c r="D59" s="22">
        <f>SUBTOTAL(3,$F$5:F59)</f>
        <v>55</v>
      </c>
      <c r="E59" s="23">
        <v>419</v>
      </c>
      <c r="F59" t="s">
        <v>1159</v>
      </c>
      <c r="G59" t="s">
        <v>19</v>
      </c>
      <c r="H59" t="s">
        <v>1160</v>
      </c>
      <c r="I59" t="s">
        <v>2</v>
      </c>
      <c r="J59" t="s">
        <v>1264</v>
      </c>
    </row>
    <row r="60" spans="4:10" x14ac:dyDescent="0.3">
      <c r="D60" s="22">
        <f>SUBTOTAL(3,$F$5:F60)</f>
        <v>55</v>
      </c>
      <c r="E60"/>
      <c r="F60"/>
      <c r="G60"/>
      <c r="H60"/>
      <c r="I60"/>
      <c r="J60"/>
    </row>
    <row r="61" spans="4:10" x14ac:dyDescent="0.3">
      <c r="D61" s="22">
        <f>SUBTOTAL(3,$F$5:F61)</f>
        <v>55</v>
      </c>
      <c r="E61"/>
      <c r="F61"/>
      <c r="G61"/>
      <c r="H61"/>
      <c r="I61"/>
      <c r="J61"/>
    </row>
    <row r="62" spans="4:10" x14ac:dyDescent="0.3">
      <c r="D62" s="22">
        <f>SUBTOTAL(3,$F$5:F62)</f>
        <v>55</v>
      </c>
      <c r="E62"/>
      <c r="F62"/>
      <c r="G62"/>
      <c r="H62"/>
      <c r="I62"/>
      <c r="J62"/>
    </row>
    <row r="63" spans="4:10" x14ac:dyDescent="0.3">
      <c r="E63"/>
      <c r="F63"/>
      <c r="G63"/>
      <c r="H63"/>
      <c r="I63"/>
      <c r="J63"/>
    </row>
    <row r="64" spans="4:10" x14ac:dyDescent="0.3">
      <c r="E64"/>
      <c r="F64"/>
      <c r="G64"/>
      <c r="H64"/>
      <c r="I64"/>
      <c r="J64"/>
    </row>
    <row r="65" spans="5:10" x14ac:dyDescent="0.3">
      <c r="E65"/>
      <c r="F65"/>
      <c r="G65"/>
      <c r="H65"/>
      <c r="I65"/>
      <c r="J65"/>
    </row>
    <row r="66" spans="5:10" x14ac:dyDescent="0.3">
      <c r="E66"/>
      <c r="F66"/>
      <c r="G66"/>
      <c r="H66"/>
      <c r="I66"/>
      <c r="J66"/>
    </row>
  </sheetData>
  <pageMargins left="0.7" right="0.7" top="0.75" bottom="0.75" header="0.3" footer="0.3"/>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1"/>
  <dimension ref="B4:AA27"/>
  <sheetViews>
    <sheetView zoomScale="55" zoomScaleNormal="55" workbookViewId="0">
      <selection activeCell="B4" sqref="B4:X27"/>
    </sheetView>
  </sheetViews>
  <sheetFormatPr defaultRowHeight="14.4" x14ac:dyDescent="0.3"/>
  <cols>
    <col min="2" max="2" width="20.77734375" customWidth="1"/>
    <col min="18" max="18" width="11.21875" customWidth="1"/>
    <col min="19" max="19" width="13.5546875" customWidth="1"/>
    <col min="20" max="20" width="13.21875" customWidth="1"/>
    <col min="21" max="21" width="12.5546875" customWidth="1"/>
    <col min="26" max="26" width="10.21875" bestFit="1" customWidth="1"/>
  </cols>
  <sheetData>
    <row r="4" spans="2:27" ht="34.200000000000003" x14ac:dyDescent="0.8">
      <c r="B4" s="121" t="s">
        <v>1380</v>
      </c>
      <c r="C4" s="121"/>
      <c r="D4" s="121"/>
      <c r="E4" s="121"/>
      <c r="F4" s="121"/>
      <c r="G4" s="121"/>
      <c r="H4" s="121"/>
      <c r="I4" s="121"/>
      <c r="J4" s="121"/>
      <c r="K4" s="121"/>
      <c r="L4" s="121"/>
      <c r="M4" s="121"/>
      <c r="N4" s="121"/>
      <c r="O4" s="121"/>
      <c r="P4" s="121"/>
      <c r="Q4" s="121"/>
      <c r="R4" s="121"/>
      <c r="S4" s="108" t="s">
        <v>1307</v>
      </c>
      <c r="T4" s="109">
        <f ca="1">TODAY()</f>
        <v>46145</v>
      </c>
      <c r="U4" s="109"/>
      <c r="V4" s="17"/>
      <c r="W4" s="17"/>
    </row>
    <row r="5" spans="2:27" ht="34.200000000000003" x14ac:dyDescent="0.8">
      <c r="B5" s="121"/>
      <c r="C5" s="121"/>
      <c r="D5" s="121"/>
      <c r="E5" s="121"/>
      <c r="F5" s="121"/>
      <c r="G5" s="121"/>
      <c r="H5" s="121"/>
      <c r="I5" s="121"/>
      <c r="J5" s="121"/>
      <c r="K5" s="121"/>
      <c r="L5" s="121"/>
      <c r="M5" s="121"/>
      <c r="N5" s="121"/>
      <c r="O5" s="121"/>
      <c r="P5" s="121"/>
      <c r="Q5" s="121"/>
      <c r="R5" s="121"/>
      <c r="S5" s="108"/>
      <c r="T5" s="109"/>
      <c r="U5" s="109"/>
      <c r="V5" s="17"/>
      <c r="W5" s="17"/>
    </row>
    <row r="7" spans="2:27" ht="18.600000000000001" x14ac:dyDescent="0.45">
      <c r="B7" s="110" t="s">
        <v>7</v>
      </c>
      <c r="C7" s="6"/>
      <c r="D7" s="111"/>
      <c r="E7" s="112"/>
      <c r="F7" s="112"/>
      <c r="G7" s="112"/>
      <c r="H7" s="112"/>
      <c r="I7" s="112"/>
      <c r="J7" s="112"/>
      <c r="K7" s="112"/>
      <c r="L7" s="112"/>
      <c r="M7" s="112"/>
      <c r="N7" s="112"/>
      <c r="O7" s="113"/>
      <c r="P7" s="114" t="s">
        <v>1274</v>
      </c>
      <c r="Q7" s="114"/>
      <c r="R7" s="114" t="s">
        <v>1276</v>
      </c>
      <c r="S7" s="114"/>
      <c r="T7" s="8"/>
      <c r="U7" s="115" t="s">
        <v>8</v>
      </c>
      <c r="V7" s="116"/>
      <c r="W7" s="116"/>
      <c r="X7" s="117"/>
    </row>
    <row r="8" spans="2:27" ht="18.600000000000001" x14ac:dyDescent="0.45">
      <c r="B8" s="110"/>
      <c r="C8" s="7" t="s">
        <v>1095</v>
      </c>
      <c r="D8" s="3" t="s">
        <v>1098</v>
      </c>
      <c r="E8" s="3" t="s">
        <v>1105</v>
      </c>
      <c r="F8" s="3" t="s">
        <v>1121</v>
      </c>
      <c r="G8" s="3" t="s">
        <v>1127</v>
      </c>
      <c r="H8" s="3" t="s">
        <v>1129</v>
      </c>
      <c r="I8" s="3" t="s">
        <v>1133</v>
      </c>
      <c r="J8" s="3" t="s">
        <v>1272</v>
      </c>
      <c r="K8" s="3" t="s">
        <v>24</v>
      </c>
      <c r="L8" s="3" t="s">
        <v>1273</v>
      </c>
      <c r="M8" s="3" t="s">
        <v>34</v>
      </c>
      <c r="N8" s="3" t="s">
        <v>14</v>
      </c>
      <c r="O8" s="3" t="s">
        <v>19</v>
      </c>
      <c r="P8" s="4" t="s">
        <v>1280</v>
      </c>
      <c r="Q8" s="4" t="s">
        <v>1281</v>
      </c>
      <c r="R8" s="4" t="s">
        <v>1282</v>
      </c>
      <c r="S8" s="4" t="s">
        <v>1283</v>
      </c>
      <c r="T8" s="3" t="s">
        <v>1278</v>
      </c>
      <c r="U8" s="4" t="s">
        <v>1287</v>
      </c>
      <c r="V8" s="4" t="s">
        <v>1277</v>
      </c>
      <c r="W8" s="4" t="s">
        <v>1275</v>
      </c>
      <c r="X8" s="4" t="s">
        <v>1279</v>
      </c>
    </row>
    <row r="9" spans="2:27" ht="18.600000000000001" x14ac:dyDescent="0.45">
      <c r="B9" s="5" t="s">
        <v>6</v>
      </c>
      <c r="C9" s="2"/>
      <c r="D9" s="1"/>
      <c r="E9" s="1"/>
      <c r="F9" s="1"/>
      <c r="G9" s="1"/>
      <c r="H9" s="1"/>
      <c r="I9" s="1"/>
      <c r="J9" s="1"/>
      <c r="K9" s="1"/>
      <c r="L9" s="1"/>
      <c r="M9" s="1"/>
      <c r="N9" s="1"/>
      <c r="O9" s="1"/>
      <c r="P9" s="1"/>
      <c r="Q9" s="1"/>
      <c r="R9" s="1"/>
      <c r="S9" s="1"/>
      <c r="T9" s="1"/>
      <c r="U9" s="45">
        <f>SUM(C9+D9+E9+F9+G9)</f>
        <v>0</v>
      </c>
      <c r="V9" s="46">
        <f t="shared" ref="V9:V25" si="0">SUM(H9+I9+J9+P9+R9+T9)</f>
        <v>0</v>
      </c>
      <c r="W9" s="46">
        <f t="shared" ref="W9:W25" si="1">SUM(K9+L9+M9+N9+O9+Q9+S9)</f>
        <v>0</v>
      </c>
      <c r="X9" s="46">
        <f>SUM(U9:W9)</f>
        <v>0</v>
      </c>
    </row>
    <row r="10" spans="2:27" ht="18.600000000000001" x14ac:dyDescent="0.45">
      <c r="B10" s="5" t="s">
        <v>7</v>
      </c>
      <c r="C10" s="43" cm="1">
        <f t="array" ref="C10:T10">COUNTIFS('C (2)'!G5:G1048576,'C COY PARADE'!C8:T8)</f>
        <v>0</v>
      </c>
      <c r="D10" s="44">
        <v>0</v>
      </c>
      <c r="E10" s="44">
        <v>0</v>
      </c>
      <c r="F10" s="44">
        <v>0</v>
      </c>
      <c r="G10" s="44">
        <v>3</v>
      </c>
      <c r="H10" s="44">
        <v>0</v>
      </c>
      <c r="I10" s="44">
        <v>0</v>
      </c>
      <c r="J10" s="44">
        <v>0</v>
      </c>
      <c r="K10" s="44">
        <v>18</v>
      </c>
      <c r="L10" s="44">
        <v>0</v>
      </c>
      <c r="M10" s="44">
        <v>7</v>
      </c>
      <c r="N10" s="44">
        <v>9</v>
      </c>
      <c r="O10" s="44">
        <v>18</v>
      </c>
      <c r="P10" s="44">
        <v>0</v>
      </c>
      <c r="Q10" s="44">
        <v>0</v>
      </c>
      <c r="R10" s="44">
        <v>0</v>
      </c>
      <c r="S10" s="44">
        <v>0</v>
      </c>
      <c r="T10" s="44">
        <v>0</v>
      </c>
      <c r="U10" s="45">
        <f>SUM(C10+D10+E10+F10+G10)</f>
        <v>3</v>
      </c>
      <c r="V10" s="46">
        <f t="shared" si="0"/>
        <v>0</v>
      </c>
      <c r="W10" s="46">
        <f t="shared" si="1"/>
        <v>52</v>
      </c>
      <c r="X10" s="46">
        <f>SUM(U10:W10)</f>
        <v>55</v>
      </c>
    </row>
    <row r="11" spans="2:27" ht="18.600000000000001" x14ac:dyDescent="0.45">
      <c r="B11" s="5" t="s">
        <v>1288</v>
      </c>
      <c r="C11" s="43" cm="1">
        <f t="array" ref="C11:T25">COUNTIFS('C (2)'!G5:G1048576,'C COY PARADE'!C8:T8,'C (2)'!J5:J1048576,'C COY PARADE'!B11:B25)</f>
        <v>0</v>
      </c>
      <c r="D11" s="44">
        <v>0</v>
      </c>
      <c r="E11" s="44">
        <v>0</v>
      </c>
      <c r="F11" s="44">
        <v>0</v>
      </c>
      <c r="G11" s="44">
        <v>0</v>
      </c>
      <c r="H11" s="44">
        <v>0</v>
      </c>
      <c r="I11" s="44">
        <v>0</v>
      </c>
      <c r="J11" s="44">
        <v>0</v>
      </c>
      <c r="K11" s="44">
        <v>8</v>
      </c>
      <c r="L11" s="44">
        <v>0</v>
      </c>
      <c r="M11" s="44">
        <v>6</v>
      </c>
      <c r="N11" s="44">
        <v>4</v>
      </c>
      <c r="O11" s="44">
        <v>4</v>
      </c>
      <c r="P11" s="44">
        <v>0</v>
      </c>
      <c r="Q11" s="44">
        <v>0</v>
      </c>
      <c r="R11" s="44">
        <v>0</v>
      </c>
      <c r="S11" s="44">
        <v>0</v>
      </c>
      <c r="T11" s="44">
        <v>0</v>
      </c>
      <c r="U11" s="45">
        <f>SUM(D11+E11+F11+G11)</f>
        <v>0</v>
      </c>
      <c r="V11" s="46">
        <f t="shared" si="0"/>
        <v>0</v>
      </c>
      <c r="W11" s="46">
        <f t="shared" si="1"/>
        <v>22</v>
      </c>
      <c r="X11" s="46">
        <f>SUM(U11:W11)</f>
        <v>22</v>
      </c>
    </row>
    <row r="12" spans="2:27" ht="18.600000000000001" x14ac:dyDescent="0.45">
      <c r="B12" s="5" t="s">
        <v>5</v>
      </c>
      <c r="C12" s="43">
        <v>0</v>
      </c>
      <c r="D12" s="44">
        <v>0</v>
      </c>
      <c r="E12" s="44">
        <v>0</v>
      </c>
      <c r="F12" s="44">
        <v>0</v>
      </c>
      <c r="G12" s="44">
        <v>0</v>
      </c>
      <c r="H12" s="44">
        <v>0</v>
      </c>
      <c r="I12" s="44">
        <v>0</v>
      </c>
      <c r="J12" s="44">
        <v>0</v>
      </c>
      <c r="K12" s="44">
        <v>1</v>
      </c>
      <c r="L12" s="44">
        <v>0</v>
      </c>
      <c r="M12" s="44">
        <v>0</v>
      </c>
      <c r="N12" s="44">
        <v>1</v>
      </c>
      <c r="O12" s="44">
        <v>2</v>
      </c>
      <c r="P12" s="44">
        <v>0</v>
      </c>
      <c r="Q12" s="44">
        <v>0</v>
      </c>
      <c r="R12" s="44">
        <v>0</v>
      </c>
      <c r="S12" s="44">
        <v>0</v>
      </c>
      <c r="T12" s="44">
        <v>0</v>
      </c>
      <c r="U12" s="46">
        <f>SUM(D12,D12+E12+F12+G12)</f>
        <v>0</v>
      </c>
      <c r="V12" s="46">
        <f t="shared" si="0"/>
        <v>0</v>
      </c>
      <c r="W12" s="46">
        <f t="shared" si="1"/>
        <v>4</v>
      </c>
      <c r="X12" s="46">
        <f t="shared" ref="X12:X25" si="2">SUM(U12:W12)</f>
        <v>4</v>
      </c>
    </row>
    <row r="13" spans="2:27" ht="18.600000000000001" x14ac:dyDescent="0.45">
      <c r="B13" s="5" t="s">
        <v>20</v>
      </c>
      <c r="C13" s="43">
        <v>0</v>
      </c>
      <c r="D13" s="44">
        <v>0</v>
      </c>
      <c r="E13" s="44">
        <v>0</v>
      </c>
      <c r="F13" s="44">
        <v>0</v>
      </c>
      <c r="G13" s="44">
        <v>0</v>
      </c>
      <c r="H13" s="44">
        <v>0</v>
      </c>
      <c r="I13" s="44">
        <v>0</v>
      </c>
      <c r="J13" s="44">
        <v>0</v>
      </c>
      <c r="K13" s="44">
        <v>1</v>
      </c>
      <c r="L13" s="44">
        <v>0</v>
      </c>
      <c r="M13" s="44">
        <v>0</v>
      </c>
      <c r="N13" s="44">
        <v>0</v>
      </c>
      <c r="O13" s="44">
        <v>2</v>
      </c>
      <c r="P13" s="44">
        <v>0</v>
      </c>
      <c r="Q13" s="44">
        <v>0</v>
      </c>
      <c r="R13" s="44">
        <v>0</v>
      </c>
      <c r="S13" s="44">
        <v>0</v>
      </c>
      <c r="T13" s="44">
        <v>0</v>
      </c>
      <c r="U13" s="46">
        <f t="shared" ref="U13:U25" si="3">SUM(D13,D13+E13+F13+G13)</f>
        <v>0</v>
      </c>
      <c r="V13" s="46">
        <f t="shared" si="0"/>
        <v>0</v>
      </c>
      <c r="W13" s="46">
        <f t="shared" si="1"/>
        <v>3</v>
      </c>
      <c r="X13" s="46">
        <f t="shared" si="2"/>
        <v>3</v>
      </c>
    </row>
    <row r="14" spans="2:27" ht="18.600000000000001" x14ac:dyDescent="0.45">
      <c r="B14" s="5" t="s">
        <v>1263</v>
      </c>
      <c r="C14" s="43">
        <v>0</v>
      </c>
      <c r="D14" s="44">
        <v>0</v>
      </c>
      <c r="E14" s="44">
        <v>0</v>
      </c>
      <c r="F14" s="44">
        <v>0</v>
      </c>
      <c r="G14" s="44">
        <v>0</v>
      </c>
      <c r="H14" s="44">
        <v>0</v>
      </c>
      <c r="I14" s="44">
        <v>0</v>
      </c>
      <c r="J14" s="44">
        <v>0</v>
      </c>
      <c r="K14" s="44">
        <v>0</v>
      </c>
      <c r="L14" s="44">
        <v>0</v>
      </c>
      <c r="M14" s="44">
        <v>0</v>
      </c>
      <c r="N14" s="44">
        <v>0</v>
      </c>
      <c r="O14" s="44">
        <v>0</v>
      </c>
      <c r="P14" s="44">
        <v>0</v>
      </c>
      <c r="Q14" s="44">
        <v>0</v>
      </c>
      <c r="R14" s="44">
        <v>0</v>
      </c>
      <c r="S14" s="44">
        <v>0</v>
      </c>
      <c r="T14" s="44">
        <v>0</v>
      </c>
      <c r="U14" s="46">
        <f t="shared" si="3"/>
        <v>0</v>
      </c>
      <c r="V14" s="46">
        <f t="shared" si="0"/>
        <v>0</v>
      </c>
      <c r="W14" s="46">
        <f t="shared" si="1"/>
        <v>0</v>
      </c>
      <c r="X14" s="46">
        <f t="shared" si="2"/>
        <v>0</v>
      </c>
      <c r="Z14" s="23" t="s">
        <v>5</v>
      </c>
      <c r="AA14" s="23">
        <f>X12</f>
        <v>4</v>
      </c>
    </row>
    <row r="15" spans="2:27" ht="18.600000000000001" x14ac:dyDescent="0.45">
      <c r="B15" s="5" t="s">
        <v>1264</v>
      </c>
      <c r="C15" s="43">
        <v>0</v>
      </c>
      <c r="D15" s="44">
        <v>0</v>
      </c>
      <c r="E15" s="44">
        <v>0</v>
      </c>
      <c r="F15" s="44">
        <v>0</v>
      </c>
      <c r="G15" s="44">
        <v>0</v>
      </c>
      <c r="H15" s="44">
        <v>0</v>
      </c>
      <c r="I15" s="44">
        <v>0</v>
      </c>
      <c r="J15" s="44">
        <v>0</v>
      </c>
      <c r="K15" s="44">
        <v>0</v>
      </c>
      <c r="L15" s="44">
        <v>0</v>
      </c>
      <c r="M15" s="44">
        <v>0</v>
      </c>
      <c r="N15" s="44">
        <v>0</v>
      </c>
      <c r="O15" s="44">
        <v>1</v>
      </c>
      <c r="P15" s="44">
        <v>0</v>
      </c>
      <c r="Q15" s="44">
        <v>0</v>
      </c>
      <c r="R15" s="44">
        <v>0</v>
      </c>
      <c r="S15" s="44">
        <v>0</v>
      </c>
      <c r="T15" s="44">
        <v>0</v>
      </c>
      <c r="U15" s="46">
        <f t="shared" si="3"/>
        <v>0</v>
      </c>
      <c r="V15" s="46">
        <f t="shared" si="0"/>
        <v>0</v>
      </c>
      <c r="W15" s="46">
        <f t="shared" si="1"/>
        <v>1</v>
      </c>
      <c r="X15" s="46">
        <f t="shared" si="2"/>
        <v>1</v>
      </c>
      <c r="Z15" s="23" t="s">
        <v>20</v>
      </c>
      <c r="AA15" s="23">
        <f>X13</f>
        <v>3</v>
      </c>
    </row>
    <row r="16" spans="2:27" ht="18.600000000000001" x14ac:dyDescent="0.45">
      <c r="B16" s="5" t="s">
        <v>1265</v>
      </c>
      <c r="C16" s="43">
        <v>0</v>
      </c>
      <c r="D16" s="44">
        <v>0</v>
      </c>
      <c r="E16" s="44">
        <v>0</v>
      </c>
      <c r="F16" s="44">
        <v>0</v>
      </c>
      <c r="G16" s="44">
        <v>1</v>
      </c>
      <c r="H16" s="44">
        <v>0</v>
      </c>
      <c r="I16" s="44">
        <v>0</v>
      </c>
      <c r="J16" s="44">
        <v>0</v>
      </c>
      <c r="K16" s="44">
        <v>2</v>
      </c>
      <c r="L16" s="44">
        <v>0</v>
      </c>
      <c r="M16" s="44">
        <v>1</v>
      </c>
      <c r="N16" s="44">
        <v>1</v>
      </c>
      <c r="O16" s="44">
        <v>2</v>
      </c>
      <c r="P16" s="44">
        <v>0</v>
      </c>
      <c r="Q16" s="44">
        <v>0</v>
      </c>
      <c r="R16" s="44">
        <v>0</v>
      </c>
      <c r="S16" s="44">
        <v>0</v>
      </c>
      <c r="T16" s="44">
        <v>0</v>
      </c>
      <c r="U16" s="46">
        <f t="shared" si="3"/>
        <v>1</v>
      </c>
      <c r="V16" s="46">
        <f t="shared" si="0"/>
        <v>0</v>
      </c>
      <c r="W16" s="46">
        <f t="shared" si="1"/>
        <v>6</v>
      </c>
      <c r="X16" s="46">
        <f t="shared" si="2"/>
        <v>7</v>
      </c>
      <c r="Z16" s="23" t="s">
        <v>1317</v>
      </c>
      <c r="AA16" s="23">
        <f>SUM(AA14:AA15)</f>
        <v>7</v>
      </c>
    </row>
    <row r="17" spans="2:27" ht="18.600000000000001" x14ac:dyDescent="0.45">
      <c r="B17" s="5" t="s">
        <v>1266</v>
      </c>
      <c r="C17" s="43">
        <v>0</v>
      </c>
      <c r="D17" s="44">
        <v>0</v>
      </c>
      <c r="E17" s="44">
        <v>0</v>
      </c>
      <c r="F17" s="44">
        <v>0</v>
      </c>
      <c r="G17" s="44">
        <v>0</v>
      </c>
      <c r="H17" s="44">
        <v>0</v>
      </c>
      <c r="I17" s="44">
        <v>0</v>
      </c>
      <c r="J17" s="44">
        <v>0</v>
      </c>
      <c r="K17" s="44">
        <v>0</v>
      </c>
      <c r="L17" s="44">
        <v>0</v>
      </c>
      <c r="M17" s="44">
        <v>0</v>
      </c>
      <c r="N17" s="44">
        <v>2</v>
      </c>
      <c r="O17" s="44">
        <v>1</v>
      </c>
      <c r="P17" s="44">
        <v>0</v>
      </c>
      <c r="Q17" s="44">
        <v>0</v>
      </c>
      <c r="R17" s="44">
        <v>0</v>
      </c>
      <c r="S17" s="44">
        <v>0</v>
      </c>
      <c r="T17" s="44">
        <v>0</v>
      </c>
      <c r="U17" s="46">
        <f t="shared" si="3"/>
        <v>0</v>
      </c>
      <c r="V17" s="46">
        <f t="shared" si="0"/>
        <v>0</v>
      </c>
      <c r="W17" s="46">
        <f t="shared" si="1"/>
        <v>3</v>
      </c>
      <c r="X17" s="46">
        <f t="shared" si="2"/>
        <v>3</v>
      </c>
      <c r="Z17" s="23" t="s">
        <v>1318</v>
      </c>
      <c r="AA17" s="23">
        <f>X10</f>
        <v>55</v>
      </c>
    </row>
    <row r="18" spans="2:27" ht="18.600000000000001" x14ac:dyDescent="0.45">
      <c r="B18" s="5" t="s">
        <v>1267</v>
      </c>
      <c r="C18" s="43">
        <v>0</v>
      </c>
      <c r="D18" s="44">
        <v>0</v>
      </c>
      <c r="E18" s="44">
        <v>0</v>
      </c>
      <c r="F18" s="44">
        <v>0</v>
      </c>
      <c r="G18" s="44">
        <v>0</v>
      </c>
      <c r="H18" s="44">
        <v>0</v>
      </c>
      <c r="I18" s="44">
        <v>0</v>
      </c>
      <c r="J18" s="44">
        <v>0</v>
      </c>
      <c r="K18" s="44">
        <v>0</v>
      </c>
      <c r="L18" s="44">
        <v>0</v>
      </c>
      <c r="M18" s="44">
        <v>0</v>
      </c>
      <c r="N18" s="44">
        <v>0</v>
      </c>
      <c r="O18" s="44">
        <v>0</v>
      </c>
      <c r="P18" s="44">
        <v>0</v>
      </c>
      <c r="Q18" s="44">
        <v>0</v>
      </c>
      <c r="R18" s="44">
        <v>0</v>
      </c>
      <c r="S18" s="44">
        <v>0</v>
      </c>
      <c r="T18" s="44">
        <v>0</v>
      </c>
      <c r="U18" s="46">
        <f t="shared" si="3"/>
        <v>0</v>
      </c>
      <c r="V18" s="46">
        <f t="shared" si="0"/>
        <v>0</v>
      </c>
      <c r="W18" s="46">
        <f t="shared" si="1"/>
        <v>0</v>
      </c>
      <c r="X18" s="46">
        <f t="shared" si="2"/>
        <v>0</v>
      </c>
      <c r="Z18" s="23" t="s">
        <v>1319</v>
      </c>
      <c r="AA18" s="50">
        <f>AA16/AA17*100</f>
        <v>12.727272727272727</v>
      </c>
    </row>
    <row r="19" spans="2:27" ht="18.600000000000001" x14ac:dyDescent="0.45">
      <c r="B19" s="5" t="s">
        <v>142</v>
      </c>
      <c r="C19" s="43">
        <v>0</v>
      </c>
      <c r="D19" s="44">
        <v>0</v>
      </c>
      <c r="E19" s="44">
        <v>0</v>
      </c>
      <c r="F19" s="44">
        <v>0</v>
      </c>
      <c r="G19" s="44">
        <v>0</v>
      </c>
      <c r="H19" s="44">
        <v>0</v>
      </c>
      <c r="I19" s="44">
        <v>0</v>
      </c>
      <c r="J19" s="44">
        <v>0</v>
      </c>
      <c r="K19" s="44">
        <v>0</v>
      </c>
      <c r="L19" s="44">
        <v>0</v>
      </c>
      <c r="M19" s="44">
        <v>0</v>
      </c>
      <c r="N19" s="44">
        <v>0</v>
      </c>
      <c r="O19" s="44">
        <v>1</v>
      </c>
      <c r="P19" s="44">
        <v>0</v>
      </c>
      <c r="Q19" s="44">
        <v>0</v>
      </c>
      <c r="R19" s="44">
        <v>0</v>
      </c>
      <c r="S19" s="44">
        <v>0</v>
      </c>
      <c r="T19" s="44">
        <v>0</v>
      </c>
      <c r="U19" s="46">
        <f t="shared" si="3"/>
        <v>0</v>
      </c>
      <c r="V19" s="46">
        <f t="shared" si="0"/>
        <v>0</v>
      </c>
      <c r="W19" s="46">
        <f t="shared" si="1"/>
        <v>1</v>
      </c>
      <c r="X19" s="46">
        <f t="shared" si="2"/>
        <v>1</v>
      </c>
    </row>
    <row r="20" spans="2:27" ht="18.600000000000001" x14ac:dyDescent="0.45">
      <c r="B20" s="5" t="s">
        <v>1268</v>
      </c>
      <c r="C20" s="43">
        <v>0</v>
      </c>
      <c r="D20" s="44">
        <v>0</v>
      </c>
      <c r="E20" s="44">
        <v>0</v>
      </c>
      <c r="F20" s="44">
        <v>0</v>
      </c>
      <c r="G20" s="44">
        <v>0</v>
      </c>
      <c r="H20" s="44">
        <v>0</v>
      </c>
      <c r="I20" s="44">
        <v>0</v>
      </c>
      <c r="J20" s="44">
        <v>0</v>
      </c>
      <c r="K20" s="44">
        <v>0</v>
      </c>
      <c r="L20" s="44">
        <v>0</v>
      </c>
      <c r="M20" s="44">
        <v>0</v>
      </c>
      <c r="N20" s="44">
        <v>0</v>
      </c>
      <c r="O20" s="44">
        <v>0</v>
      </c>
      <c r="P20" s="44">
        <v>0</v>
      </c>
      <c r="Q20" s="44">
        <v>0</v>
      </c>
      <c r="R20" s="44">
        <v>0</v>
      </c>
      <c r="S20" s="44">
        <v>0</v>
      </c>
      <c r="T20" s="44">
        <v>0</v>
      </c>
      <c r="U20" s="46">
        <f t="shared" si="3"/>
        <v>0</v>
      </c>
      <c r="V20" s="46">
        <f t="shared" si="0"/>
        <v>0</v>
      </c>
      <c r="W20" s="46">
        <f t="shared" si="1"/>
        <v>0</v>
      </c>
      <c r="X20" s="46">
        <f t="shared" si="2"/>
        <v>0</v>
      </c>
    </row>
    <row r="21" spans="2:27" ht="18.600000000000001" x14ac:dyDescent="0.45">
      <c r="B21" s="5" t="s">
        <v>361</v>
      </c>
      <c r="C21" s="43">
        <v>0</v>
      </c>
      <c r="D21" s="44">
        <v>0</v>
      </c>
      <c r="E21" s="44">
        <v>0</v>
      </c>
      <c r="F21" s="44">
        <v>0</v>
      </c>
      <c r="G21" s="44">
        <v>2</v>
      </c>
      <c r="H21" s="44">
        <v>0</v>
      </c>
      <c r="I21" s="44">
        <v>0</v>
      </c>
      <c r="J21" s="44">
        <v>0</v>
      </c>
      <c r="K21" s="44">
        <v>0</v>
      </c>
      <c r="L21" s="44">
        <v>0</v>
      </c>
      <c r="M21" s="44">
        <v>0</v>
      </c>
      <c r="N21" s="44">
        <v>1</v>
      </c>
      <c r="O21" s="44">
        <v>0</v>
      </c>
      <c r="P21" s="44">
        <v>0</v>
      </c>
      <c r="Q21" s="44">
        <v>0</v>
      </c>
      <c r="R21" s="44">
        <v>0</v>
      </c>
      <c r="S21" s="44">
        <v>0</v>
      </c>
      <c r="T21" s="44">
        <v>0</v>
      </c>
      <c r="U21" s="46">
        <f t="shared" si="3"/>
        <v>2</v>
      </c>
      <c r="V21" s="46">
        <f t="shared" si="0"/>
        <v>0</v>
      </c>
      <c r="W21" s="46">
        <f t="shared" si="1"/>
        <v>1</v>
      </c>
      <c r="X21" s="46">
        <f t="shared" si="2"/>
        <v>3</v>
      </c>
    </row>
    <row r="22" spans="2:27" ht="18.600000000000001" x14ac:dyDescent="0.45">
      <c r="B22" s="5" t="s">
        <v>1296</v>
      </c>
      <c r="C22" s="43">
        <v>0</v>
      </c>
      <c r="D22" s="44">
        <v>0</v>
      </c>
      <c r="E22" s="44">
        <v>0</v>
      </c>
      <c r="F22" s="44">
        <v>0</v>
      </c>
      <c r="G22" s="44">
        <v>0</v>
      </c>
      <c r="H22" s="44">
        <v>0</v>
      </c>
      <c r="I22" s="44">
        <v>0</v>
      </c>
      <c r="J22" s="44">
        <v>0</v>
      </c>
      <c r="K22" s="44">
        <v>0</v>
      </c>
      <c r="L22" s="44">
        <v>0</v>
      </c>
      <c r="M22" s="44">
        <v>0</v>
      </c>
      <c r="N22" s="44">
        <v>0</v>
      </c>
      <c r="O22" s="44">
        <v>1</v>
      </c>
      <c r="P22" s="44">
        <v>0</v>
      </c>
      <c r="Q22" s="44">
        <v>0</v>
      </c>
      <c r="R22" s="44">
        <v>0</v>
      </c>
      <c r="S22" s="44">
        <v>0</v>
      </c>
      <c r="T22" s="44">
        <v>0</v>
      </c>
      <c r="U22" s="46">
        <f t="shared" si="3"/>
        <v>0</v>
      </c>
      <c r="V22" s="46">
        <f t="shared" si="0"/>
        <v>0</v>
      </c>
      <c r="W22" s="46">
        <f t="shared" si="1"/>
        <v>1</v>
      </c>
      <c r="X22" s="46">
        <f t="shared" si="2"/>
        <v>1</v>
      </c>
    </row>
    <row r="23" spans="2:27" ht="18.600000000000001" x14ac:dyDescent="0.45">
      <c r="B23" s="5" t="s">
        <v>60</v>
      </c>
      <c r="C23" s="43">
        <v>0</v>
      </c>
      <c r="D23" s="44">
        <v>0</v>
      </c>
      <c r="E23" s="44">
        <v>0</v>
      </c>
      <c r="F23" s="44">
        <v>0</v>
      </c>
      <c r="G23" s="44">
        <v>0</v>
      </c>
      <c r="H23" s="44">
        <v>0</v>
      </c>
      <c r="I23" s="44">
        <v>0</v>
      </c>
      <c r="J23" s="44">
        <v>0</v>
      </c>
      <c r="K23" s="44">
        <v>4</v>
      </c>
      <c r="L23" s="44">
        <v>0</v>
      </c>
      <c r="M23" s="44">
        <v>0</v>
      </c>
      <c r="N23" s="44">
        <v>0</v>
      </c>
      <c r="O23" s="44">
        <v>4</v>
      </c>
      <c r="P23" s="44">
        <v>0</v>
      </c>
      <c r="Q23" s="44">
        <v>0</v>
      </c>
      <c r="R23" s="44">
        <v>0</v>
      </c>
      <c r="S23" s="44">
        <v>0</v>
      </c>
      <c r="T23" s="44">
        <v>0</v>
      </c>
      <c r="U23" s="46">
        <f t="shared" si="3"/>
        <v>0</v>
      </c>
      <c r="V23" s="46">
        <f t="shared" si="0"/>
        <v>0</v>
      </c>
      <c r="W23" s="46">
        <f t="shared" si="1"/>
        <v>8</v>
      </c>
      <c r="X23" s="46">
        <f t="shared" si="2"/>
        <v>8</v>
      </c>
    </row>
    <row r="24" spans="2:27" ht="18.600000000000001" x14ac:dyDescent="0.45">
      <c r="B24" s="5" t="s">
        <v>1295</v>
      </c>
      <c r="C24" s="43">
        <v>0</v>
      </c>
      <c r="D24" s="44">
        <v>0</v>
      </c>
      <c r="E24" s="44">
        <v>0</v>
      </c>
      <c r="F24" s="44">
        <v>0</v>
      </c>
      <c r="G24" s="44">
        <v>0</v>
      </c>
      <c r="H24" s="44">
        <v>0</v>
      </c>
      <c r="I24" s="44">
        <v>0</v>
      </c>
      <c r="J24" s="44">
        <v>0</v>
      </c>
      <c r="K24" s="44">
        <v>0</v>
      </c>
      <c r="L24" s="44">
        <v>0</v>
      </c>
      <c r="M24" s="44">
        <v>0</v>
      </c>
      <c r="N24" s="44">
        <v>0</v>
      </c>
      <c r="O24" s="44">
        <v>0</v>
      </c>
      <c r="P24" s="44">
        <v>0</v>
      </c>
      <c r="Q24" s="44">
        <v>0</v>
      </c>
      <c r="R24" s="44">
        <v>0</v>
      </c>
      <c r="S24" s="44">
        <v>0</v>
      </c>
      <c r="T24" s="44">
        <v>0</v>
      </c>
      <c r="U24" s="46">
        <f t="shared" si="3"/>
        <v>0</v>
      </c>
      <c r="V24" s="46">
        <f t="shared" si="0"/>
        <v>0</v>
      </c>
      <c r="W24" s="46">
        <f t="shared" si="1"/>
        <v>0</v>
      </c>
      <c r="X24" s="46">
        <f t="shared" si="2"/>
        <v>0</v>
      </c>
    </row>
    <row r="25" spans="2:27" ht="18.600000000000001" x14ac:dyDescent="0.45">
      <c r="B25" s="5" t="s">
        <v>1269</v>
      </c>
      <c r="C25" s="43">
        <v>0</v>
      </c>
      <c r="D25" s="44">
        <v>0</v>
      </c>
      <c r="E25" s="44">
        <v>0</v>
      </c>
      <c r="F25" s="44">
        <v>0</v>
      </c>
      <c r="G25" s="44">
        <v>0</v>
      </c>
      <c r="H25" s="44">
        <v>0</v>
      </c>
      <c r="I25" s="44">
        <v>0</v>
      </c>
      <c r="J25" s="44">
        <v>0</v>
      </c>
      <c r="K25" s="44">
        <v>0</v>
      </c>
      <c r="L25" s="44">
        <v>0</v>
      </c>
      <c r="M25" s="44">
        <v>0</v>
      </c>
      <c r="N25" s="44">
        <v>0</v>
      </c>
      <c r="O25" s="44">
        <v>0</v>
      </c>
      <c r="P25" s="44">
        <v>0</v>
      </c>
      <c r="Q25" s="44">
        <v>0</v>
      </c>
      <c r="R25" s="44">
        <v>0</v>
      </c>
      <c r="S25" s="44">
        <v>0</v>
      </c>
      <c r="T25" s="44">
        <v>0</v>
      </c>
      <c r="U25" s="46">
        <f t="shared" si="3"/>
        <v>0</v>
      </c>
      <c r="V25" s="46">
        <f t="shared" si="0"/>
        <v>0</v>
      </c>
      <c r="W25" s="46">
        <f t="shared" si="1"/>
        <v>0</v>
      </c>
      <c r="X25" s="46">
        <f t="shared" si="2"/>
        <v>0</v>
      </c>
    </row>
    <row r="26" spans="2:27" ht="18.600000000000001" x14ac:dyDescent="0.45">
      <c r="B26" s="5" t="s">
        <v>1270</v>
      </c>
      <c r="C26" s="36">
        <f>+SUM(C12:C25)</f>
        <v>0</v>
      </c>
      <c r="D26" s="36">
        <f t="shared" ref="D26:T26" si="4">+SUM(D12:D25)</f>
        <v>0</v>
      </c>
      <c r="E26" s="36">
        <f t="shared" si="4"/>
        <v>0</v>
      </c>
      <c r="F26" s="36">
        <f t="shared" si="4"/>
        <v>0</v>
      </c>
      <c r="G26" s="36">
        <f t="shared" si="4"/>
        <v>3</v>
      </c>
      <c r="H26" s="36">
        <f t="shared" si="4"/>
        <v>0</v>
      </c>
      <c r="I26" s="36">
        <f t="shared" si="4"/>
        <v>0</v>
      </c>
      <c r="J26" s="36">
        <f t="shared" si="4"/>
        <v>0</v>
      </c>
      <c r="K26" s="36">
        <f t="shared" si="4"/>
        <v>8</v>
      </c>
      <c r="L26" s="36">
        <f t="shared" si="4"/>
        <v>0</v>
      </c>
      <c r="M26" s="36">
        <f t="shared" si="4"/>
        <v>1</v>
      </c>
      <c r="N26" s="36">
        <f t="shared" si="4"/>
        <v>5</v>
      </c>
      <c r="O26" s="36">
        <f t="shared" si="4"/>
        <v>14</v>
      </c>
      <c r="P26" s="36">
        <f t="shared" si="4"/>
        <v>0</v>
      </c>
      <c r="Q26" s="36">
        <f t="shared" si="4"/>
        <v>0</v>
      </c>
      <c r="R26" s="36">
        <f t="shared" si="4"/>
        <v>0</v>
      </c>
      <c r="S26" s="36">
        <f t="shared" si="4"/>
        <v>0</v>
      </c>
      <c r="T26" s="36">
        <f t="shared" si="4"/>
        <v>0</v>
      </c>
      <c r="U26" s="46">
        <f t="shared" ref="U26:X26" si="5">+SUM(U12:U25)</f>
        <v>3</v>
      </c>
      <c r="V26" s="46">
        <f t="shared" si="5"/>
        <v>0</v>
      </c>
      <c r="W26" s="46">
        <f t="shared" si="5"/>
        <v>28</v>
      </c>
      <c r="X26" s="46">
        <f t="shared" si="5"/>
        <v>31</v>
      </c>
    </row>
    <row r="27" spans="2:27" ht="18.600000000000001" x14ac:dyDescent="0.45">
      <c r="B27" s="5" t="s">
        <v>1271</v>
      </c>
      <c r="C27" s="36">
        <f>C10-C26</f>
        <v>0</v>
      </c>
      <c r="D27" s="36">
        <f>D10-D26</f>
        <v>0</v>
      </c>
      <c r="E27" s="36">
        <f t="shared" ref="E27:X27" si="6">E10-E26</f>
        <v>0</v>
      </c>
      <c r="F27" s="36">
        <f t="shared" si="6"/>
        <v>0</v>
      </c>
      <c r="G27" s="36">
        <f t="shared" si="6"/>
        <v>0</v>
      </c>
      <c r="H27" s="36">
        <f t="shared" si="6"/>
        <v>0</v>
      </c>
      <c r="I27" s="36">
        <f t="shared" si="6"/>
        <v>0</v>
      </c>
      <c r="J27" s="36">
        <f t="shared" si="6"/>
        <v>0</v>
      </c>
      <c r="K27" s="36">
        <f t="shared" si="6"/>
        <v>10</v>
      </c>
      <c r="L27" s="36">
        <f t="shared" si="6"/>
        <v>0</v>
      </c>
      <c r="M27" s="36">
        <f t="shared" si="6"/>
        <v>6</v>
      </c>
      <c r="N27" s="36">
        <f t="shared" si="6"/>
        <v>4</v>
      </c>
      <c r="O27" s="36">
        <f t="shared" si="6"/>
        <v>4</v>
      </c>
      <c r="P27" s="36">
        <f t="shared" si="6"/>
        <v>0</v>
      </c>
      <c r="Q27" s="36">
        <f t="shared" si="6"/>
        <v>0</v>
      </c>
      <c r="R27" s="36">
        <f t="shared" si="6"/>
        <v>0</v>
      </c>
      <c r="S27" s="36">
        <f t="shared" si="6"/>
        <v>0</v>
      </c>
      <c r="T27" s="36">
        <f t="shared" si="6"/>
        <v>0</v>
      </c>
      <c r="U27" s="46">
        <f t="shared" si="6"/>
        <v>0</v>
      </c>
      <c r="V27" s="46">
        <f t="shared" si="6"/>
        <v>0</v>
      </c>
      <c r="W27" s="46">
        <f t="shared" si="6"/>
        <v>24</v>
      </c>
      <c r="X27" s="46">
        <f t="shared" si="6"/>
        <v>24</v>
      </c>
    </row>
  </sheetData>
  <mergeCells count="8">
    <mergeCell ref="B4:R5"/>
    <mergeCell ref="S4:S5"/>
    <mergeCell ref="T4:U5"/>
    <mergeCell ref="B7:B8"/>
    <mergeCell ref="D7:O7"/>
    <mergeCell ref="P7:Q7"/>
    <mergeCell ref="R7:S7"/>
    <mergeCell ref="U7:X7"/>
  </mergeCells>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C8:D12"/>
  <sheetViews>
    <sheetView zoomScale="160" zoomScaleNormal="160" workbookViewId="0">
      <selection activeCell="C8" sqref="C8:D12"/>
    </sheetView>
  </sheetViews>
  <sheetFormatPr defaultRowHeight="14.4" x14ac:dyDescent="0.3"/>
  <cols>
    <col min="3" max="3" width="10.21875" bestFit="1" customWidth="1"/>
  </cols>
  <sheetData>
    <row r="8" spans="3:4" x14ac:dyDescent="0.3">
      <c r="C8" s="118" t="s">
        <v>1341</v>
      </c>
      <c r="D8" s="119"/>
    </row>
    <row r="9" spans="3:4" x14ac:dyDescent="0.3">
      <c r="C9" s="49" t="s">
        <v>1317</v>
      </c>
      <c r="D9" s="23">
        <f>'C COY PARADE'!AA16</f>
        <v>7</v>
      </c>
    </row>
    <row r="10" spans="3:4" x14ac:dyDescent="0.3">
      <c r="C10" s="49" t="s">
        <v>1320</v>
      </c>
      <c r="D10" s="23">
        <f>D11-D9</f>
        <v>48</v>
      </c>
    </row>
    <row r="11" spans="3:4" x14ac:dyDescent="0.3">
      <c r="C11" s="49" t="s">
        <v>1318</v>
      </c>
      <c r="D11" s="23">
        <f>'C COY PARADE'!X10</f>
        <v>55</v>
      </c>
    </row>
    <row r="12" spans="3:4" x14ac:dyDescent="0.3">
      <c r="C12" s="49" t="s">
        <v>1338</v>
      </c>
      <c r="D12" s="50">
        <f>D9/D11*100</f>
        <v>12.727272727272727</v>
      </c>
    </row>
  </sheetData>
  <mergeCells count="1">
    <mergeCell ref="C8:D8"/>
  </mergeCell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41"/>
  <dimension ref="D1:J59"/>
  <sheetViews>
    <sheetView topLeftCell="A27" workbookViewId="0">
      <selection activeCell="C3" sqref="C3:J49"/>
    </sheetView>
  </sheetViews>
  <sheetFormatPr defaultRowHeight="14.4" x14ac:dyDescent="0.3"/>
  <cols>
    <col min="4" max="4" width="8.77734375" style="23"/>
    <col min="5" max="5" width="0" style="23" hidden="1" customWidth="1"/>
    <col min="6" max="6" width="10.77734375" style="23" bestFit="1" customWidth="1"/>
    <col min="7" max="7" width="9.21875" style="22"/>
    <col min="8" max="8" width="19.21875" style="23" bestFit="1" customWidth="1"/>
    <col min="9" max="9" width="9.21875" style="22"/>
    <col min="10" max="10" width="11.88671875" style="23" bestFit="1" customWidth="1"/>
    <col min="11" max="21" width="0" hidden="1" customWidth="1"/>
  </cols>
  <sheetData>
    <row r="1" spans="4:10" hidden="1" x14ac:dyDescent="0.3">
      <c r="D1"/>
      <c r="E1" s="19" t="s">
        <v>1310</v>
      </c>
      <c r="F1" t="s">
        <v>3</v>
      </c>
      <c r="G1" s="21"/>
      <c r="H1"/>
      <c r="I1" s="21"/>
      <c r="J1"/>
    </row>
    <row r="2" spans="4:10" hidden="1" x14ac:dyDescent="0.3">
      <c r="D2"/>
      <c r="E2"/>
      <c r="F2"/>
      <c r="G2" s="21"/>
      <c r="H2"/>
      <c r="I2" s="21"/>
      <c r="J2"/>
    </row>
    <row r="3" spans="4:10" ht="63.45" customHeight="1" x14ac:dyDescent="0.3">
      <c r="D3"/>
      <c r="E3"/>
      <c r="F3"/>
      <c r="G3"/>
      <c r="H3"/>
      <c r="I3"/>
      <c r="J3"/>
    </row>
    <row r="4" spans="4:10" x14ac:dyDescent="0.3">
      <c r="D4" s="54" t="s">
        <v>1312</v>
      </c>
      <c r="E4" s="54" t="s">
        <v>1300</v>
      </c>
      <c r="F4" s="54" t="s">
        <v>1301</v>
      </c>
      <c r="G4" s="54" t="s">
        <v>1298</v>
      </c>
      <c r="H4" s="54" t="s">
        <v>9</v>
      </c>
      <c r="I4" s="54" t="s">
        <v>10</v>
      </c>
      <c r="J4" s="54" t="s">
        <v>1297</v>
      </c>
    </row>
    <row r="5" spans="4:10" x14ac:dyDescent="0.3">
      <c r="D5" s="23">
        <f>SUBTOTAL(3,$F$5:F5)</f>
        <v>1</v>
      </c>
      <c r="E5">
        <v>28</v>
      </c>
      <c r="F5" t="s">
        <v>502</v>
      </c>
      <c r="G5" t="s">
        <v>24</v>
      </c>
      <c r="H5" t="s">
        <v>503</v>
      </c>
      <c r="I5" t="s">
        <v>3</v>
      </c>
      <c r="J5" t="s">
        <v>5</v>
      </c>
    </row>
    <row r="6" spans="4:10" x14ac:dyDescent="0.3">
      <c r="D6" s="23">
        <f>SUBTOTAL(3,$F$5:F6)</f>
        <v>2</v>
      </c>
      <c r="E6">
        <v>30</v>
      </c>
      <c r="F6" t="s">
        <v>524</v>
      </c>
      <c r="G6" t="s">
        <v>14</v>
      </c>
      <c r="H6" t="s">
        <v>525</v>
      </c>
      <c r="I6" t="s">
        <v>3</v>
      </c>
      <c r="J6" t="s">
        <v>5</v>
      </c>
    </row>
    <row r="7" spans="4:10" x14ac:dyDescent="0.3">
      <c r="D7" s="23">
        <f>SUBTOTAL(3,$F$5:F7)</f>
        <v>3</v>
      </c>
      <c r="E7" s="23">
        <v>33</v>
      </c>
      <c r="F7" t="s">
        <v>551</v>
      </c>
      <c r="G7" t="s">
        <v>34</v>
      </c>
      <c r="H7" t="s">
        <v>552</v>
      </c>
      <c r="I7" t="s">
        <v>3</v>
      </c>
      <c r="J7" t="s">
        <v>60</v>
      </c>
    </row>
    <row r="8" spans="4:10" x14ac:dyDescent="0.3">
      <c r="D8" s="23">
        <f>SUBTOTAL(3,$F$5:F8)</f>
        <v>4</v>
      </c>
      <c r="E8">
        <v>58</v>
      </c>
      <c r="F8" t="s">
        <v>760</v>
      </c>
      <c r="G8" t="s">
        <v>14</v>
      </c>
      <c r="H8" t="s">
        <v>761</v>
      </c>
      <c r="I8" t="s">
        <v>3</v>
      </c>
      <c r="J8" t="s">
        <v>5</v>
      </c>
    </row>
    <row r="9" spans="4:10" x14ac:dyDescent="0.3">
      <c r="D9" s="23">
        <f>SUBTOTAL(3,$F$5:F9)</f>
        <v>5</v>
      </c>
      <c r="E9">
        <v>93</v>
      </c>
      <c r="F9" t="s">
        <v>902</v>
      </c>
      <c r="G9" t="s">
        <v>34</v>
      </c>
      <c r="H9" t="s">
        <v>903</v>
      </c>
      <c r="I9" t="s">
        <v>3</v>
      </c>
      <c r="J9" t="s">
        <v>1266</v>
      </c>
    </row>
    <row r="10" spans="4:10" x14ac:dyDescent="0.3">
      <c r="D10" s="23">
        <f>SUBTOTAL(3,$F$5:F10)</f>
        <v>6</v>
      </c>
      <c r="E10">
        <v>102</v>
      </c>
      <c r="F10" t="s">
        <v>937</v>
      </c>
      <c r="G10" t="s">
        <v>14</v>
      </c>
      <c r="H10" t="s">
        <v>938</v>
      </c>
      <c r="I10" t="s">
        <v>3</v>
      </c>
      <c r="J10" t="s">
        <v>1266</v>
      </c>
    </row>
    <row r="11" spans="4:10" x14ac:dyDescent="0.3">
      <c r="D11" s="23">
        <f>SUBTOTAL(3,$F$5:F11)</f>
        <v>7</v>
      </c>
      <c r="E11">
        <v>104</v>
      </c>
      <c r="F11" t="s">
        <v>946</v>
      </c>
      <c r="G11" t="s">
        <v>24</v>
      </c>
      <c r="H11" t="s">
        <v>947</v>
      </c>
      <c r="I11" t="s">
        <v>3</v>
      </c>
      <c r="J11" t="s">
        <v>1266</v>
      </c>
    </row>
    <row r="12" spans="4:10" x14ac:dyDescent="0.3">
      <c r="D12" s="23">
        <f>SUBTOTAL(3,$F$5:F12)</f>
        <v>8</v>
      </c>
      <c r="E12" s="23">
        <v>105</v>
      </c>
      <c r="F12" t="s">
        <v>949</v>
      </c>
      <c r="G12" t="s">
        <v>34</v>
      </c>
      <c r="H12" t="s">
        <v>950</v>
      </c>
      <c r="I12" t="s">
        <v>3</v>
      </c>
      <c r="J12" t="s">
        <v>1266</v>
      </c>
    </row>
    <row r="13" spans="4:10" x14ac:dyDescent="0.3">
      <c r="D13" s="23">
        <f>SUBTOTAL(3,$F$5:F13)</f>
        <v>9</v>
      </c>
      <c r="E13">
        <v>119</v>
      </c>
      <c r="F13" t="s">
        <v>997</v>
      </c>
      <c r="G13" t="s">
        <v>19</v>
      </c>
      <c r="H13" t="s">
        <v>998</v>
      </c>
      <c r="I13" t="s">
        <v>3</v>
      </c>
      <c r="J13" t="s">
        <v>1288</v>
      </c>
    </row>
    <row r="14" spans="4:10" x14ac:dyDescent="0.3">
      <c r="D14" s="23">
        <f>SUBTOTAL(3,$F$5:F14)</f>
        <v>10</v>
      </c>
      <c r="E14">
        <v>123</v>
      </c>
      <c r="F14" t="s">
        <v>1015</v>
      </c>
      <c r="G14" t="s">
        <v>19</v>
      </c>
      <c r="H14" t="s">
        <v>1016</v>
      </c>
      <c r="I14" t="s">
        <v>3</v>
      </c>
      <c r="J14" t="s">
        <v>1288</v>
      </c>
    </row>
    <row r="15" spans="4:10" x14ac:dyDescent="0.3">
      <c r="D15" s="23">
        <f>SUBTOTAL(3,$F$5:F15)</f>
        <v>11</v>
      </c>
      <c r="E15">
        <v>142</v>
      </c>
      <c r="F15" t="s">
        <v>1078</v>
      </c>
      <c r="G15" t="s">
        <v>14</v>
      </c>
      <c r="H15" t="s">
        <v>1079</v>
      </c>
      <c r="I15" t="s">
        <v>3</v>
      </c>
      <c r="J15" t="s">
        <v>1288</v>
      </c>
    </row>
    <row r="16" spans="4:10" x14ac:dyDescent="0.3">
      <c r="D16" s="23">
        <f>SUBTOTAL(3,$F$5:F16)</f>
        <v>12</v>
      </c>
      <c r="E16">
        <v>144</v>
      </c>
      <c r="F16" t="s">
        <v>1084</v>
      </c>
      <c r="G16" t="s">
        <v>24</v>
      </c>
      <c r="H16" t="s">
        <v>1085</v>
      </c>
      <c r="I16" t="s">
        <v>3</v>
      </c>
      <c r="J16" t="s">
        <v>1288</v>
      </c>
    </row>
    <row r="17" spans="4:10" x14ac:dyDescent="0.3">
      <c r="D17" s="23">
        <f>SUBTOTAL(3,$F$5:F17)</f>
        <v>13</v>
      </c>
      <c r="E17">
        <v>146</v>
      </c>
      <c r="F17" t="s">
        <v>1120</v>
      </c>
      <c r="G17" t="s">
        <v>14</v>
      </c>
      <c r="H17" t="s">
        <v>1122</v>
      </c>
      <c r="I17" t="s">
        <v>3</v>
      </c>
      <c r="J17" t="s">
        <v>1288</v>
      </c>
    </row>
    <row r="18" spans="4:10" x14ac:dyDescent="0.3">
      <c r="D18" s="23">
        <f>SUBTOTAL(3,$F$5:F18)</f>
        <v>14</v>
      </c>
      <c r="E18">
        <v>148</v>
      </c>
      <c r="F18" t="s">
        <v>1162</v>
      </c>
      <c r="G18" t="s">
        <v>24</v>
      </c>
      <c r="H18" t="s">
        <v>1163</v>
      </c>
      <c r="I18" t="s">
        <v>3</v>
      </c>
      <c r="J18" t="s">
        <v>1288</v>
      </c>
    </row>
    <row r="19" spans="4:10" x14ac:dyDescent="0.3">
      <c r="D19" s="23">
        <f>SUBTOTAL(3,$F$5:F19)</f>
        <v>15</v>
      </c>
      <c r="E19">
        <v>150</v>
      </c>
      <c r="F19" t="s">
        <v>1239</v>
      </c>
      <c r="G19" t="s">
        <v>14</v>
      </c>
      <c r="H19" t="s">
        <v>1240</v>
      </c>
      <c r="I19" t="s">
        <v>3</v>
      </c>
      <c r="J19" t="s">
        <v>1288</v>
      </c>
    </row>
    <row r="20" spans="4:10" x14ac:dyDescent="0.3">
      <c r="D20" s="23">
        <f>SUBTOTAL(3,$F$5:F20)</f>
        <v>16</v>
      </c>
      <c r="E20">
        <v>165</v>
      </c>
      <c r="F20" t="s">
        <v>666</v>
      </c>
      <c r="G20" t="s">
        <v>34</v>
      </c>
      <c r="H20" t="s">
        <v>667</v>
      </c>
      <c r="I20" t="s">
        <v>3</v>
      </c>
      <c r="J20" t="s">
        <v>1288</v>
      </c>
    </row>
    <row r="21" spans="4:10" x14ac:dyDescent="0.3">
      <c r="D21" s="23">
        <f>SUBTOTAL(3,$F$5:F21)</f>
        <v>17</v>
      </c>
      <c r="E21">
        <v>167</v>
      </c>
      <c r="F21" t="s">
        <v>714</v>
      </c>
      <c r="G21" t="s">
        <v>19</v>
      </c>
      <c r="H21" t="s">
        <v>715</v>
      </c>
      <c r="I21" t="s">
        <v>3</v>
      </c>
      <c r="J21" t="s">
        <v>361</v>
      </c>
    </row>
    <row r="22" spans="4:10" x14ac:dyDescent="0.3">
      <c r="D22" s="23">
        <f>SUBTOTAL(3,$F$5:F22)</f>
        <v>18</v>
      </c>
      <c r="E22" s="23">
        <v>168</v>
      </c>
      <c r="F22" t="s">
        <v>796</v>
      </c>
      <c r="G22" t="s">
        <v>24</v>
      </c>
      <c r="H22" t="s">
        <v>797</v>
      </c>
      <c r="I22" t="s">
        <v>3</v>
      </c>
      <c r="J22" t="s">
        <v>361</v>
      </c>
    </row>
    <row r="23" spans="4:10" x14ac:dyDescent="0.3">
      <c r="D23" s="23">
        <f>SUBTOTAL(3,$F$5:F23)</f>
        <v>19</v>
      </c>
      <c r="E23">
        <v>181</v>
      </c>
      <c r="F23" t="s">
        <v>76</v>
      </c>
      <c r="G23" t="s">
        <v>34</v>
      </c>
      <c r="H23" t="s">
        <v>77</v>
      </c>
      <c r="I23" t="s">
        <v>3</v>
      </c>
      <c r="J23" t="s">
        <v>361</v>
      </c>
    </row>
    <row r="24" spans="4:10" x14ac:dyDescent="0.3">
      <c r="D24" s="23">
        <f>SUBTOTAL(3,$F$5:F24)</f>
        <v>20</v>
      </c>
      <c r="E24">
        <v>185</v>
      </c>
      <c r="F24" t="s">
        <v>96</v>
      </c>
      <c r="G24" t="s">
        <v>34</v>
      </c>
      <c r="H24" t="s">
        <v>97</v>
      </c>
      <c r="I24" t="s">
        <v>3</v>
      </c>
      <c r="J24" t="s">
        <v>1288</v>
      </c>
    </row>
    <row r="25" spans="4:10" x14ac:dyDescent="0.3">
      <c r="D25" s="23">
        <f>SUBTOTAL(3,$F$5:F25)</f>
        <v>21</v>
      </c>
      <c r="E25">
        <v>201</v>
      </c>
      <c r="F25" t="s">
        <v>333</v>
      </c>
      <c r="G25" t="s">
        <v>34</v>
      </c>
      <c r="H25" t="s">
        <v>334</v>
      </c>
      <c r="I25" t="s">
        <v>3</v>
      </c>
      <c r="J25" t="s">
        <v>1288</v>
      </c>
    </row>
    <row r="26" spans="4:10" x14ac:dyDescent="0.3">
      <c r="D26" s="23">
        <f>SUBTOTAL(3,$F$5:F26)</f>
        <v>22</v>
      </c>
      <c r="E26">
        <v>212</v>
      </c>
      <c r="F26" t="s">
        <v>381</v>
      </c>
      <c r="G26" t="s">
        <v>24</v>
      </c>
      <c r="H26" t="s">
        <v>382</v>
      </c>
      <c r="I26" t="s">
        <v>3</v>
      </c>
      <c r="J26" t="s">
        <v>1288</v>
      </c>
    </row>
    <row r="27" spans="4:10" x14ac:dyDescent="0.3">
      <c r="D27" s="23">
        <f>SUBTOTAL(3,$F$5:F27)</f>
        <v>23</v>
      </c>
      <c r="E27">
        <v>220</v>
      </c>
      <c r="F27" t="s">
        <v>423</v>
      </c>
      <c r="G27" t="s">
        <v>24</v>
      </c>
      <c r="H27" t="s">
        <v>424</v>
      </c>
      <c r="I27" t="s">
        <v>3</v>
      </c>
      <c r="J27" t="s">
        <v>1288</v>
      </c>
    </row>
    <row r="28" spans="4:10" x14ac:dyDescent="0.3">
      <c r="D28" s="23">
        <f>SUBTOTAL(3,$F$5:F28)</f>
        <v>24</v>
      </c>
      <c r="E28">
        <v>237</v>
      </c>
      <c r="F28" t="s">
        <v>314</v>
      </c>
      <c r="G28" t="s">
        <v>34</v>
      </c>
      <c r="H28" t="s">
        <v>315</v>
      </c>
      <c r="I28" t="s">
        <v>3</v>
      </c>
      <c r="J28" t="s">
        <v>1288</v>
      </c>
    </row>
    <row r="29" spans="4:10" x14ac:dyDescent="0.3">
      <c r="D29" s="23">
        <f>SUBTOTAL(3,$F$5:F29)</f>
        <v>25</v>
      </c>
      <c r="E29">
        <v>238</v>
      </c>
      <c r="F29" t="s">
        <v>582</v>
      </c>
      <c r="G29" t="s">
        <v>14</v>
      </c>
      <c r="H29" t="s">
        <v>583</v>
      </c>
      <c r="I29" t="s">
        <v>3</v>
      </c>
      <c r="J29" t="s">
        <v>1288</v>
      </c>
    </row>
    <row r="30" spans="4:10" x14ac:dyDescent="0.3">
      <c r="D30" s="23">
        <f>SUBTOTAL(3,$F$5:F30)</f>
        <v>26</v>
      </c>
      <c r="E30">
        <v>242</v>
      </c>
      <c r="F30" t="s">
        <v>733</v>
      </c>
      <c r="G30" t="s">
        <v>14</v>
      </c>
      <c r="H30" t="s">
        <v>734</v>
      </c>
      <c r="I30" t="s">
        <v>3</v>
      </c>
      <c r="J30" t="s">
        <v>1288</v>
      </c>
    </row>
    <row r="31" spans="4:10" x14ac:dyDescent="0.3">
      <c r="D31" s="23">
        <f>SUBTOTAL(3,$F$5:F31)</f>
        <v>27</v>
      </c>
      <c r="E31">
        <v>250</v>
      </c>
      <c r="F31" t="s">
        <v>736</v>
      </c>
      <c r="G31" t="s">
        <v>14</v>
      </c>
      <c r="H31" t="s">
        <v>737</v>
      </c>
      <c r="I31" t="s">
        <v>3</v>
      </c>
      <c r="J31" t="s">
        <v>1288</v>
      </c>
    </row>
    <row r="32" spans="4:10" x14ac:dyDescent="0.3">
      <c r="D32" s="23">
        <f>SUBTOTAL(3,$F$5:F32)</f>
        <v>28</v>
      </c>
      <c r="E32">
        <v>264</v>
      </c>
      <c r="F32" t="s">
        <v>506</v>
      </c>
      <c r="G32" t="s">
        <v>24</v>
      </c>
      <c r="H32" t="s">
        <v>507</v>
      </c>
      <c r="I32" t="s">
        <v>3</v>
      </c>
      <c r="J32" t="s">
        <v>1288</v>
      </c>
    </row>
    <row r="33" spans="4:10" x14ac:dyDescent="0.3">
      <c r="D33" s="23">
        <f>SUBTOTAL(3,$F$5:F33)</f>
        <v>29</v>
      </c>
      <c r="E33">
        <v>266</v>
      </c>
      <c r="F33" t="s">
        <v>533</v>
      </c>
      <c r="G33" t="s">
        <v>14</v>
      </c>
      <c r="H33" t="s">
        <v>534</v>
      </c>
      <c r="I33" t="s">
        <v>3</v>
      </c>
      <c r="J33" t="s">
        <v>1288</v>
      </c>
    </row>
    <row r="34" spans="4:10" x14ac:dyDescent="0.3">
      <c r="D34" s="23">
        <f>SUBTOTAL(3,$F$5:F34)</f>
        <v>30</v>
      </c>
      <c r="E34">
        <v>268</v>
      </c>
      <c r="F34" t="s">
        <v>575</v>
      </c>
      <c r="G34" t="s">
        <v>24</v>
      </c>
      <c r="H34" t="s">
        <v>576</v>
      </c>
      <c r="I34" t="s">
        <v>3</v>
      </c>
      <c r="J34" t="s">
        <v>1288</v>
      </c>
    </row>
    <row r="35" spans="4:10" x14ac:dyDescent="0.3">
      <c r="D35" s="23">
        <f>SUBTOTAL(3,$F$5:F35)</f>
        <v>31</v>
      </c>
      <c r="E35" s="23">
        <v>269</v>
      </c>
      <c r="F35" t="s">
        <v>602</v>
      </c>
      <c r="G35" t="s">
        <v>34</v>
      </c>
      <c r="H35" t="s">
        <v>603</v>
      </c>
      <c r="I35" t="s">
        <v>3</v>
      </c>
      <c r="J35" t="s">
        <v>1288</v>
      </c>
    </row>
    <row r="36" spans="4:10" x14ac:dyDescent="0.3">
      <c r="D36" s="23">
        <f>SUBTOTAL(3,$F$5:F36)</f>
        <v>32</v>
      </c>
      <c r="E36">
        <v>282</v>
      </c>
      <c r="F36" t="s">
        <v>1148</v>
      </c>
      <c r="G36" t="s">
        <v>14</v>
      </c>
      <c r="H36" t="s">
        <v>1149</v>
      </c>
      <c r="I36" t="s">
        <v>3</v>
      </c>
      <c r="J36" t="s">
        <v>1288</v>
      </c>
    </row>
    <row r="37" spans="4:10" x14ac:dyDescent="0.3">
      <c r="D37" s="23">
        <f>SUBTOTAL(3,$F$5:F37)</f>
        <v>33</v>
      </c>
      <c r="E37">
        <v>290</v>
      </c>
      <c r="F37" t="s">
        <v>105</v>
      </c>
      <c r="G37" t="s">
        <v>14</v>
      </c>
      <c r="H37" t="s">
        <v>106</v>
      </c>
      <c r="I37" t="s">
        <v>3</v>
      </c>
      <c r="J37" t="s">
        <v>1288</v>
      </c>
    </row>
    <row r="38" spans="4:10" x14ac:dyDescent="0.3">
      <c r="D38" s="23">
        <f>SUBTOTAL(3,$F$5:F38)</f>
        <v>34</v>
      </c>
      <c r="E38">
        <v>297</v>
      </c>
      <c r="F38" t="s">
        <v>462</v>
      </c>
      <c r="G38" t="s">
        <v>34</v>
      </c>
      <c r="H38" t="s">
        <v>463</v>
      </c>
      <c r="I38" t="s">
        <v>3</v>
      </c>
      <c r="J38" t="s">
        <v>1288</v>
      </c>
    </row>
    <row r="39" spans="4:10" x14ac:dyDescent="0.3">
      <c r="D39" s="23">
        <f>SUBTOTAL(3,$F$5:F39)</f>
        <v>35</v>
      </c>
      <c r="E39">
        <v>317</v>
      </c>
      <c r="F39" t="s">
        <v>1211</v>
      </c>
      <c r="G39" t="s">
        <v>34</v>
      </c>
      <c r="H39" t="s">
        <v>723</v>
      </c>
      <c r="I39" t="s">
        <v>3</v>
      </c>
      <c r="J39" t="s">
        <v>1288</v>
      </c>
    </row>
    <row r="40" spans="4:10" x14ac:dyDescent="0.3">
      <c r="D40" s="23">
        <f>SUBTOTAL(3,$F$5:F40)</f>
        <v>36</v>
      </c>
      <c r="E40" s="23">
        <v>320</v>
      </c>
      <c r="F40" t="s">
        <v>1231</v>
      </c>
      <c r="G40" t="s">
        <v>24</v>
      </c>
      <c r="H40" t="s">
        <v>1232</v>
      </c>
      <c r="I40" t="s">
        <v>3</v>
      </c>
      <c r="J40" t="s">
        <v>1288</v>
      </c>
    </row>
    <row r="41" spans="4:10" x14ac:dyDescent="0.3">
      <c r="D41" s="23">
        <f>SUBTOTAL(3,$F$5:F41)</f>
        <v>37</v>
      </c>
      <c r="E41">
        <v>321</v>
      </c>
      <c r="F41" t="s">
        <v>1242</v>
      </c>
      <c r="G41" t="s">
        <v>34</v>
      </c>
      <c r="H41" t="s">
        <v>1243</v>
      </c>
      <c r="I41" t="s">
        <v>3</v>
      </c>
      <c r="J41" t="s">
        <v>1288</v>
      </c>
    </row>
    <row r="42" spans="4:10" x14ac:dyDescent="0.3">
      <c r="D42" s="23">
        <f>SUBTOTAL(3,$F$5:F42)</f>
        <v>38</v>
      </c>
      <c r="E42">
        <v>332</v>
      </c>
      <c r="F42" t="s">
        <v>130</v>
      </c>
      <c r="G42" t="s">
        <v>24</v>
      </c>
      <c r="H42" t="s">
        <v>131</v>
      </c>
      <c r="I42" t="s">
        <v>3</v>
      </c>
      <c r="J42" t="s">
        <v>1288</v>
      </c>
    </row>
    <row r="43" spans="4:10" x14ac:dyDescent="0.3">
      <c r="D43" s="23">
        <f>SUBTOTAL(3,$F$5:F43)</f>
        <v>39</v>
      </c>
      <c r="E43">
        <v>341</v>
      </c>
      <c r="F43" t="s">
        <v>222</v>
      </c>
      <c r="G43" t="s">
        <v>34</v>
      </c>
      <c r="H43" t="s">
        <v>223</v>
      </c>
      <c r="I43" t="s">
        <v>3</v>
      </c>
      <c r="J43" t="s">
        <v>1288</v>
      </c>
    </row>
    <row r="44" spans="4:10" x14ac:dyDescent="0.3">
      <c r="D44" s="23">
        <f>SUBTOTAL(3,$F$5:F44)</f>
        <v>40</v>
      </c>
      <c r="E44">
        <v>342</v>
      </c>
      <c r="F44" t="s">
        <v>235</v>
      </c>
      <c r="G44" t="s">
        <v>14</v>
      </c>
      <c r="H44" t="s">
        <v>236</v>
      </c>
      <c r="I44" t="s">
        <v>3</v>
      </c>
      <c r="J44" t="s">
        <v>1288</v>
      </c>
    </row>
    <row r="45" spans="4:10" x14ac:dyDescent="0.3">
      <c r="D45" s="23">
        <f>SUBTOTAL(3,$F$5:F45)</f>
        <v>41</v>
      </c>
      <c r="E45" s="23">
        <v>344</v>
      </c>
      <c r="F45" t="s">
        <v>250</v>
      </c>
      <c r="G45" t="s">
        <v>24</v>
      </c>
      <c r="H45" t="s">
        <v>251</v>
      </c>
      <c r="I45" t="s">
        <v>3</v>
      </c>
      <c r="J45" t="s">
        <v>1288</v>
      </c>
    </row>
    <row r="46" spans="4:10" x14ac:dyDescent="0.3">
      <c r="D46" s="23">
        <f>SUBTOTAL(3,$F$5:F46)</f>
        <v>42</v>
      </c>
      <c r="E46">
        <v>346</v>
      </c>
      <c r="F46" t="s">
        <v>269</v>
      </c>
      <c r="G46" t="s">
        <v>14</v>
      </c>
      <c r="H46" t="s">
        <v>270</v>
      </c>
      <c r="I46" t="s">
        <v>3</v>
      </c>
      <c r="J46" t="s">
        <v>1288</v>
      </c>
    </row>
    <row r="47" spans="4:10" x14ac:dyDescent="0.3">
      <c r="D47" s="23">
        <f>SUBTOTAL(3,$F$5:F47)</f>
        <v>43</v>
      </c>
      <c r="E47">
        <v>352</v>
      </c>
      <c r="F47" t="s">
        <v>304</v>
      </c>
      <c r="G47" t="s">
        <v>24</v>
      </c>
      <c r="H47" t="s">
        <v>305</v>
      </c>
      <c r="I47" t="s">
        <v>3</v>
      </c>
      <c r="J47" t="s">
        <v>1288</v>
      </c>
    </row>
    <row r="48" spans="4:10" x14ac:dyDescent="0.3">
      <c r="D48" s="23">
        <f>SUBTOTAL(3,$F$5:F48)</f>
        <v>44</v>
      </c>
      <c r="E48" s="23">
        <v>355</v>
      </c>
      <c r="F48" t="s">
        <v>317</v>
      </c>
      <c r="G48" t="s">
        <v>19</v>
      </c>
      <c r="H48" t="s">
        <v>318</v>
      </c>
      <c r="I48" t="s">
        <v>3</v>
      </c>
      <c r="J48" t="s">
        <v>1288</v>
      </c>
    </row>
    <row r="49" spans="4:10" x14ac:dyDescent="0.3">
      <c r="D49" s="23">
        <f>SUBTOTAL(3,$F$5:F49)</f>
        <v>45</v>
      </c>
      <c r="E49">
        <v>374</v>
      </c>
      <c r="F49" t="s">
        <v>554</v>
      </c>
      <c r="G49" t="s">
        <v>14</v>
      </c>
      <c r="H49" t="s">
        <v>555</v>
      </c>
      <c r="I49" t="s">
        <v>3</v>
      </c>
      <c r="J49" t="s">
        <v>1288</v>
      </c>
    </row>
    <row r="50" spans="4:10" x14ac:dyDescent="0.3">
      <c r="D50" s="23">
        <f>SUBTOTAL(3,$F$5:F50)</f>
        <v>45</v>
      </c>
      <c r="E50"/>
      <c r="F50"/>
      <c r="G50"/>
      <c r="H50"/>
      <c r="I50"/>
      <c r="J50"/>
    </row>
    <row r="51" spans="4:10" x14ac:dyDescent="0.3">
      <c r="D51" s="23">
        <f>SUBTOTAL(3,$F$5:F51)</f>
        <v>45</v>
      </c>
      <c r="E51"/>
      <c r="F51"/>
      <c r="G51"/>
      <c r="H51"/>
      <c r="I51"/>
      <c r="J51"/>
    </row>
    <row r="52" spans="4:10" x14ac:dyDescent="0.3">
      <c r="D52" s="23">
        <f>SUBTOTAL(3,$F$5:F52)</f>
        <v>45</v>
      </c>
      <c r="E52"/>
      <c r="F52"/>
      <c r="G52"/>
      <c r="H52"/>
      <c r="I52"/>
      <c r="J52"/>
    </row>
    <row r="53" spans="4:10" x14ac:dyDescent="0.3">
      <c r="D53" s="23">
        <f>SUBTOTAL(3,$F$5:F53)</f>
        <v>45</v>
      </c>
      <c r="E53"/>
      <c r="F53"/>
      <c r="G53"/>
      <c r="H53"/>
      <c r="I53"/>
      <c r="J53"/>
    </row>
    <row r="54" spans="4:10" x14ac:dyDescent="0.3">
      <c r="D54" s="23">
        <f>SUBTOTAL(3,$F$5:F54)</f>
        <v>45</v>
      </c>
      <c r="E54"/>
      <c r="F54"/>
      <c r="G54"/>
      <c r="H54"/>
      <c r="I54"/>
      <c r="J54"/>
    </row>
    <row r="55" spans="4:10" x14ac:dyDescent="0.3">
      <c r="D55" s="23">
        <f>SUBTOTAL(3,$F$5:F55)</f>
        <v>45</v>
      </c>
      <c r="E55"/>
      <c r="F55"/>
      <c r="G55"/>
      <c r="H55"/>
      <c r="I55"/>
      <c r="J55"/>
    </row>
    <row r="56" spans="4:10" x14ac:dyDescent="0.3">
      <c r="D56" s="23">
        <f>SUBTOTAL(3,$F$5:F56)</f>
        <v>45</v>
      </c>
      <c r="E56"/>
      <c r="F56"/>
      <c r="G56"/>
      <c r="H56"/>
      <c r="I56"/>
      <c r="J56"/>
    </row>
    <row r="57" spans="4:10" x14ac:dyDescent="0.3">
      <c r="D57" s="23">
        <f>SUBTOTAL(3,$F$5:F57)</f>
        <v>45</v>
      </c>
      <c r="G57" s="23"/>
      <c r="I57" s="23"/>
    </row>
    <row r="58" spans="4:10" x14ac:dyDescent="0.3">
      <c r="D58" s="23">
        <f>SUBTOTAL(3,$F$5:F58)</f>
        <v>45</v>
      </c>
      <c r="G58" s="23"/>
      <c r="I58" s="23"/>
    </row>
    <row r="59" spans="4:10" x14ac:dyDescent="0.3">
      <c r="D59" s="23">
        <f>SUBTOTAL(3,$F$5:F59)</f>
        <v>45</v>
      </c>
    </row>
  </sheetData>
  <pageMargins left="0.7" right="0.7" top="0.75" bottom="0.75" header="0.3" footer="0.3"/>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33"/>
  <dimension ref="B4:AA27"/>
  <sheetViews>
    <sheetView zoomScale="70" zoomScaleNormal="70" workbookViewId="0">
      <selection activeCell="B4" sqref="B4:X27"/>
    </sheetView>
  </sheetViews>
  <sheetFormatPr defaultRowHeight="14.4" x14ac:dyDescent="0.3"/>
  <cols>
    <col min="2" max="2" width="18.77734375" customWidth="1"/>
    <col min="18" max="18" width="12.77734375" customWidth="1"/>
    <col min="19" max="19" width="15" bestFit="1" customWidth="1"/>
    <col min="20" max="20" width="19.21875" customWidth="1"/>
    <col min="25" max="25" width="9.21875" customWidth="1"/>
    <col min="26" max="26" width="9.77734375" customWidth="1"/>
  </cols>
  <sheetData>
    <row r="4" spans="2:27" ht="34.200000000000003" x14ac:dyDescent="0.8">
      <c r="B4" s="122" t="s">
        <v>1313</v>
      </c>
      <c r="C4" s="122"/>
      <c r="D4" s="122"/>
      <c r="E4" s="122"/>
      <c r="F4" s="122"/>
      <c r="G4" s="122"/>
      <c r="H4" s="122"/>
      <c r="I4" s="122"/>
      <c r="J4" s="122"/>
      <c r="K4" s="122"/>
      <c r="L4" s="122"/>
      <c r="M4" s="122"/>
      <c r="N4" s="122"/>
      <c r="O4" s="122"/>
      <c r="P4" s="122"/>
      <c r="Q4" s="122"/>
      <c r="R4" s="122"/>
      <c r="S4" s="123" t="s">
        <v>1307</v>
      </c>
      <c r="T4" s="124">
        <f ca="1">TODAY()</f>
        <v>46145</v>
      </c>
      <c r="U4" s="124"/>
      <c r="V4" s="48"/>
      <c r="W4" s="48"/>
    </row>
    <row r="5" spans="2:27" ht="34.200000000000003" x14ac:dyDescent="0.8">
      <c r="B5" s="122"/>
      <c r="C5" s="122"/>
      <c r="D5" s="122"/>
      <c r="E5" s="122"/>
      <c r="F5" s="122"/>
      <c r="G5" s="122"/>
      <c r="H5" s="122"/>
      <c r="I5" s="122"/>
      <c r="J5" s="122"/>
      <c r="K5" s="122"/>
      <c r="L5" s="122"/>
      <c r="M5" s="122"/>
      <c r="N5" s="122"/>
      <c r="O5" s="122"/>
      <c r="P5" s="122"/>
      <c r="Q5" s="122"/>
      <c r="R5" s="122"/>
      <c r="S5" s="123"/>
      <c r="T5" s="124"/>
      <c r="U5" s="124"/>
      <c r="V5" s="48"/>
      <c r="W5" s="48"/>
    </row>
    <row r="7" spans="2:27" ht="18.600000000000001" x14ac:dyDescent="0.45">
      <c r="B7" s="110" t="s">
        <v>7</v>
      </c>
      <c r="C7" s="6"/>
      <c r="D7" s="111"/>
      <c r="E7" s="112"/>
      <c r="F7" s="112"/>
      <c r="G7" s="112"/>
      <c r="H7" s="112"/>
      <c r="I7" s="112"/>
      <c r="J7" s="112"/>
      <c r="K7" s="112"/>
      <c r="L7" s="112"/>
      <c r="M7" s="112"/>
      <c r="N7" s="112"/>
      <c r="O7" s="113"/>
      <c r="P7" s="114" t="s">
        <v>1274</v>
      </c>
      <c r="Q7" s="114"/>
      <c r="R7" s="114" t="s">
        <v>1276</v>
      </c>
      <c r="S7" s="114"/>
      <c r="T7" s="8"/>
      <c r="U7" s="115" t="s">
        <v>8</v>
      </c>
      <c r="V7" s="116"/>
      <c r="W7" s="116"/>
      <c r="X7" s="117"/>
    </row>
    <row r="8" spans="2:27" ht="18.600000000000001" x14ac:dyDescent="0.45">
      <c r="B8" s="110"/>
      <c r="C8" s="7" t="s">
        <v>1095</v>
      </c>
      <c r="D8" s="3" t="s">
        <v>1098</v>
      </c>
      <c r="E8" s="3" t="s">
        <v>1105</v>
      </c>
      <c r="F8" s="3" t="s">
        <v>1121</v>
      </c>
      <c r="G8" s="3" t="s">
        <v>1127</v>
      </c>
      <c r="H8" s="3" t="s">
        <v>1129</v>
      </c>
      <c r="I8" s="3" t="s">
        <v>1133</v>
      </c>
      <c r="J8" s="3" t="s">
        <v>1272</v>
      </c>
      <c r="K8" s="3" t="s">
        <v>24</v>
      </c>
      <c r="L8" s="3" t="s">
        <v>1273</v>
      </c>
      <c r="M8" s="3" t="s">
        <v>34</v>
      </c>
      <c r="N8" s="3" t="s">
        <v>14</v>
      </c>
      <c r="O8" s="3" t="s">
        <v>19</v>
      </c>
      <c r="P8" s="4" t="s">
        <v>1280</v>
      </c>
      <c r="Q8" s="4" t="s">
        <v>1281</v>
      </c>
      <c r="R8" s="4" t="s">
        <v>1282</v>
      </c>
      <c r="S8" s="4" t="s">
        <v>1283</v>
      </c>
      <c r="T8" s="3" t="s">
        <v>1278</v>
      </c>
      <c r="U8" s="4" t="s">
        <v>1287</v>
      </c>
      <c r="V8" s="4" t="s">
        <v>1277</v>
      </c>
      <c r="W8" s="4" t="s">
        <v>1275</v>
      </c>
      <c r="X8" s="4" t="s">
        <v>1279</v>
      </c>
    </row>
    <row r="9" spans="2:27" ht="18.600000000000001" x14ac:dyDescent="0.45">
      <c r="B9" s="5" t="s">
        <v>6</v>
      </c>
      <c r="C9" s="2"/>
      <c r="D9" s="1"/>
      <c r="E9" s="1"/>
      <c r="F9" s="1"/>
      <c r="G9" s="1"/>
      <c r="H9" s="1"/>
      <c r="I9" s="1"/>
      <c r="J9" s="1"/>
      <c r="K9" s="1"/>
      <c r="L9" s="1"/>
      <c r="M9" s="1"/>
      <c r="N9" s="1"/>
      <c r="O9" s="1"/>
      <c r="P9" s="1"/>
      <c r="Q9" s="1"/>
      <c r="R9" s="1"/>
      <c r="S9" s="1"/>
      <c r="T9" s="1"/>
      <c r="U9" s="41">
        <f>SUM(C9+D9+E9+F9+G9)</f>
        <v>0</v>
      </c>
      <c r="V9" s="42">
        <f t="shared" ref="V9:V25" si="0">SUM(H9+I9+J9+P9+R9+T9)</f>
        <v>0</v>
      </c>
      <c r="W9" s="42">
        <f t="shared" ref="W9:W25" si="1">SUM(K9+L9+M9+N9+O9+Q9+S9)</f>
        <v>0</v>
      </c>
      <c r="X9" s="42">
        <f>SUM(U9:W9)</f>
        <v>0</v>
      </c>
    </row>
    <row r="10" spans="2:27" ht="18.600000000000001" x14ac:dyDescent="0.45">
      <c r="B10" s="5" t="s">
        <v>7</v>
      </c>
      <c r="C10" s="43" cm="1">
        <f t="array" ref="C10:T10">COUNTIFS('D (2)'!G5:G1048576,'D COY PARADE'!C8:T8)</f>
        <v>0</v>
      </c>
      <c r="D10" s="44">
        <v>0</v>
      </c>
      <c r="E10" s="44">
        <v>0</v>
      </c>
      <c r="F10" s="44">
        <v>0</v>
      </c>
      <c r="G10" s="44">
        <v>0</v>
      </c>
      <c r="H10" s="44">
        <v>0</v>
      </c>
      <c r="I10" s="44">
        <v>0</v>
      </c>
      <c r="J10" s="44">
        <v>0</v>
      </c>
      <c r="K10" s="44">
        <v>13</v>
      </c>
      <c r="L10" s="44">
        <v>0</v>
      </c>
      <c r="M10" s="44">
        <v>13</v>
      </c>
      <c r="N10" s="44">
        <v>15</v>
      </c>
      <c r="O10" s="44">
        <v>4</v>
      </c>
      <c r="P10" s="44">
        <v>0</v>
      </c>
      <c r="Q10" s="44">
        <v>0</v>
      </c>
      <c r="R10" s="44">
        <v>0</v>
      </c>
      <c r="S10" s="44">
        <v>0</v>
      </c>
      <c r="T10" s="44">
        <v>0</v>
      </c>
      <c r="U10" s="41">
        <f>SUM(C10+D10+E10+F10+G10)</f>
        <v>0</v>
      </c>
      <c r="V10" s="42">
        <f t="shared" si="0"/>
        <v>0</v>
      </c>
      <c r="W10" s="42">
        <f t="shared" si="1"/>
        <v>45</v>
      </c>
      <c r="X10" s="42">
        <f>SUM(U10:W10)</f>
        <v>45</v>
      </c>
    </row>
    <row r="11" spans="2:27" ht="18.600000000000001" x14ac:dyDescent="0.45">
      <c r="B11" s="5" t="s">
        <v>1288</v>
      </c>
      <c r="C11" s="43" cm="1">
        <f t="array" ref="C11:T25">COUNTIFS('D (2)'!G5:G1048576,'D COY PARADE'!C8:T8,'D (2)'!J5:J1048576,'D COY PARADE'!B11:B25)</f>
        <v>0</v>
      </c>
      <c r="D11" s="44">
        <v>0</v>
      </c>
      <c r="E11" s="44">
        <v>0</v>
      </c>
      <c r="F11" s="44">
        <v>0</v>
      </c>
      <c r="G11" s="44">
        <v>0</v>
      </c>
      <c r="H11" s="44">
        <v>0</v>
      </c>
      <c r="I11" s="44">
        <v>0</v>
      </c>
      <c r="J11" s="44">
        <v>0</v>
      </c>
      <c r="K11" s="44">
        <v>10</v>
      </c>
      <c r="L11" s="44">
        <v>0</v>
      </c>
      <c r="M11" s="44">
        <v>9</v>
      </c>
      <c r="N11" s="44">
        <v>12</v>
      </c>
      <c r="O11" s="44">
        <v>3</v>
      </c>
      <c r="P11" s="44">
        <v>0</v>
      </c>
      <c r="Q11" s="44">
        <v>0</v>
      </c>
      <c r="R11" s="44">
        <v>0</v>
      </c>
      <c r="S11" s="44">
        <v>0</v>
      </c>
      <c r="T11" s="44">
        <v>0</v>
      </c>
      <c r="U11" s="41">
        <f>SUM(D11+E11+F11+G11)</f>
        <v>0</v>
      </c>
      <c r="V11" s="42">
        <f t="shared" si="0"/>
        <v>0</v>
      </c>
      <c r="W11" s="42">
        <f t="shared" si="1"/>
        <v>34</v>
      </c>
      <c r="X11" s="42">
        <f>SUM(U11:W11)</f>
        <v>34</v>
      </c>
    </row>
    <row r="12" spans="2:27" ht="18.600000000000001" x14ac:dyDescent="0.45">
      <c r="B12" s="5" t="s">
        <v>5</v>
      </c>
      <c r="C12" s="43">
        <v>0</v>
      </c>
      <c r="D12" s="44">
        <v>0</v>
      </c>
      <c r="E12" s="44">
        <v>0</v>
      </c>
      <c r="F12" s="44">
        <v>0</v>
      </c>
      <c r="G12" s="44">
        <v>0</v>
      </c>
      <c r="H12" s="44">
        <v>0</v>
      </c>
      <c r="I12" s="44">
        <v>0</v>
      </c>
      <c r="J12" s="44">
        <v>0</v>
      </c>
      <c r="K12" s="44">
        <v>1</v>
      </c>
      <c r="L12" s="44">
        <v>0</v>
      </c>
      <c r="M12" s="44">
        <v>0</v>
      </c>
      <c r="N12" s="44">
        <v>2</v>
      </c>
      <c r="O12" s="44">
        <v>0</v>
      </c>
      <c r="P12" s="44">
        <v>0</v>
      </c>
      <c r="Q12" s="44">
        <v>0</v>
      </c>
      <c r="R12" s="44">
        <v>0</v>
      </c>
      <c r="S12" s="44">
        <v>0</v>
      </c>
      <c r="T12" s="44">
        <v>0</v>
      </c>
      <c r="U12" s="42">
        <f>SUM(D12,D12+E12+F12+G12)</f>
        <v>0</v>
      </c>
      <c r="V12" s="42">
        <f t="shared" si="0"/>
        <v>0</v>
      </c>
      <c r="W12" s="42">
        <f t="shared" si="1"/>
        <v>3</v>
      </c>
      <c r="X12" s="42">
        <f t="shared" ref="X12:X25" si="2">SUM(U12:W12)</f>
        <v>3</v>
      </c>
    </row>
    <row r="13" spans="2:27" ht="18.600000000000001" x14ac:dyDescent="0.45">
      <c r="B13" s="5" t="s">
        <v>20</v>
      </c>
      <c r="C13" s="43">
        <v>0</v>
      </c>
      <c r="D13" s="44">
        <v>0</v>
      </c>
      <c r="E13" s="44">
        <v>0</v>
      </c>
      <c r="F13" s="44">
        <v>0</v>
      </c>
      <c r="G13" s="44">
        <v>0</v>
      </c>
      <c r="H13" s="44">
        <v>0</v>
      </c>
      <c r="I13" s="44">
        <v>0</v>
      </c>
      <c r="J13" s="44">
        <v>0</v>
      </c>
      <c r="K13" s="44">
        <v>0</v>
      </c>
      <c r="L13" s="44">
        <v>0</v>
      </c>
      <c r="M13" s="44">
        <v>0</v>
      </c>
      <c r="N13" s="44">
        <v>0</v>
      </c>
      <c r="O13" s="44">
        <v>0</v>
      </c>
      <c r="P13" s="44">
        <v>0</v>
      </c>
      <c r="Q13" s="44">
        <v>0</v>
      </c>
      <c r="R13" s="44">
        <v>0</v>
      </c>
      <c r="S13" s="44">
        <v>0</v>
      </c>
      <c r="T13" s="44">
        <v>0</v>
      </c>
      <c r="U13" s="42">
        <f t="shared" ref="U13:U25" si="3">SUM(D13,D13+E13+F13+G13)</f>
        <v>0</v>
      </c>
      <c r="V13" s="42">
        <f t="shared" si="0"/>
        <v>0</v>
      </c>
      <c r="W13" s="42">
        <f t="shared" si="1"/>
        <v>0</v>
      </c>
      <c r="X13" s="42">
        <f t="shared" si="2"/>
        <v>0</v>
      </c>
    </row>
    <row r="14" spans="2:27" ht="18.600000000000001" x14ac:dyDescent="0.45">
      <c r="B14" s="5" t="s">
        <v>1263</v>
      </c>
      <c r="C14" s="43">
        <v>0</v>
      </c>
      <c r="D14" s="44">
        <v>0</v>
      </c>
      <c r="E14" s="44">
        <v>0</v>
      </c>
      <c r="F14" s="44">
        <v>0</v>
      </c>
      <c r="G14" s="44">
        <v>0</v>
      </c>
      <c r="H14" s="44">
        <v>0</v>
      </c>
      <c r="I14" s="44">
        <v>0</v>
      </c>
      <c r="J14" s="44">
        <v>0</v>
      </c>
      <c r="K14" s="44">
        <v>0</v>
      </c>
      <c r="L14" s="44">
        <v>0</v>
      </c>
      <c r="M14" s="44">
        <v>0</v>
      </c>
      <c r="N14" s="44">
        <v>0</v>
      </c>
      <c r="O14" s="44">
        <v>0</v>
      </c>
      <c r="P14" s="44">
        <v>0</v>
      </c>
      <c r="Q14" s="44">
        <v>0</v>
      </c>
      <c r="R14" s="44">
        <v>0</v>
      </c>
      <c r="S14" s="44">
        <v>0</v>
      </c>
      <c r="T14" s="44">
        <v>0</v>
      </c>
      <c r="U14" s="42">
        <f t="shared" si="3"/>
        <v>0</v>
      </c>
      <c r="V14" s="42">
        <f t="shared" si="0"/>
        <v>0</v>
      </c>
      <c r="W14" s="42">
        <f t="shared" si="1"/>
        <v>0</v>
      </c>
      <c r="X14" s="42">
        <f t="shared" si="2"/>
        <v>0</v>
      </c>
      <c r="Z14" s="23" t="s">
        <v>5</v>
      </c>
      <c r="AA14" s="23">
        <f>X12</f>
        <v>3</v>
      </c>
    </row>
    <row r="15" spans="2:27" ht="18.600000000000001" x14ac:dyDescent="0.45">
      <c r="B15" s="5" t="s">
        <v>1264</v>
      </c>
      <c r="C15" s="43">
        <v>0</v>
      </c>
      <c r="D15" s="44">
        <v>0</v>
      </c>
      <c r="E15" s="44">
        <v>0</v>
      </c>
      <c r="F15" s="44">
        <v>0</v>
      </c>
      <c r="G15" s="44">
        <v>0</v>
      </c>
      <c r="H15" s="44">
        <v>0</v>
      </c>
      <c r="I15" s="44">
        <v>0</v>
      </c>
      <c r="J15" s="44">
        <v>0</v>
      </c>
      <c r="K15" s="44">
        <v>0</v>
      </c>
      <c r="L15" s="44">
        <v>0</v>
      </c>
      <c r="M15" s="44">
        <v>0</v>
      </c>
      <c r="N15" s="44">
        <v>0</v>
      </c>
      <c r="O15" s="44">
        <v>0</v>
      </c>
      <c r="P15" s="44">
        <v>0</v>
      </c>
      <c r="Q15" s="44">
        <v>0</v>
      </c>
      <c r="R15" s="44">
        <v>0</v>
      </c>
      <c r="S15" s="44">
        <v>0</v>
      </c>
      <c r="T15" s="44">
        <v>0</v>
      </c>
      <c r="U15" s="42">
        <f t="shared" si="3"/>
        <v>0</v>
      </c>
      <c r="V15" s="42">
        <f t="shared" si="0"/>
        <v>0</v>
      </c>
      <c r="W15" s="42">
        <f t="shared" si="1"/>
        <v>0</v>
      </c>
      <c r="X15" s="42">
        <f t="shared" si="2"/>
        <v>0</v>
      </c>
      <c r="Z15" s="23" t="s">
        <v>20</v>
      </c>
      <c r="AA15" s="23">
        <f>X13</f>
        <v>0</v>
      </c>
    </row>
    <row r="16" spans="2:27" ht="18.600000000000001" x14ac:dyDescent="0.45">
      <c r="B16" s="5" t="s">
        <v>1265</v>
      </c>
      <c r="C16" s="43">
        <v>0</v>
      </c>
      <c r="D16" s="44">
        <v>0</v>
      </c>
      <c r="E16" s="44">
        <v>0</v>
      </c>
      <c r="F16" s="44">
        <v>0</v>
      </c>
      <c r="G16" s="44">
        <v>0</v>
      </c>
      <c r="H16" s="44">
        <v>0</v>
      </c>
      <c r="I16" s="44">
        <v>0</v>
      </c>
      <c r="J16" s="44">
        <v>0</v>
      </c>
      <c r="K16" s="44">
        <v>0</v>
      </c>
      <c r="L16" s="44">
        <v>0</v>
      </c>
      <c r="M16" s="44">
        <v>0</v>
      </c>
      <c r="N16" s="44">
        <v>0</v>
      </c>
      <c r="O16" s="44">
        <v>0</v>
      </c>
      <c r="P16" s="44">
        <v>0</v>
      </c>
      <c r="Q16" s="44">
        <v>0</v>
      </c>
      <c r="R16" s="44">
        <v>0</v>
      </c>
      <c r="S16" s="44">
        <v>0</v>
      </c>
      <c r="T16" s="44">
        <v>0</v>
      </c>
      <c r="U16" s="42">
        <f t="shared" si="3"/>
        <v>0</v>
      </c>
      <c r="V16" s="42">
        <f t="shared" si="0"/>
        <v>0</v>
      </c>
      <c r="W16" s="42">
        <f t="shared" si="1"/>
        <v>0</v>
      </c>
      <c r="X16" s="42">
        <f t="shared" si="2"/>
        <v>0</v>
      </c>
      <c r="Z16" s="23" t="s">
        <v>1317</v>
      </c>
      <c r="AA16" s="23">
        <f>SUM(AA14:AA15)</f>
        <v>3</v>
      </c>
    </row>
    <row r="17" spans="2:27" ht="18.600000000000001" x14ac:dyDescent="0.45">
      <c r="B17" s="5" t="s">
        <v>1266</v>
      </c>
      <c r="C17" s="43">
        <v>0</v>
      </c>
      <c r="D17" s="44">
        <v>0</v>
      </c>
      <c r="E17" s="44">
        <v>0</v>
      </c>
      <c r="F17" s="44">
        <v>0</v>
      </c>
      <c r="G17" s="44">
        <v>0</v>
      </c>
      <c r="H17" s="44">
        <v>0</v>
      </c>
      <c r="I17" s="44">
        <v>0</v>
      </c>
      <c r="J17" s="44">
        <v>0</v>
      </c>
      <c r="K17" s="44">
        <v>1</v>
      </c>
      <c r="L17" s="44">
        <v>0</v>
      </c>
      <c r="M17" s="44">
        <v>2</v>
      </c>
      <c r="N17" s="44">
        <v>1</v>
      </c>
      <c r="O17" s="44">
        <v>0</v>
      </c>
      <c r="P17" s="44">
        <v>0</v>
      </c>
      <c r="Q17" s="44">
        <v>0</v>
      </c>
      <c r="R17" s="44">
        <v>0</v>
      </c>
      <c r="S17" s="44">
        <v>0</v>
      </c>
      <c r="T17" s="44">
        <v>0</v>
      </c>
      <c r="U17" s="42">
        <f t="shared" si="3"/>
        <v>0</v>
      </c>
      <c r="V17" s="42">
        <f t="shared" si="0"/>
        <v>0</v>
      </c>
      <c r="W17" s="42">
        <f t="shared" si="1"/>
        <v>4</v>
      </c>
      <c r="X17" s="42">
        <f t="shared" si="2"/>
        <v>4</v>
      </c>
      <c r="Z17" s="23" t="s">
        <v>1318</v>
      </c>
      <c r="AA17" s="23">
        <f>X10</f>
        <v>45</v>
      </c>
    </row>
    <row r="18" spans="2:27" ht="18.600000000000001" x14ac:dyDescent="0.45">
      <c r="B18" s="5" t="s">
        <v>1267</v>
      </c>
      <c r="C18" s="43">
        <v>0</v>
      </c>
      <c r="D18" s="44">
        <v>0</v>
      </c>
      <c r="E18" s="44">
        <v>0</v>
      </c>
      <c r="F18" s="44">
        <v>0</v>
      </c>
      <c r="G18" s="44">
        <v>0</v>
      </c>
      <c r="H18" s="44">
        <v>0</v>
      </c>
      <c r="I18" s="44">
        <v>0</v>
      </c>
      <c r="J18" s="44">
        <v>0</v>
      </c>
      <c r="K18" s="44">
        <v>0</v>
      </c>
      <c r="L18" s="44">
        <v>0</v>
      </c>
      <c r="M18" s="44">
        <v>0</v>
      </c>
      <c r="N18" s="44">
        <v>0</v>
      </c>
      <c r="O18" s="44">
        <v>0</v>
      </c>
      <c r="P18" s="44">
        <v>0</v>
      </c>
      <c r="Q18" s="44">
        <v>0</v>
      </c>
      <c r="R18" s="44">
        <v>0</v>
      </c>
      <c r="S18" s="44">
        <v>0</v>
      </c>
      <c r="T18" s="44">
        <v>0</v>
      </c>
      <c r="U18" s="42">
        <f t="shared" si="3"/>
        <v>0</v>
      </c>
      <c r="V18" s="42">
        <f t="shared" si="0"/>
        <v>0</v>
      </c>
      <c r="W18" s="42">
        <f t="shared" si="1"/>
        <v>0</v>
      </c>
      <c r="X18" s="42">
        <f t="shared" si="2"/>
        <v>0</v>
      </c>
      <c r="Z18" s="23" t="s">
        <v>1319</v>
      </c>
      <c r="AA18" s="50">
        <f>AA16/AA17*100</f>
        <v>6.666666666666667</v>
      </c>
    </row>
    <row r="19" spans="2:27" ht="18.600000000000001" x14ac:dyDescent="0.45">
      <c r="B19" s="5" t="s">
        <v>142</v>
      </c>
      <c r="C19" s="43">
        <v>0</v>
      </c>
      <c r="D19" s="44">
        <v>0</v>
      </c>
      <c r="E19" s="44">
        <v>0</v>
      </c>
      <c r="F19" s="44">
        <v>0</v>
      </c>
      <c r="G19" s="44">
        <v>0</v>
      </c>
      <c r="H19" s="44">
        <v>0</v>
      </c>
      <c r="I19" s="44">
        <v>0</v>
      </c>
      <c r="J19" s="44">
        <v>0</v>
      </c>
      <c r="K19" s="44">
        <v>0</v>
      </c>
      <c r="L19" s="44">
        <v>0</v>
      </c>
      <c r="M19" s="44">
        <v>0</v>
      </c>
      <c r="N19" s="44">
        <v>0</v>
      </c>
      <c r="O19" s="44">
        <v>0</v>
      </c>
      <c r="P19" s="44">
        <v>0</v>
      </c>
      <c r="Q19" s="44">
        <v>0</v>
      </c>
      <c r="R19" s="44">
        <v>0</v>
      </c>
      <c r="S19" s="44">
        <v>0</v>
      </c>
      <c r="T19" s="44">
        <v>0</v>
      </c>
      <c r="U19" s="42">
        <f t="shared" si="3"/>
        <v>0</v>
      </c>
      <c r="V19" s="42">
        <f t="shared" si="0"/>
        <v>0</v>
      </c>
      <c r="W19" s="42">
        <f t="shared" si="1"/>
        <v>0</v>
      </c>
      <c r="X19" s="42">
        <f t="shared" si="2"/>
        <v>0</v>
      </c>
    </row>
    <row r="20" spans="2:27" ht="18.600000000000001" x14ac:dyDescent="0.45">
      <c r="B20" s="5" t="s">
        <v>1268</v>
      </c>
      <c r="C20" s="43">
        <v>0</v>
      </c>
      <c r="D20" s="44">
        <v>0</v>
      </c>
      <c r="E20" s="44">
        <v>0</v>
      </c>
      <c r="F20" s="44">
        <v>0</v>
      </c>
      <c r="G20" s="44">
        <v>0</v>
      </c>
      <c r="H20" s="44">
        <v>0</v>
      </c>
      <c r="I20" s="44">
        <v>0</v>
      </c>
      <c r="J20" s="44">
        <v>0</v>
      </c>
      <c r="K20" s="44">
        <v>0</v>
      </c>
      <c r="L20" s="44">
        <v>0</v>
      </c>
      <c r="M20" s="44">
        <v>0</v>
      </c>
      <c r="N20" s="44">
        <v>0</v>
      </c>
      <c r="O20" s="44">
        <v>0</v>
      </c>
      <c r="P20" s="44">
        <v>0</v>
      </c>
      <c r="Q20" s="44">
        <v>0</v>
      </c>
      <c r="R20" s="44">
        <v>0</v>
      </c>
      <c r="S20" s="44">
        <v>0</v>
      </c>
      <c r="T20" s="44">
        <v>0</v>
      </c>
      <c r="U20" s="42">
        <f t="shared" si="3"/>
        <v>0</v>
      </c>
      <c r="V20" s="42">
        <f t="shared" si="0"/>
        <v>0</v>
      </c>
      <c r="W20" s="42">
        <f t="shared" si="1"/>
        <v>0</v>
      </c>
      <c r="X20" s="42">
        <f t="shared" si="2"/>
        <v>0</v>
      </c>
    </row>
    <row r="21" spans="2:27" ht="18.600000000000001" x14ac:dyDescent="0.45">
      <c r="B21" s="5" t="s">
        <v>361</v>
      </c>
      <c r="C21" s="43">
        <v>0</v>
      </c>
      <c r="D21" s="44">
        <v>0</v>
      </c>
      <c r="E21" s="44">
        <v>0</v>
      </c>
      <c r="F21" s="44">
        <v>0</v>
      </c>
      <c r="G21" s="44">
        <v>0</v>
      </c>
      <c r="H21" s="44">
        <v>0</v>
      </c>
      <c r="I21" s="44">
        <v>0</v>
      </c>
      <c r="J21" s="44">
        <v>0</v>
      </c>
      <c r="K21" s="44">
        <v>1</v>
      </c>
      <c r="L21" s="44">
        <v>0</v>
      </c>
      <c r="M21" s="44">
        <v>1</v>
      </c>
      <c r="N21" s="44">
        <v>0</v>
      </c>
      <c r="O21" s="44">
        <v>1</v>
      </c>
      <c r="P21" s="44">
        <v>0</v>
      </c>
      <c r="Q21" s="44">
        <v>0</v>
      </c>
      <c r="R21" s="44">
        <v>0</v>
      </c>
      <c r="S21" s="44">
        <v>0</v>
      </c>
      <c r="T21" s="44">
        <v>0</v>
      </c>
      <c r="U21" s="42">
        <f t="shared" si="3"/>
        <v>0</v>
      </c>
      <c r="V21" s="42">
        <f t="shared" si="0"/>
        <v>0</v>
      </c>
      <c r="W21" s="42">
        <f t="shared" si="1"/>
        <v>3</v>
      </c>
      <c r="X21" s="42">
        <f t="shared" si="2"/>
        <v>3</v>
      </c>
    </row>
    <row r="22" spans="2:27" ht="18.600000000000001" x14ac:dyDescent="0.45">
      <c r="B22" s="5" t="s">
        <v>1296</v>
      </c>
      <c r="C22" s="43">
        <v>0</v>
      </c>
      <c r="D22" s="44">
        <v>0</v>
      </c>
      <c r="E22" s="44">
        <v>0</v>
      </c>
      <c r="F22" s="44">
        <v>0</v>
      </c>
      <c r="G22" s="44">
        <v>0</v>
      </c>
      <c r="H22" s="44">
        <v>0</v>
      </c>
      <c r="I22" s="44">
        <v>0</v>
      </c>
      <c r="J22" s="44">
        <v>0</v>
      </c>
      <c r="K22" s="44">
        <v>0</v>
      </c>
      <c r="L22" s="44">
        <v>0</v>
      </c>
      <c r="M22" s="44">
        <v>0</v>
      </c>
      <c r="N22" s="44">
        <v>0</v>
      </c>
      <c r="O22" s="44">
        <v>0</v>
      </c>
      <c r="P22" s="44">
        <v>0</v>
      </c>
      <c r="Q22" s="44">
        <v>0</v>
      </c>
      <c r="R22" s="44">
        <v>0</v>
      </c>
      <c r="S22" s="44">
        <v>0</v>
      </c>
      <c r="T22" s="44">
        <v>0</v>
      </c>
      <c r="U22" s="42">
        <f t="shared" si="3"/>
        <v>0</v>
      </c>
      <c r="V22" s="42">
        <f t="shared" si="0"/>
        <v>0</v>
      </c>
      <c r="W22" s="42">
        <f t="shared" si="1"/>
        <v>0</v>
      </c>
      <c r="X22" s="42">
        <f t="shared" si="2"/>
        <v>0</v>
      </c>
    </row>
    <row r="23" spans="2:27" ht="18.600000000000001" x14ac:dyDescent="0.45">
      <c r="B23" s="5" t="s">
        <v>60</v>
      </c>
      <c r="C23" s="43">
        <v>0</v>
      </c>
      <c r="D23" s="44">
        <v>0</v>
      </c>
      <c r="E23" s="44">
        <v>0</v>
      </c>
      <c r="F23" s="44">
        <v>0</v>
      </c>
      <c r="G23" s="44">
        <v>0</v>
      </c>
      <c r="H23" s="44">
        <v>0</v>
      </c>
      <c r="I23" s="44">
        <v>0</v>
      </c>
      <c r="J23" s="44">
        <v>0</v>
      </c>
      <c r="K23" s="44">
        <v>0</v>
      </c>
      <c r="L23" s="44">
        <v>0</v>
      </c>
      <c r="M23" s="44">
        <v>1</v>
      </c>
      <c r="N23" s="44">
        <v>0</v>
      </c>
      <c r="O23" s="44">
        <v>0</v>
      </c>
      <c r="P23" s="44">
        <v>0</v>
      </c>
      <c r="Q23" s="44">
        <v>0</v>
      </c>
      <c r="R23" s="44">
        <v>0</v>
      </c>
      <c r="S23" s="44">
        <v>0</v>
      </c>
      <c r="T23" s="44">
        <v>0</v>
      </c>
      <c r="U23" s="42">
        <f t="shared" si="3"/>
        <v>0</v>
      </c>
      <c r="V23" s="42">
        <f t="shared" si="0"/>
        <v>0</v>
      </c>
      <c r="W23" s="42">
        <f t="shared" si="1"/>
        <v>1</v>
      </c>
      <c r="X23" s="42">
        <f t="shared" si="2"/>
        <v>1</v>
      </c>
    </row>
    <row r="24" spans="2:27" ht="18.600000000000001" x14ac:dyDescent="0.45">
      <c r="B24" s="5" t="s">
        <v>1295</v>
      </c>
      <c r="C24" s="43">
        <v>0</v>
      </c>
      <c r="D24" s="44">
        <v>0</v>
      </c>
      <c r="E24" s="44">
        <v>0</v>
      </c>
      <c r="F24" s="44">
        <v>0</v>
      </c>
      <c r="G24" s="44">
        <v>0</v>
      </c>
      <c r="H24" s="44">
        <v>0</v>
      </c>
      <c r="I24" s="44">
        <v>0</v>
      </c>
      <c r="J24" s="44">
        <v>0</v>
      </c>
      <c r="K24" s="44">
        <v>0</v>
      </c>
      <c r="L24" s="44">
        <v>0</v>
      </c>
      <c r="M24" s="44">
        <v>0</v>
      </c>
      <c r="N24" s="44">
        <v>0</v>
      </c>
      <c r="O24" s="44">
        <v>0</v>
      </c>
      <c r="P24" s="44">
        <v>0</v>
      </c>
      <c r="Q24" s="44">
        <v>0</v>
      </c>
      <c r="R24" s="44">
        <v>0</v>
      </c>
      <c r="S24" s="44">
        <v>0</v>
      </c>
      <c r="T24" s="44">
        <v>0</v>
      </c>
      <c r="U24" s="42">
        <f t="shared" si="3"/>
        <v>0</v>
      </c>
      <c r="V24" s="42">
        <f t="shared" si="0"/>
        <v>0</v>
      </c>
      <c r="W24" s="42">
        <f t="shared" si="1"/>
        <v>0</v>
      </c>
      <c r="X24" s="42">
        <f t="shared" si="2"/>
        <v>0</v>
      </c>
    </row>
    <row r="25" spans="2:27" ht="18.600000000000001" x14ac:dyDescent="0.45">
      <c r="B25" s="5" t="s">
        <v>1269</v>
      </c>
      <c r="C25" s="43">
        <v>0</v>
      </c>
      <c r="D25" s="44">
        <v>0</v>
      </c>
      <c r="E25" s="44">
        <v>0</v>
      </c>
      <c r="F25" s="44">
        <v>0</v>
      </c>
      <c r="G25" s="44">
        <v>0</v>
      </c>
      <c r="H25" s="44">
        <v>0</v>
      </c>
      <c r="I25" s="44">
        <v>0</v>
      </c>
      <c r="J25" s="44">
        <v>0</v>
      </c>
      <c r="K25" s="44">
        <v>0</v>
      </c>
      <c r="L25" s="44">
        <v>0</v>
      </c>
      <c r="M25" s="44">
        <v>0</v>
      </c>
      <c r="N25" s="44">
        <v>0</v>
      </c>
      <c r="O25" s="44">
        <v>0</v>
      </c>
      <c r="P25" s="44">
        <v>0</v>
      </c>
      <c r="Q25" s="44">
        <v>0</v>
      </c>
      <c r="R25" s="44">
        <v>0</v>
      </c>
      <c r="S25" s="44">
        <v>0</v>
      </c>
      <c r="T25" s="44">
        <v>0</v>
      </c>
      <c r="U25" s="42">
        <f t="shared" si="3"/>
        <v>0</v>
      </c>
      <c r="V25" s="42">
        <f t="shared" si="0"/>
        <v>0</v>
      </c>
      <c r="W25" s="42">
        <f t="shared" si="1"/>
        <v>0</v>
      </c>
      <c r="X25" s="42">
        <f t="shared" si="2"/>
        <v>0</v>
      </c>
    </row>
    <row r="26" spans="2:27" ht="18.600000000000001" x14ac:dyDescent="0.45">
      <c r="B26" s="5" t="s">
        <v>1270</v>
      </c>
      <c r="C26" s="36">
        <f>+SUM(C12:C25)</f>
        <v>0</v>
      </c>
      <c r="D26" s="36">
        <f t="shared" ref="D26:T26" si="4">+SUM(D12:D25)</f>
        <v>0</v>
      </c>
      <c r="E26" s="36">
        <f t="shared" si="4"/>
        <v>0</v>
      </c>
      <c r="F26" s="36">
        <f t="shared" si="4"/>
        <v>0</v>
      </c>
      <c r="G26" s="36">
        <f t="shared" si="4"/>
        <v>0</v>
      </c>
      <c r="H26" s="36">
        <f t="shared" si="4"/>
        <v>0</v>
      </c>
      <c r="I26" s="36">
        <f t="shared" si="4"/>
        <v>0</v>
      </c>
      <c r="J26" s="36">
        <f t="shared" si="4"/>
        <v>0</v>
      </c>
      <c r="K26" s="36">
        <f t="shared" si="4"/>
        <v>3</v>
      </c>
      <c r="L26" s="36">
        <f t="shared" si="4"/>
        <v>0</v>
      </c>
      <c r="M26" s="36">
        <f t="shared" si="4"/>
        <v>4</v>
      </c>
      <c r="N26" s="36">
        <f t="shared" si="4"/>
        <v>3</v>
      </c>
      <c r="O26" s="36">
        <f t="shared" si="4"/>
        <v>1</v>
      </c>
      <c r="P26" s="36">
        <f t="shared" si="4"/>
        <v>0</v>
      </c>
      <c r="Q26" s="36">
        <f t="shared" si="4"/>
        <v>0</v>
      </c>
      <c r="R26" s="36">
        <f t="shared" si="4"/>
        <v>0</v>
      </c>
      <c r="S26" s="36">
        <f t="shared" si="4"/>
        <v>0</v>
      </c>
      <c r="T26" s="36">
        <f t="shared" si="4"/>
        <v>0</v>
      </c>
      <c r="U26" s="42">
        <f t="shared" ref="U26:X26" si="5">+SUM(U12:U25)</f>
        <v>0</v>
      </c>
      <c r="V26" s="42">
        <f t="shared" si="5"/>
        <v>0</v>
      </c>
      <c r="W26" s="42">
        <f t="shared" si="5"/>
        <v>11</v>
      </c>
      <c r="X26" s="42">
        <f t="shared" si="5"/>
        <v>11</v>
      </c>
    </row>
    <row r="27" spans="2:27" ht="18.600000000000001" x14ac:dyDescent="0.45">
      <c r="B27" s="5" t="s">
        <v>1271</v>
      </c>
      <c r="C27" s="36">
        <f>C10-C26</f>
        <v>0</v>
      </c>
      <c r="D27" s="36">
        <f>D10-D26</f>
        <v>0</v>
      </c>
      <c r="E27" s="36">
        <f t="shared" ref="E27:X27" si="6">E10-E26</f>
        <v>0</v>
      </c>
      <c r="F27" s="36">
        <f t="shared" si="6"/>
        <v>0</v>
      </c>
      <c r="G27" s="36">
        <f t="shared" si="6"/>
        <v>0</v>
      </c>
      <c r="H27" s="36">
        <f t="shared" si="6"/>
        <v>0</v>
      </c>
      <c r="I27" s="36">
        <f t="shared" si="6"/>
        <v>0</v>
      </c>
      <c r="J27" s="36">
        <f t="shared" si="6"/>
        <v>0</v>
      </c>
      <c r="K27" s="36">
        <f t="shared" si="6"/>
        <v>10</v>
      </c>
      <c r="L27" s="36">
        <f t="shared" si="6"/>
        <v>0</v>
      </c>
      <c r="M27" s="36">
        <f t="shared" si="6"/>
        <v>9</v>
      </c>
      <c r="N27" s="36">
        <f t="shared" si="6"/>
        <v>12</v>
      </c>
      <c r="O27" s="36">
        <f t="shared" si="6"/>
        <v>3</v>
      </c>
      <c r="P27" s="36">
        <f t="shared" si="6"/>
        <v>0</v>
      </c>
      <c r="Q27" s="36">
        <f t="shared" si="6"/>
        <v>0</v>
      </c>
      <c r="R27" s="36">
        <f t="shared" si="6"/>
        <v>0</v>
      </c>
      <c r="S27" s="36">
        <f t="shared" si="6"/>
        <v>0</v>
      </c>
      <c r="T27" s="36">
        <f t="shared" si="6"/>
        <v>0</v>
      </c>
      <c r="U27" s="42">
        <f t="shared" si="6"/>
        <v>0</v>
      </c>
      <c r="V27" s="42">
        <f t="shared" si="6"/>
        <v>0</v>
      </c>
      <c r="W27" s="42">
        <f t="shared" si="6"/>
        <v>34</v>
      </c>
      <c r="X27" s="42">
        <f t="shared" si="6"/>
        <v>34</v>
      </c>
    </row>
  </sheetData>
  <mergeCells count="8">
    <mergeCell ref="B4:R5"/>
    <mergeCell ref="S4:S5"/>
    <mergeCell ref="T4:U5"/>
    <mergeCell ref="B7:B8"/>
    <mergeCell ref="D7:O7"/>
    <mergeCell ref="P7:Q7"/>
    <mergeCell ref="R7:S7"/>
    <mergeCell ref="U7:X7"/>
  </mergeCells>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2"/>
  <dimension ref="C7:D11"/>
  <sheetViews>
    <sheetView zoomScale="130" zoomScaleNormal="130" workbookViewId="0">
      <selection activeCell="C7" sqref="C7:D11"/>
    </sheetView>
  </sheetViews>
  <sheetFormatPr defaultRowHeight="14.4" x14ac:dyDescent="0.3"/>
  <cols>
    <col min="3" max="3" width="10.21875" bestFit="1" customWidth="1"/>
  </cols>
  <sheetData>
    <row r="7" spans="3:4" x14ac:dyDescent="0.3">
      <c r="C7" s="118" t="s">
        <v>1342</v>
      </c>
      <c r="D7" s="119"/>
    </row>
    <row r="8" spans="3:4" x14ac:dyDescent="0.3">
      <c r="C8" s="49" t="s">
        <v>1317</v>
      </c>
      <c r="D8" s="23">
        <f>'D COY PARADE'!AA16</f>
        <v>3</v>
      </c>
    </row>
    <row r="9" spans="3:4" x14ac:dyDescent="0.3">
      <c r="C9" s="49" t="s">
        <v>1320</v>
      </c>
      <c r="D9" s="23">
        <f>D10-D8</f>
        <v>42</v>
      </c>
    </row>
    <row r="10" spans="3:4" x14ac:dyDescent="0.3">
      <c r="C10" s="49" t="s">
        <v>1318</v>
      </c>
      <c r="D10" s="23">
        <f>'D COY PARADE'!X10</f>
        <v>45</v>
      </c>
    </row>
    <row r="11" spans="3:4" x14ac:dyDescent="0.3">
      <c r="C11" s="49" t="s">
        <v>1338</v>
      </c>
      <c r="D11" s="50">
        <f>D8/D10*100</f>
        <v>6.666666666666667</v>
      </c>
    </row>
  </sheetData>
  <mergeCells count="1">
    <mergeCell ref="C7:D7"/>
  </mergeCells>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43"/>
  <dimension ref="D1:J101"/>
  <sheetViews>
    <sheetView topLeftCell="A67" workbookViewId="0">
      <selection activeCell="C3" sqref="C3:J93"/>
    </sheetView>
  </sheetViews>
  <sheetFormatPr defaultRowHeight="14.4" x14ac:dyDescent="0.3"/>
  <cols>
    <col min="4" max="4" width="9.21875" style="22"/>
    <col min="5" max="5" width="0" style="23" hidden="1" customWidth="1"/>
    <col min="6" max="6" width="12.77734375" style="22" bestFit="1" customWidth="1"/>
    <col min="7" max="7" width="8.77734375" style="23"/>
    <col min="8" max="8" width="20.21875" style="23" bestFit="1" customWidth="1"/>
    <col min="9" max="9" width="9.21875" style="22"/>
    <col min="10" max="10" width="12.33203125" style="23" bestFit="1" customWidth="1"/>
  </cols>
  <sheetData>
    <row r="1" spans="4:10" hidden="1" x14ac:dyDescent="0.3">
      <c r="D1" s="21"/>
      <c r="E1" s="19" t="s">
        <v>1310</v>
      </c>
      <c r="F1" s="21" t="s">
        <v>15</v>
      </c>
      <c r="G1"/>
      <c r="H1"/>
      <c r="I1" s="21"/>
      <c r="J1"/>
    </row>
    <row r="2" spans="4:10" hidden="1" x14ac:dyDescent="0.3">
      <c r="D2" s="21"/>
      <c r="E2"/>
      <c r="F2" s="21"/>
      <c r="G2"/>
      <c r="H2"/>
      <c r="I2" s="21"/>
      <c r="J2"/>
    </row>
    <row r="3" spans="4:10" ht="67.95" customHeight="1" x14ac:dyDescent="0.3">
      <c r="D3" s="21"/>
      <c r="E3"/>
      <c r="F3"/>
      <c r="G3"/>
      <c r="H3"/>
      <c r="I3"/>
      <c r="J3"/>
    </row>
    <row r="4" spans="4:10" x14ac:dyDescent="0.3">
      <c r="D4" s="53" t="s">
        <v>1312</v>
      </c>
      <c r="E4" s="54" t="s">
        <v>1300</v>
      </c>
      <c r="F4" s="54" t="s">
        <v>1301</v>
      </c>
      <c r="G4" s="54" t="s">
        <v>1298</v>
      </c>
      <c r="H4" s="54" t="s">
        <v>9</v>
      </c>
      <c r="I4" s="54" t="s">
        <v>10</v>
      </c>
      <c r="J4" s="54" t="s">
        <v>1297</v>
      </c>
    </row>
    <row r="5" spans="4:10" x14ac:dyDescent="0.3">
      <c r="D5" s="22">
        <f>SUBTOTAL(3,$F$5:F5)</f>
        <v>1</v>
      </c>
      <c r="E5">
        <v>8</v>
      </c>
      <c r="F5" t="s">
        <v>213</v>
      </c>
      <c r="G5" t="s">
        <v>24</v>
      </c>
      <c r="H5" t="s">
        <v>214</v>
      </c>
      <c r="I5" t="s">
        <v>15</v>
      </c>
      <c r="J5" t="s">
        <v>1295</v>
      </c>
    </row>
    <row r="6" spans="4:10" x14ac:dyDescent="0.3">
      <c r="D6" s="22">
        <f>SUBTOTAL(3,$F$5:F6)</f>
        <v>2</v>
      </c>
      <c r="E6">
        <v>9</v>
      </c>
      <c r="F6" t="s">
        <v>228</v>
      </c>
      <c r="G6" t="s">
        <v>34</v>
      </c>
      <c r="H6" t="s">
        <v>229</v>
      </c>
      <c r="I6" t="s">
        <v>15</v>
      </c>
      <c r="J6" t="s">
        <v>1266</v>
      </c>
    </row>
    <row r="7" spans="4:10" x14ac:dyDescent="0.3">
      <c r="D7" s="22">
        <f>SUBTOTAL(3,$F$5:F7)</f>
        <v>3</v>
      </c>
      <c r="E7">
        <v>10</v>
      </c>
      <c r="F7" t="s">
        <v>247</v>
      </c>
      <c r="G7" t="s">
        <v>14</v>
      </c>
      <c r="H7" t="s">
        <v>248</v>
      </c>
      <c r="I7" t="s">
        <v>15</v>
      </c>
      <c r="J7" t="s">
        <v>1296</v>
      </c>
    </row>
    <row r="8" spans="4:10" x14ac:dyDescent="0.3">
      <c r="D8" s="22">
        <f>SUBTOTAL(3,$F$5:F8)</f>
        <v>4</v>
      </c>
      <c r="E8" s="23">
        <v>11</v>
      </c>
      <c r="F8" t="s">
        <v>253</v>
      </c>
      <c r="G8" t="s">
        <v>19</v>
      </c>
      <c r="H8" t="s">
        <v>254</v>
      </c>
      <c r="I8" t="s">
        <v>15</v>
      </c>
      <c r="J8" t="s">
        <v>20</v>
      </c>
    </row>
    <row r="9" spans="4:10" x14ac:dyDescent="0.3">
      <c r="D9" s="22">
        <f>SUBTOTAL(3,$F$5:F9)</f>
        <v>5</v>
      </c>
      <c r="E9" s="23">
        <v>12</v>
      </c>
      <c r="F9" t="s">
        <v>266</v>
      </c>
      <c r="G9" t="s">
        <v>24</v>
      </c>
      <c r="H9" t="s">
        <v>267</v>
      </c>
      <c r="I9" t="s">
        <v>15</v>
      </c>
      <c r="J9" t="s">
        <v>20</v>
      </c>
    </row>
    <row r="10" spans="4:10" x14ac:dyDescent="0.3">
      <c r="D10" s="22">
        <f>SUBTOTAL(3,$F$5:F10)</f>
        <v>6</v>
      </c>
      <c r="E10" s="23">
        <v>13</v>
      </c>
      <c r="F10" t="s">
        <v>272</v>
      </c>
      <c r="G10" t="s">
        <v>34</v>
      </c>
      <c r="H10" t="s">
        <v>273</v>
      </c>
      <c r="I10" t="s">
        <v>15</v>
      </c>
      <c r="J10" t="s">
        <v>20</v>
      </c>
    </row>
    <row r="11" spans="4:10" x14ac:dyDescent="0.3">
      <c r="D11" s="22">
        <f>SUBTOTAL(3,$F$5:F11)</f>
        <v>7</v>
      </c>
      <c r="E11">
        <v>16</v>
      </c>
      <c r="F11" t="s">
        <v>320</v>
      </c>
      <c r="G11" t="s">
        <v>24</v>
      </c>
      <c r="H11" t="s">
        <v>321</v>
      </c>
      <c r="I11" t="s">
        <v>15</v>
      </c>
      <c r="J11" t="s">
        <v>1266</v>
      </c>
    </row>
    <row r="12" spans="4:10" x14ac:dyDescent="0.3">
      <c r="D12" s="22">
        <f>SUBTOTAL(3,$F$5:F12)</f>
        <v>8</v>
      </c>
      <c r="E12" s="23">
        <v>29</v>
      </c>
      <c r="F12" t="s">
        <v>518</v>
      </c>
      <c r="G12" t="s">
        <v>34</v>
      </c>
      <c r="H12" t="s">
        <v>519</v>
      </c>
      <c r="I12" t="s">
        <v>15</v>
      </c>
      <c r="J12" t="s">
        <v>1266</v>
      </c>
    </row>
    <row r="13" spans="4:10" x14ac:dyDescent="0.3">
      <c r="D13" s="22">
        <f>SUBTOTAL(3,$F$5:F13)</f>
        <v>9</v>
      </c>
      <c r="E13">
        <v>31</v>
      </c>
      <c r="F13" t="s">
        <v>539</v>
      </c>
      <c r="G13" t="s">
        <v>19</v>
      </c>
      <c r="H13" t="s">
        <v>540</v>
      </c>
      <c r="I13" t="s">
        <v>15</v>
      </c>
      <c r="J13" t="s">
        <v>1295</v>
      </c>
    </row>
    <row r="14" spans="4:10" x14ac:dyDescent="0.3">
      <c r="D14" s="22">
        <f>SUBTOTAL(3,$F$5:F14)</f>
        <v>10</v>
      </c>
      <c r="E14">
        <v>38</v>
      </c>
      <c r="F14" t="s">
        <v>626</v>
      </c>
      <c r="G14" t="s">
        <v>14</v>
      </c>
      <c r="H14" t="s">
        <v>1285</v>
      </c>
      <c r="I14" t="s">
        <v>15</v>
      </c>
      <c r="J14" t="s">
        <v>60</v>
      </c>
    </row>
    <row r="15" spans="4:10" x14ac:dyDescent="0.3">
      <c r="D15" s="22">
        <f>SUBTOTAL(3,$F$5:F15)</f>
        <v>11</v>
      </c>
      <c r="E15">
        <v>39</v>
      </c>
      <c r="F15" t="s">
        <v>628</v>
      </c>
      <c r="G15" t="s">
        <v>19</v>
      </c>
      <c r="H15" t="s">
        <v>629</v>
      </c>
      <c r="I15" t="s">
        <v>15</v>
      </c>
      <c r="J15" t="s">
        <v>60</v>
      </c>
    </row>
    <row r="16" spans="4:10" x14ac:dyDescent="0.3">
      <c r="D16" s="22">
        <f>SUBTOTAL(3,$F$5:F16)</f>
        <v>12</v>
      </c>
      <c r="E16">
        <v>40</v>
      </c>
      <c r="F16" t="s">
        <v>634</v>
      </c>
      <c r="G16" t="s">
        <v>24</v>
      </c>
      <c r="H16" t="s">
        <v>635</v>
      </c>
      <c r="I16" t="s">
        <v>15</v>
      </c>
      <c r="J16" t="s">
        <v>1265</v>
      </c>
    </row>
    <row r="17" spans="4:10" x14ac:dyDescent="0.3">
      <c r="D17" s="22">
        <f>SUBTOTAL(3,$F$5:F17)</f>
        <v>13</v>
      </c>
      <c r="E17" s="23">
        <v>41</v>
      </c>
      <c r="F17" t="s">
        <v>660</v>
      </c>
      <c r="G17" t="s">
        <v>34</v>
      </c>
      <c r="H17" t="s">
        <v>661</v>
      </c>
      <c r="I17" t="s">
        <v>15</v>
      </c>
      <c r="J17" t="s">
        <v>60</v>
      </c>
    </row>
    <row r="18" spans="4:10" x14ac:dyDescent="0.3">
      <c r="D18" s="22">
        <f>SUBTOTAL(3,$F$5:F18)</f>
        <v>14</v>
      </c>
      <c r="E18">
        <v>42</v>
      </c>
      <c r="F18" t="s">
        <v>692</v>
      </c>
      <c r="G18" t="s">
        <v>14</v>
      </c>
      <c r="H18" t="s">
        <v>693</v>
      </c>
      <c r="I18" t="s">
        <v>15</v>
      </c>
      <c r="J18" t="s">
        <v>60</v>
      </c>
    </row>
    <row r="19" spans="4:10" x14ac:dyDescent="0.3">
      <c r="D19" s="22">
        <f>SUBTOTAL(3,$F$5:F19)</f>
        <v>15</v>
      </c>
      <c r="E19">
        <v>43</v>
      </c>
      <c r="F19" t="s">
        <v>699</v>
      </c>
      <c r="G19" t="s">
        <v>19</v>
      </c>
      <c r="H19" t="s">
        <v>700</v>
      </c>
      <c r="I19" t="s">
        <v>15</v>
      </c>
      <c r="J19" t="s">
        <v>142</v>
      </c>
    </row>
    <row r="20" spans="4:10" x14ac:dyDescent="0.3">
      <c r="D20" s="22">
        <f>SUBTOTAL(3,$F$5:F20)</f>
        <v>16</v>
      </c>
      <c r="E20">
        <v>44</v>
      </c>
      <c r="F20" t="s">
        <v>702</v>
      </c>
      <c r="G20" t="s">
        <v>24</v>
      </c>
      <c r="H20" t="s">
        <v>703</v>
      </c>
      <c r="I20" t="s">
        <v>15</v>
      </c>
      <c r="J20" t="s">
        <v>60</v>
      </c>
    </row>
    <row r="21" spans="4:10" x14ac:dyDescent="0.3">
      <c r="D21" s="22">
        <f>SUBTOTAL(3,$F$5:F21)</f>
        <v>17</v>
      </c>
      <c r="E21">
        <v>45</v>
      </c>
      <c r="F21" t="s">
        <v>705</v>
      </c>
      <c r="G21" t="s">
        <v>34</v>
      </c>
      <c r="H21" t="s">
        <v>706</v>
      </c>
      <c r="I21" t="s">
        <v>15</v>
      </c>
      <c r="J21" t="s">
        <v>1266</v>
      </c>
    </row>
    <row r="22" spans="4:10" x14ac:dyDescent="0.3">
      <c r="D22" s="22">
        <f>SUBTOTAL(3,$F$5:F22)</f>
        <v>18</v>
      </c>
      <c r="E22">
        <v>46</v>
      </c>
      <c r="F22" t="s">
        <v>708</v>
      </c>
      <c r="G22" t="s">
        <v>14</v>
      </c>
      <c r="H22" t="s">
        <v>709</v>
      </c>
      <c r="I22" t="s">
        <v>15</v>
      </c>
      <c r="J22" t="s">
        <v>60</v>
      </c>
    </row>
    <row r="23" spans="4:10" x14ac:dyDescent="0.3">
      <c r="D23" s="22">
        <f>SUBTOTAL(3,$F$5:F23)</f>
        <v>19</v>
      </c>
      <c r="E23">
        <v>47</v>
      </c>
      <c r="F23" t="s">
        <v>716</v>
      </c>
      <c r="G23" t="s">
        <v>19</v>
      </c>
      <c r="H23" t="s">
        <v>717</v>
      </c>
      <c r="I23" t="s">
        <v>15</v>
      </c>
      <c r="J23" t="s">
        <v>60</v>
      </c>
    </row>
    <row r="24" spans="4:10" x14ac:dyDescent="0.3">
      <c r="D24" s="22">
        <f>SUBTOTAL(3,$F$5:F24)</f>
        <v>20</v>
      </c>
      <c r="E24">
        <v>48</v>
      </c>
      <c r="F24" t="s">
        <v>725</v>
      </c>
      <c r="G24" t="s">
        <v>24</v>
      </c>
      <c r="H24" t="s">
        <v>726</v>
      </c>
      <c r="I24" t="s">
        <v>15</v>
      </c>
      <c r="J24" t="s">
        <v>60</v>
      </c>
    </row>
    <row r="25" spans="4:10" x14ac:dyDescent="0.3">
      <c r="D25" s="22">
        <f>SUBTOTAL(3,$F$5:F25)</f>
        <v>21</v>
      </c>
      <c r="E25" s="23">
        <v>49</v>
      </c>
      <c r="F25" t="s">
        <v>728</v>
      </c>
      <c r="G25" t="s">
        <v>1121</v>
      </c>
      <c r="H25" t="s">
        <v>1286</v>
      </c>
      <c r="I25" t="s">
        <v>15</v>
      </c>
      <c r="J25" t="s">
        <v>20</v>
      </c>
    </row>
    <row r="26" spans="4:10" x14ac:dyDescent="0.3">
      <c r="D26" s="22">
        <f>SUBTOTAL(3,$F$5:F26)</f>
        <v>22</v>
      </c>
      <c r="E26">
        <v>50</v>
      </c>
      <c r="F26" t="s">
        <v>730</v>
      </c>
      <c r="G26" t="s">
        <v>1121</v>
      </c>
      <c r="H26" t="s">
        <v>731</v>
      </c>
      <c r="I26" t="s">
        <v>15</v>
      </c>
      <c r="J26" t="s">
        <v>1264</v>
      </c>
    </row>
    <row r="27" spans="4:10" x14ac:dyDescent="0.3">
      <c r="D27" s="22">
        <f>SUBTOTAL(3,$F$5:F27)</f>
        <v>23</v>
      </c>
      <c r="E27">
        <v>51</v>
      </c>
      <c r="F27" t="s">
        <v>739</v>
      </c>
      <c r="G27" t="s">
        <v>1121</v>
      </c>
      <c r="H27" t="s">
        <v>740</v>
      </c>
      <c r="I27" t="s">
        <v>15</v>
      </c>
      <c r="J27" t="s">
        <v>5</v>
      </c>
    </row>
    <row r="28" spans="4:10" x14ac:dyDescent="0.3">
      <c r="D28" s="22">
        <f>SUBTOTAL(3,$F$5:F28)</f>
        <v>24</v>
      </c>
      <c r="E28" s="23">
        <v>91</v>
      </c>
      <c r="F28" t="s">
        <v>893</v>
      </c>
      <c r="G28" t="s">
        <v>19</v>
      </c>
      <c r="H28" t="s">
        <v>894</v>
      </c>
      <c r="I28" t="s">
        <v>15</v>
      </c>
      <c r="J28" t="s">
        <v>5</v>
      </c>
    </row>
    <row r="29" spans="4:10" x14ac:dyDescent="0.3">
      <c r="D29" s="22">
        <f>SUBTOTAL(3,$F$5:F29)</f>
        <v>25</v>
      </c>
      <c r="E29" s="23">
        <v>94</v>
      </c>
      <c r="F29" t="s">
        <v>905</v>
      </c>
      <c r="G29" t="s">
        <v>14</v>
      </c>
      <c r="H29" t="s">
        <v>906</v>
      </c>
      <c r="I29" t="s">
        <v>15</v>
      </c>
      <c r="J29" t="s">
        <v>361</v>
      </c>
    </row>
    <row r="30" spans="4:10" x14ac:dyDescent="0.3">
      <c r="D30" s="22">
        <f>SUBTOTAL(3,$F$5:F30)</f>
        <v>26</v>
      </c>
      <c r="E30" s="23">
        <v>97</v>
      </c>
      <c r="F30" t="s">
        <v>917</v>
      </c>
      <c r="G30" t="s">
        <v>34</v>
      </c>
      <c r="H30" t="s">
        <v>918</v>
      </c>
      <c r="I30" t="s">
        <v>15</v>
      </c>
      <c r="J30" t="s">
        <v>1296</v>
      </c>
    </row>
    <row r="31" spans="4:10" x14ac:dyDescent="0.3">
      <c r="D31" s="22">
        <f>SUBTOTAL(3,$F$5:F31)</f>
        <v>27</v>
      </c>
      <c r="E31">
        <v>101</v>
      </c>
      <c r="F31" t="s">
        <v>934</v>
      </c>
      <c r="G31" t="s">
        <v>34</v>
      </c>
      <c r="H31" t="s">
        <v>935</v>
      </c>
      <c r="I31" t="s">
        <v>15</v>
      </c>
      <c r="J31" t="s">
        <v>361</v>
      </c>
    </row>
    <row r="32" spans="4:10" x14ac:dyDescent="0.3">
      <c r="D32" s="22">
        <f>SUBTOTAL(3,$F$5:F32)</f>
        <v>28</v>
      </c>
      <c r="E32">
        <v>116</v>
      </c>
      <c r="F32" t="s">
        <v>988</v>
      </c>
      <c r="G32" t="s">
        <v>24</v>
      </c>
      <c r="H32" t="s">
        <v>989</v>
      </c>
      <c r="I32" t="s">
        <v>15</v>
      </c>
      <c r="J32" t="s">
        <v>1288</v>
      </c>
    </row>
    <row r="33" spans="4:10" x14ac:dyDescent="0.3">
      <c r="D33" s="22">
        <f>SUBTOTAL(3,$F$5:F33)</f>
        <v>29</v>
      </c>
      <c r="E33">
        <v>120</v>
      </c>
      <c r="F33" t="s">
        <v>1000</v>
      </c>
      <c r="G33" t="s">
        <v>24</v>
      </c>
      <c r="H33" t="s">
        <v>1001</v>
      </c>
      <c r="I33" t="s">
        <v>15</v>
      </c>
      <c r="J33" t="s">
        <v>1288</v>
      </c>
    </row>
    <row r="34" spans="4:10" x14ac:dyDescent="0.3">
      <c r="D34" s="22">
        <f>SUBTOTAL(3,$F$5:F34)</f>
        <v>30</v>
      </c>
      <c r="E34">
        <v>127</v>
      </c>
      <c r="F34" t="s">
        <v>1034</v>
      </c>
      <c r="G34" t="s">
        <v>19</v>
      </c>
      <c r="H34" t="s">
        <v>1035</v>
      </c>
      <c r="I34" t="s">
        <v>15</v>
      </c>
      <c r="J34" t="s">
        <v>1288</v>
      </c>
    </row>
    <row r="35" spans="4:10" x14ac:dyDescent="0.3">
      <c r="D35" s="22">
        <f>SUBTOTAL(3,$F$5:F35)</f>
        <v>31</v>
      </c>
      <c r="E35">
        <v>132</v>
      </c>
      <c r="F35" t="s">
        <v>1049</v>
      </c>
      <c r="G35" t="s">
        <v>24</v>
      </c>
      <c r="H35" t="s">
        <v>1050</v>
      </c>
      <c r="I35" t="s">
        <v>15</v>
      </c>
      <c r="J35" t="s">
        <v>1288</v>
      </c>
    </row>
    <row r="36" spans="4:10" x14ac:dyDescent="0.3">
      <c r="D36" s="22">
        <f>SUBTOTAL(3,$F$5:F36)</f>
        <v>32</v>
      </c>
      <c r="E36">
        <v>136</v>
      </c>
      <c r="F36" t="s">
        <v>1061</v>
      </c>
      <c r="G36" t="s">
        <v>24</v>
      </c>
      <c r="H36" t="s">
        <v>1062</v>
      </c>
      <c r="I36" t="s">
        <v>15</v>
      </c>
      <c r="J36" t="s">
        <v>1288</v>
      </c>
    </row>
    <row r="37" spans="4:10" x14ac:dyDescent="0.3">
      <c r="D37" s="22">
        <f>SUBTOTAL(3,$F$5:F37)</f>
        <v>33</v>
      </c>
      <c r="E37">
        <v>147</v>
      </c>
      <c r="F37" t="s">
        <v>1126</v>
      </c>
      <c r="G37" t="s">
        <v>19</v>
      </c>
      <c r="H37" t="s">
        <v>1128</v>
      </c>
      <c r="I37" t="s">
        <v>15</v>
      </c>
      <c r="J37" t="s">
        <v>1288</v>
      </c>
    </row>
    <row r="38" spans="4:10" x14ac:dyDescent="0.3">
      <c r="D38" s="22">
        <f>SUBTOTAL(3,$F$5:F38)</f>
        <v>34</v>
      </c>
      <c r="E38">
        <v>149</v>
      </c>
      <c r="F38" t="s">
        <v>1165</v>
      </c>
      <c r="G38" t="s">
        <v>34</v>
      </c>
      <c r="H38" t="s">
        <v>1166</v>
      </c>
      <c r="I38" t="s">
        <v>15</v>
      </c>
      <c r="J38" t="s">
        <v>1288</v>
      </c>
    </row>
    <row r="39" spans="4:10" x14ac:dyDescent="0.3">
      <c r="D39" s="22">
        <f>SUBTOTAL(3,$F$5:F39)</f>
        <v>35</v>
      </c>
      <c r="E39" s="23">
        <v>152</v>
      </c>
      <c r="F39" t="s">
        <v>1250</v>
      </c>
      <c r="G39" t="s">
        <v>24</v>
      </c>
      <c r="H39" t="s">
        <v>1251</v>
      </c>
      <c r="I39" t="s">
        <v>15</v>
      </c>
      <c r="J39" t="s">
        <v>1288</v>
      </c>
    </row>
    <row r="40" spans="4:10" x14ac:dyDescent="0.3">
      <c r="D40" s="22">
        <f>SUBTOTAL(3,$F$5:F40)</f>
        <v>36</v>
      </c>
      <c r="E40">
        <v>170</v>
      </c>
      <c r="F40" t="s">
        <v>925</v>
      </c>
      <c r="G40" t="s">
        <v>14</v>
      </c>
      <c r="H40" t="s">
        <v>926</v>
      </c>
      <c r="I40" t="s">
        <v>15</v>
      </c>
      <c r="J40" t="s">
        <v>1288</v>
      </c>
    </row>
    <row r="41" spans="4:10" x14ac:dyDescent="0.3">
      <c r="D41" s="22">
        <f>SUBTOTAL(3,$F$5:F41)</f>
        <v>37</v>
      </c>
      <c r="E41">
        <v>171</v>
      </c>
      <c r="F41" t="s">
        <v>1180</v>
      </c>
      <c r="G41" t="s">
        <v>19</v>
      </c>
      <c r="H41" t="s">
        <v>1181</v>
      </c>
      <c r="I41" t="s">
        <v>15</v>
      </c>
      <c r="J41" t="s">
        <v>1288</v>
      </c>
    </row>
    <row r="42" spans="4:10" x14ac:dyDescent="0.3">
      <c r="D42" s="22">
        <f>SUBTOTAL(3,$F$5:F42)</f>
        <v>38</v>
      </c>
      <c r="E42">
        <v>202</v>
      </c>
      <c r="F42" t="s">
        <v>335</v>
      </c>
      <c r="G42" t="s">
        <v>14</v>
      </c>
      <c r="H42" t="s">
        <v>336</v>
      </c>
      <c r="I42" t="s">
        <v>15</v>
      </c>
      <c r="J42" t="s">
        <v>1288</v>
      </c>
    </row>
    <row r="43" spans="4:10" x14ac:dyDescent="0.3">
      <c r="D43" s="22">
        <f>SUBTOTAL(3,$F$5:F43)</f>
        <v>39</v>
      </c>
      <c r="E43">
        <v>206</v>
      </c>
      <c r="F43" t="s">
        <v>347</v>
      </c>
      <c r="G43" t="s">
        <v>14</v>
      </c>
      <c r="H43" t="s">
        <v>348</v>
      </c>
      <c r="I43" t="s">
        <v>15</v>
      </c>
      <c r="J43" t="s">
        <v>1288</v>
      </c>
    </row>
    <row r="44" spans="4:10" x14ac:dyDescent="0.3">
      <c r="D44" s="22">
        <f>SUBTOTAL(3,$F$5:F44)</f>
        <v>40</v>
      </c>
      <c r="E44">
        <v>207</v>
      </c>
      <c r="F44" t="s">
        <v>350</v>
      </c>
      <c r="G44" t="s">
        <v>19</v>
      </c>
      <c r="H44" t="s">
        <v>351</v>
      </c>
      <c r="I44" t="s">
        <v>15</v>
      </c>
      <c r="J44" t="s">
        <v>1288</v>
      </c>
    </row>
    <row r="45" spans="4:10" x14ac:dyDescent="0.3">
      <c r="D45" s="22">
        <f>SUBTOTAL(3,$F$5:F45)</f>
        <v>41</v>
      </c>
      <c r="E45">
        <v>211</v>
      </c>
      <c r="F45" t="s">
        <v>378</v>
      </c>
      <c r="G45" t="s">
        <v>19</v>
      </c>
      <c r="H45" t="s">
        <v>379</v>
      </c>
      <c r="I45" t="s">
        <v>15</v>
      </c>
      <c r="J45" t="s">
        <v>1288</v>
      </c>
    </row>
    <row r="46" spans="4:10" x14ac:dyDescent="0.3">
      <c r="D46" s="22">
        <f>SUBTOTAL(3,$F$5:F46)</f>
        <v>42</v>
      </c>
      <c r="E46">
        <v>215</v>
      </c>
      <c r="F46" t="s">
        <v>399</v>
      </c>
      <c r="G46" t="s">
        <v>19</v>
      </c>
      <c r="H46" t="s">
        <v>69</v>
      </c>
      <c r="I46" t="s">
        <v>15</v>
      </c>
      <c r="J46" t="s">
        <v>1288</v>
      </c>
    </row>
    <row r="47" spans="4:10" x14ac:dyDescent="0.3">
      <c r="D47" s="22">
        <f>SUBTOTAL(3,$F$5:F47)</f>
        <v>43</v>
      </c>
      <c r="E47">
        <v>217</v>
      </c>
      <c r="F47" t="s">
        <v>407</v>
      </c>
      <c r="G47" t="s">
        <v>34</v>
      </c>
      <c r="H47" t="s">
        <v>408</v>
      </c>
      <c r="I47" t="s">
        <v>15</v>
      </c>
      <c r="J47" t="s">
        <v>1288</v>
      </c>
    </row>
    <row r="48" spans="4:10" x14ac:dyDescent="0.3">
      <c r="D48" s="22">
        <f>SUBTOTAL(3,$F$5:F48)</f>
        <v>44</v>
      </c>
      <c r="E48">
        <v>219</v>
      </c>
      <c r="F48" t="s">
        <v>414</v>
      </c>
      <c r="G48" t="s">
        <v>19</v>
      </c>
      <c r="H48" t="s">
        <v>415</v>
      </c>
      <c r="I48" t="s">
        <v>15</v>
      </c>
      <c r="J48" t="s">
        <v>1288</v>
      </c>
    </row>
    <row r="49" spans="4:10" x14ac:dyDescent="0.3">
      <c r="D49" s="22">
        <f>SUBTOTAL(3,$F$5:F49)</f>
        <v>45</v>
      </c>
      <c r="E49">
        <v>228</v>
      </c>
      <c r="F49" t="s">
        <v>504</v>
      </c>
      <c r="G49" t="s">
        <v>24</v>
      </c>
      <c r="H49" t="s">
        <v>505</v>
      </c>
      <c r="I49" t="s">
        <v>15</v>
      </c>
      <c r="J49" t="s">
        <v>1288</v>
      </c>
    </row>
    <row r="50" spans="4:10" x14ac:dyDescent="0.3">
      <c r="D50" s="22">
        <f>SUBTOTAL(3,$F$5:F50)</f>
        <v>46</v>
      </c>
      <c r="E50">
        <v>234</v>
      </c>
      <c r="F50" t="s">
        <v>260</v>
      </c>
      <c r="G50" t="s">
        <v>14</v>
      </c>
      <c r="H50" t="s">
        <v>261</v>
      </c>
      <c r="I50" t="s">
        <v>15</v>
      </c>
      <c r="J50" t="s">
        <v>1288</v>
      </c>
    </row>
    <row r="51" spans="4:10" x14ac:dyDescent="0.3">
      <c r="D51" s="22">
        <f>SUBTOTAL(3,$F$5:F51)</f>
        <v>47</v>
      </c>
      <c r="E51">
        <v>244</v>
      </c>
      <c r="F51" t="s">
        <v>837</v>
      </c>
      <c r="G51" t="s">
        <v>24</v>
      </c>
      <c r="H51" t="s">
        <v>838</v>
      </c>
      <c r="I51" t="s">
        <v>15</v>
      </c>
      <c r="J51" t="s">
        <v>1288</v>
      </c>
    </row>
    <row r="52" spans="4:10" x14ac:dyDescent="0.3">
      <c r="D52" s="22">
        <f>SUBTOTAL(3,$F$5:F52)</f>
        <v>48</v>
      </c>
      <c r="E52">
        <v>246</v>
      </c>
      <c r="F52" t="s">
        <v>1244</v>
      </c>
      <c r="G52" t="s">
        <v>14</v>
      </c>
      <c r="H52" t="s">
        <v>1245</v>
      </c>
      <c r="I52" t="s">
        <v>15</v>
      </c>
      <c r="J52" t="s">
        <v>1288</v>
      </c>
    </row>
    <row r="53" spans="4:10" x14ac:dyDescent="0.3">
      <c r="D53" s="22">
        <f>SUBTOTAL(3,$F$5:F53)</f>
        <v>49</v>
      </c>
      <c r="E53" s="23">
        <v>247</v>
      </c>
      <c r="F53" t="s">
        <v>1261</v>
      </c>
      <c r="G53" t="s">
        <v>19</v>
      </c>
      <c r="H53" t="s">
        <v>1262</v>
      </c>
      <c r="I53" t="s">
        <v>15</v>
      </c>
      <c r="J53" t="s">
        <v>1288</v>
      </c>
    </row>
    <row r="54" spans="4:10" x14ac:dyDescent="0.3">
      <c r="D54" s="22">
        <f>SUBTOTAL(3,$F$5:F54)</f>
        <v>50</v>
      </c>
      <c r="E54">
        <v>252</v>
      </c>
      <c r="F54" t="s">
        <v>860</v>
      </c>
      <c r="G54" t="s">
        <v>24</v>
      </c>
      <c r="H54" t="s">
        <v>861</v>
      </c>
      <c r="I54" t="s">
        <v>15</v>
      </c>
      <c r="J54" t="s">
        <v>1288</v>
      </c>
    </row>
    <row r="55" spans="4:10" x14ac:dyDescent="0.3">
      <c r="D55" s="22">
        <f>SUBTOTAL(3,$F$5:F55)</f>
        <v>51</v>
      </c>
      <c r="E55">
        <v>253</v>
      </c>
      <c r="F55" t="s">
        <v>914</v>
      </c>
      <c r="G55" t="s">
        <v>34</v>
      </c>
      <c r="H55" t="s">
        <v>915</v>
      </c>
      <c r="I55" t="s">
        <v>15</v>
      </c>
      <c r="J55" t="s">
        <v>1288</v>
      </c>
    </row>
    <row r="56" spans="4:10" x14ac:dyDescent="0.3">
      <c r="D56" s="22">
        <f>SUBTOTAL(3,$F$5:F56)</f>
        <v>52</v>
      </c>
      <c r="E56" s="23">
        <v>255</v>
      </c>
      <c r="F56" t="s">
        <v>940</v>
      </c>
      <c r="G56" t="s">
        <v>19</v>
      </c>
      <c r="H56" t="s">
        <v>941</v>
      </c>
      <c r="I56" t="s">
        <v>15</v>
      </c>
      <c r="J56" t="s">
        <v>1288</v>
      </c>
    </row>
    <row r="57" spans="4:10" x14ac:dyDescent="0.3">
      <c r="D57" s="22">
        <f>SUBTOTAL(3,$F$5:F57)</f>
        <v>53</v>
      </c>
      <c r="E57">
        <v>271</v>
      </c>
      <c r="F57" t="s">
        <v>669</v>
      </c>
      <c r="G57" t="s">
        <v>19</v>
      </c>
      <c r="H57" t="s">
        <v>670</v>
      </c>
      <c r="I57" t="s">
        <v>15</v>
      </c>
      <c r="J57" t="s">
        <v>1288</v>
      </c>
    </row>
    <row r="58" spans="4:10" x14ac:dyDescent="0.3">
      <c r="D58" s="22">
        <f>SUBTOTAL(3,$F$5:F58)</f>
        <v>54</v>
      </c>
      <c r="E58">
        <v>276</v>
      </c>
      <c r="F58" t="s">
        <v>884</v>
      </c>
      <c r="G58" t="s">
        <v>24</v>
      </c>
      <c r="H58" t="s">
        <v>885</v>
      </c>
      <c r="I58" t="s">
        <v>15</v>
      </c>
      <c r="J58" t="s">
        <v>1288</v>
      </c>
    </row>
    <row r="59" spans="4:10" x14ac:dyDescent="0.3">
      <c r="D59" s="22">
        <f>SUBTOTAL(3,$F$5:F59)</f>
        <v>55</v>
      </c>
      <c r="E59">
        <v>284</v>
      </c>
      <c r="F59" t="s">
        <v>1200</v>
      </c>
      <c r="G59" t="s">
        <v>1105</v>
      </c>
      <c r="H59" t="s">
        <v>1201</v>
      </c>
      <c r="I59" t="s">
        <v>15</v>
      </c>
      <c r="J59" t="s">
        <v>1288</v>
      </c>
    </row>
    <row r="60" spans="4:10" x14ac:dyDescent="0.3">
      <c r="D60" s="22">
        <f>SUBTOTAL(3,$F$5:F60)</f>
        <v>56</v>
      </c>
      <c r="E60">
        <v>285</v>
      </c>
      <c r="F60" t="s">
        <v>1233</v>
      </c>
      <c r="G60" t="s">
        <v>1105</v>
      </c>
      <c r="H60" t="s">
        <v>1234</v>
      </c>
      <c r="I60" t="s">
        <v>15</v>
      </c>
      <c r="J60" t="s">
        <v>1330</v>
      </c>
    </row>
    <row r="61" spans="4:10" x14ac:dyDescent="0.3">
      <c r="D61" s="22">
        <f>SUBTOTAL(3,$F$5:F61)</f>
        <v>57</v>
      </c>
      <c r="E61" s="23">
        <v>287</v>
      </c>
      <c r="F61" t="s">
        <v>1177</v>
      </c>
      <c r="G61" t="s">
        <v>1105</v>
      </c>
      <c r="H61" t="s">
        <v>1178</v>
      </c>
      <c r="I61" t="s">
        <v>15</v>
      </c>
      <c r="J61" t="s">
        <v>1288</v>
      </c>
    </row>
    <row r="62" spans="4:10" x14ac:dyDescent="0.3">
      <c r="D62" s="22">
        <f>SUBTOTAL(3,$F$5:F62)</f>
        <v>58</v>
      </c>
      <c r="E62">
        <v>294</v>
      </c>
      <c r="F62" t="s">
        <v>200</v>
      </c>
      <c r="G62" t="s">
        <v>14</v>
      </c>
      <c r="H62" t="s">
        <v>201</v>
      </c>
      <c r="I62" t="s">
        <v>15</v>
      </c>
      <c r="J62" t="s">
        <v>1288</v>
      </c>
    </row>
    <row r="63" spans="4:10" x14ac:dyDescent="0.3">
      <c r="D63" s="22">
        <f>SUBTOTAL(3,$F$5:F63)</f>
        <v>59</v>
      </c>
      <c r="E63">
        <v>296</v>
      </c>
      <c r="F63" t="s">
        <v>459</v>
      </c>
      <c r="G63" t="s">
        <v>24</v>
      </c>
      <c r="H63" t="s">
        <v>460</v>
      </c>
      <c r="I63" t="s">
        <v>15</v>
      </c>
      <c r="J63" t="s">
        <v>1288</v>
      </c>
    </row>
    <row r="64" spans="4:10" x14ac:dyDescent="0.3">
      <c r="D64" s="22">
        <f>SUBTOTAL(3,$F$5:F64)</f>
        <v>60</v>
      </c>
      <c r="E64">
        <v>310</v>
      </c>
      <c r="F64" t="s">
        <v>1104</v>
      </c>
      <c r="G64" t="s">
        <v>14</v>
      </c>
      <c r="H64" t="s">
        <v>1106</v>
      </c>
      <c r="I64" t="s">
        <v>15</v>
      </c>
      <c r="J64" t="s">
        <v>1288</v>
      </c>
    </row>
    <row r="65" spans="4:10" x14ac:dyDescent="0.3">
      <c r="D65" s="22">
        <f>SUBTOTAL(3,$F$5:F65)</f>
        <v>61</v>
      </c>
      <c r="E65">
        <v>318</v>
      </c>
      <c r="F65" t="s">
        <v>1216</v>
      </c>
      <c r="G65" t="s">
        <v>14</v>
      </c>
      <c r="H65" t="s">
        <v>1217</v>
      </c>
      <c r="I65" t="s">
        <v>15</v>
      </c>
      <c r="J65" t="s">
        <v>1288</v>
      </c>
    </row>
    <row r="66" spans="4:10" x14ac:dyDescent="0.3">
      <c r="D66" s="22">
        <f>SUBTOTAL(3,$F$5:F66)</f>
        <v>62</v>
      </c>
      <c r="E66">
        <v>329</v>
      </c>
      <c r="F66" t="s">
        <v>111</v>
      </c>
      <c r="G66" t="s">
        <v>34</v>
      </c>
      <c r="H66" t="s">
        <v>112</v>
      </c>
      <c r="I66" t="s">
        <v>15</v>
      </c>
      <c r="J66" t="s">
        <v>1288</v>
      </c>
    </row>
    <row r="67" spans="4:10" x14ac:dyDescent="0.3">
      <c r="D67" s="22">
        <f>SUBTOTAL(3,$F$5:F67)</f>
        <v>63</v>
      </c>
      <c r="E67">
        <v>333</v>
      </c>
      <c r="F67" t="s">
        <v>148</v>
      </c>
      <c r="G67" t="s">
        <v>34</v>
      </c>
      <c r="H67" t="s">
        <v>149</v>
      </c>
      <c r="I67" t="s">
        <v>15</v>
      </c>
      <c r="J67" t="s">
        <v>1288</v>
      </c>
    </row>
    <row r="68" spans="4:10" x14ac:dyDescent="0.3">
      <c r="D68" s="22">
        <f>SUBTOTAL(3,$F$5:F68)</f>
        <v>64</v>
      </c>
      <c r="E68">
        <v>337</v>
      </c>
      <c r="F68" t="s">
        <v>178</v>
      </c>
      <c r="G68" t="s">
        <v>34</v>
      </c>
      <c r="H68" t="s">
        <v>179</v>
      </c>
      <c r="I68" t="s">
        <v>15</v>
      </c>
      <c r="J68" t="s">
        <v>1288</v>
      </c>
    </row>
    <row r="69" spans="4:10" x14ac:dyDescent="0.3">
      <c r="D69" s="22">
        <f>SUBTOTAL(3,$F$5:F69)</f>
        <v>65</v>
      </c>
      <c r="E69" s="23">
        <v>340</v>
      </c>
      <c r="F69" t="s">
        <v>219</v>
      </c>
      <c r="G69" t="s">
        <v>24</v>
      </c>
      <c r="H69" t="s">
        <v>220</v>
      </c>
      <c r="I69" t="s">
        <v>15</v>
      </c>
      <c r="J69" t="s">
        <v>1288</v>
      </c>
    </row>
    <row r="70" spans="4:10" x14ac:dyDescent="0.3">
      <c r="D70" s="22">
        <f>SUBTOTAL(3,$F$5:F70)</f>
        <v>66</v>
      </c>
      <c r="E70">
        <v>347</v>
      </c>
      <c r="F70" t="s">
        <v>279</v>
      </c>
      <c r="G70" t="s">
        <v>19</v>
      </c>
      <c r="H70" t="s">
        <v>280</v>
      </c>
      <c r="I70" t="s">
        <v>15</v>
      </c>
      <c r="J70" t="s">
        <v>1288</v>
      </c>
    </row>
    <row r="71" spans="4:10" x14ac:dyDescent="0.3">
      <c r="D71" s="22">
        <f>SUBTOTAL(3,$F$5:F71)</f>
        <v>67</v>
      </c>
      <c r="E71">
        <v>348</v>
      </c>
      <c r="F71" t="s">
        <v>285</v>
      </c>
      <c r="G71" t="s">
        <v>24</v>
      </c>
      <c r="H71" t="s">
        <v>286</v>
      </c>
      <c r="I71" t="s">
        <v>15</v>
      </c>
      <c r="J71" t="s">
        <v>1288</v>
      </c>
    </row>
    <row r="72" spans="4:10" x14ac:dyDescent="0.3">
      <c r="D72" s="22">
        <f>SUBTOTAL(3,$F$5:F72)</f>
        <v>68</v>
      </c>
      <c r="E72">
        <v>349</v>
      </c>
      <c r="F72" t="s">
        <v>291</v>
      </c>
      <c r="G72" t="s">
        <v>34</v>
      </c>
      <c r="H72" t="s">
        <v>292</v>
      </c>
      <c r="I72" t="s">
        <v>15</v>
      </c>
      <c r="J72" t="s">
        <v>1288</v>
      </c>
    </row>
    <row r="73" spans="4:10" x14ac:dyDescent="0.3">
      <c r="D73" s="22">
        <f>SUBTOTAL(3,$F$5:F73)</f>
        <v>69</v>
      </c>
      <c r="E73" s="23">
        <v>351</v>
      </c>
      <c r="F73" t="s">
        <v>300</v>
      </c>
      <c r="G73" t="s">
        <v>19</v>
      </c>
      <c r="H73" t="s">
        <v>301</v>
      </c>
      <c r="I73" t="s">
        <v>15</v>
      </c>
      <c r="J73" t="s">
        <v>1288</v>
      </c>
    </row>
    <row r="74" spans="4:10" x14ac:dyDescent="0.3">
      <c r="D74" s="22">
        <f>SUBTOTAL(3,$F$5:F74)</f>
        <v>70</v>
      </c>
      <c r="E74">
        <v>358</v>
      </c>
      <c r="F74" t="s">
        <v>393</v>
      </c>
      <c r="G74" t="s">
        <v>14</v>
      </c>
      <c r="H74" t="s">
        <v>394</v>
      </c>
      <c r="I74" t="s">
        <v>15</v>
      </c>
      <c r="J74" t="s">
        <v>1288</v>
      </c>
    </row>
    <row r="75" spans="4:10" x14ac:dyDescent="0.3">
      <c r="D75" s="22">
        <f>SUBTOTAL(3,$F$5:F75)</f>
        <v>71</v>
      </c>
      <c r="E75">
        <v>359</v>
      </c>
      <c r="F75" t="s">
        <v>404</v>
      </c>
      <c r="G75" t="s">
        <v>19</v>
      </c>
      <c r="H75" t="s">
        <v>405</v>
      </c>
      <c r="I75" t="s">
        <v>15</v>
      </c>
      <c r="J75" t="s">
        <v>1288</v>
      </c>
    </row>
    <row r="76" spans="4:10" x14ac:dyDescent="0.3">
      <c r="D76" s="22">
        <f>SUBTOTAL(3,$F$5:F76)</f>
        <v>72</v>
      </c>
      <c r="E76">
        <v>366</v>
      </c>
      <c r="F76" t="s">
        <v>489</v>
      </c>
      <c r="G76" t="s">
        <v>14</v>
      </c>
      <c r="H76" t="s">
        <v>490</v>
      </c>
      <c r="I76" t="s">
        <v>15</v>
      </c>
      <c r="J76" t="s">
        <v>1288</v>
      </c>
    </row>
    <row r="77" spans="4:10" x14ac:dyDescent="0.3">
      <c r="D77" s="22">
        <f>SUBTOTAL(3,$F$5:F77)</f>
        <v>73</v>
      </c>
      <c r="E77">
        <v>378</v>
      </c>
      <c r="F77" t="s">
        <v>588</v>
      </c>
      <c r="G77" t="s">
        <v>14</v>
      </c>
      <c r="H77" t="s">
        <v>589</v>
      </c>
      <c r="I77" t="s">
        <v>15</v>
      </c>
      <c r="J77" t="s">
        <v>1288</v>
      </c>
    </row>
    <row r="78" spans="4:10" x14ac:dyDescent="0.3">
      <c r="D78" s="22">
        <f>SUBTOTAL(3,$F$5:F78)</f>
        <v>74</v>
      </c>
      <c r="E78">
        <v>383</v>
      </c>
      <c r="F78" t="s">
        <v>611</v>
      </c>
      <c r="G78" t="s">
        <v>19</v>
      </c>
      <c r="H78" t="s">
        <v>612</v>
      </c>
      <c r="I78" t="s">
        <v>15</v>
      </c>
      <c r="J78" t="s">
        <v>1356</v>
      </c>
    </row>
    <row r="79" spans="4:10" x14ac:dyDescent="0.3">
      <c r="D79" s="22">
        <f>SUBTOTAL(3,$F$5:F79)</f>
        <v>75</v>
      </c>
      <c r="E79" s="23">
        <v>386</v>
      </c>
      <c r="F79" t="s">
        <v>640</v>
      </c>
      <c r="G79" t="s">
        <v>14</v>
      </c>
      <c r="H79" t="s">
        <v>641</v>
      </c>
      <c r="I79" t="s">
        <v>15</v>
      </c>
      <c r="J79" t="s">
        <v>1356</v>
      </c>
    </row>
    <row r="80" spans="4:10" x14ac:dyDescent="0.3">
      <c r="D80" s="22">
        <f>SUBTOTAL(3,$F$5:F80)</f>
        <v>76</v>
      </c>
      <c r="E80">
        <v>387</v>
      </c>
      <c r="F80" t="s">
        <v>649</v>
      </c>
      <c r="G80" t="s">
        <v>19</v>
      </c>
      <c r="H80" t="s">
        <v>650</v>
      </c>
      <c r="I80" t="s">
        <v>15</v>
      </c>
      <c r="J80" t="s">
        <v>1356</v>
      </c>
    </row>
    <row r="81" spans="4:10" x14ac:dyDescent="0.3">
      <c r="D81" s="22">
        <f>SUBTOTAL(3,$F$5:F81)</f>
        <v>77</v>
      </c>
      <c r="E81">
        <v>388</v>
      </c>
      <c r="F81" t="s">
        <v>655</v>
      </c>
      <c r="G81" t="s">
        <v>24</v>
      </c>
      <c r="H81" t="s">
        <v>656</v>
      </c>
      <c r="I81" t="s">
        <v>15</v>
      </c>
      <c r="J81" t="s">
        <v>1356</v>
      </c>
    </row>
    <row r="82" spans="4:10" x14ac:dyDescent="0.3">
      <c r="D82" s="22">
        <f>SUBTOTAL(3,$F$5:F82)</f>
        <v>78</v>
      </c>
      <c r="E82" s="23">
        <v>389</v>
      </c>
      <c r="F82" t="s">
        <v>663</v>
      </c>
      <c r="G82" t="s">
        <v>34</v>
      </c>
      <c r="H82" t="s">
        <v>664</v>
      </c>
      <c r="I82" t="s">
        <v>15</v>
      </c>
      <c r="J82" t="s">
        <v>1356</v>
      </c>
    </row>
    <row r="83" spans="4:10" x14ac:dyDescent="0.3">
      <c r="D83" s="22">
        <f>SUBTOTAL(3,$F$5:F83)</f>
        <v>79</v>
      </c>
      <c r="E83" s="23">
        <v>390</v>
      </c>
      <c r="F83" t="s">
        <v>672</v>
      </c>
      <c r="G83" t="s">
        <v>14</v>
      </c>
      <c r="H83" t="s">
        <v>673</v>
      </c>
      <c r="I83" t="s">
        <v>15</v>
      </c>
      <c r="J83" t="s">
        <v>1356</v>
      </c>
    </row>
    <row r="84" spans="4:10" x14ac:dyDescent="0.3">
      <c r="D84" s="22">
        <f>SUBTOTAL(3,$F$5:F84)</f>
        <v>80</v>
      </c>
      <c r="E84" s="23">
        <v>391</v>
      </c>
      <c r="F84" t="s">
        <v>689</v>
      </c>
      <c r="G84" t="s">
        <v>19</v>
      </c>
      <c r="H84" t="s">
        <v>690</v>
      </c>
      <c r="I84" t="s">
        <v>15</v>
      </c>
      <c r="J84" t="s">
        <v>1356</v>
      </c>
    </row>
    <row r="85" spans="4:10" x14ac:dyDescent="0.3">
      <c r="D85" s="22">
        <f>SUBTOTAL(3,$F$5:F85)</f>
        <v>81</v>
      </c>
      <c r="E85">
        <v>396</v>
      </c>
      <c r="F85" t="s">
        <v>1112</v>
      </c>
      <c r="G85" t="s">
        <v>24</v>
      </c>
      <c r="H85" t="s">
        <v>1113</v>
      </c>
      <c r="I85" t="s">
        <v>15</v>
      </c>
      <c r="J85" t="s">
        <v>1356</v>
      </c>
    </row>
    <row r="86" spans="4:10" x14ac:dyDescent="0.3">
      <c r="D86" s="22">
        <f>SUBTOTAL(3,$F$5:F86)</f>
        <v>82</v>
      </c>
      <c r="E86">
        <v>397</v>
      </c>
      <c r="F86" t="s">
        <v>1116</v>
      </c>
      <c r="G86" t="s">
        <v>34</v>
      </c>
      <c r="H86" t="s">
        <v>1117</v>
      </c>
      <c r="I86" t="s">
        <v>15</v>
      </c>
      <c r="J86" t="s">
        <v>1356</v>
      </c>
    </row>
    <row r="87" spans="4:10" x14ac:dyDescent="0.3">
      <c r="D87" s="22">
        <f>SUBTOTAL(3,$F$5:F87)</f>
        <v>83</v>
      </c>
      <c r="E87">
        <v>402</v>
      </c>
      <c r="F87" t="s">
        <v>1153</v>
      </c>
      <c r="G87" t="s">
        <v>14</v>
      </c>
      <c r="H87" t="s">
        <v>1154</v>
      </c>
      <c r="I87" t="s">
        <v>15</v>
      </c>
      <c r="J87" t="s">
        <v>1288</v>
      </c>
    </row>
    <row r="88" spans="4:10" x14ac:dyDescent="0.3">
      <c r="D88" s="22">
        <f>SUBTOTAL(3,$F$5:F88)</f>
        <v>84</v>
      </c>
      <c r="E88">
        <v>403</v>
      </c>
      <c r="F88" t="s">
        <v>1156</v>
      </c>
      <c r="G88" t="s">
        <v>19</v>
      </c>
      <c r="H88" t="s">
        <v>1157</v>
      </c>
      <c r="I88" t="s">
        <v>15</v>
      </c>
      <c r="J88" t="s">
        <v>1288</v>
      </c>
    </row>
    <row r="89" spans="4:10" x14ac:dyDescent="0.3">
      <c r="D89" s="22">
        <f>SUBTOTAL(3,$F$5:F89)</f>
        <v>85</v>
      </c>
      <c r="E89" s="23">
        <v>406</v>
      </c>
      <c r="F89" t="s">
        <v>1183</v>
      </c>
      <c r="G89" t="s">
        <v>14</v>
      </c>
      <c r="H89" t="s">
        <v>1184</v>
      </c>
      <c r="I89" t="s">
        <v>15</v>
      </c>
      <c r="J89" t="s">
        <v>1292</v>
      </c>
    </row>
    <row r="90" spans="4:10" x14ac:dyDescent="0.3">
      <c r="D90" s="22">
        <f>SUBTOTAL(3,$F$5:F90)</f>
        <v>86</v>
      </c>
      <c r="E90">
        <v>408</v>
      </c>
      <c r="F90" t="s">
        <v>1203</v>
      </c>
      <c r="G90" t="s">
        <v>24</v>
      </c>
      <c r="H90" t="s">
        <v>1204</v>
      </c>
      <c r="I90" t="s">
        <v>15</v>
      </c>
      <c r="J90" t="s">
        <v>1288</v>
      </c>
    </row>
    <row r="91" spans="4:10" x14ac:dyDescent="0.3">
      <c r="D91" s="22">
        <f>SUBTOTAL(3,$F$5:F91)</f>
        <v>87</v>
      </c>
      <c r="E91">
        <v>410</v>
      </c>
      <c r="F91" t="s">
        <v>1213</v>
      </c>
      <c r="G91" t="s">
        <v>14</v>
      </c>
      <c r="H91" t="s">
        <v>1214</v>
      </c>
      <c r="I91" t="s">
        <v>15</v>
      </c>
      <c r="J91" t="s">
        <v>1288</v>
      </c>
    </row>
    <row r="92" spans="4:10" x14ac:dyDescent="0.3">
      <c r="D92" s="22">
        <f>SUBTOTAL(3,$F$5:F92)</f>
        <v>88</v>
      </c>
      <c r="E92">
        <v>414</v>
      </c>
      <c r="F92" t="s">
        <v>1236</v>
      </c>
      <c r="G92" t="s">
        <v>14</v>
      </c>
      <c r="H92" t="s">
        <v>1237</v>
      </c>
      <c r="I92" t="s">
        <v>15</v>
      </c>
      <c r="J92" t="s">
        <v>1288</v>
      </c>
    </row>
    <row r="93" spans="4:10" x14ac:dyDescent="0.3">
      <c r="D93" s="22">
        <f>SUBTOTAL(3,$F$5:F93)</f>
        <v>89</v>
      </c>
      <c r="E93">
        <v>418</v>
      </c>
      <c r="F93" t="s">
        <v>1139</v>
      </c>
      <c r="G93" t="s">
        <v>14</v>
      </c>
      <c r="H93" t="s">
        <v>1140</v>
      </c>
      <c r="I93" t="s">
        <v>15</v>
      </c>
      <c r="J93" t="s">
        <v>1288</v>
      </c>
    </row>
    <row r="94" spans="4:10" x14ac:dyDescent="0.3">
      <c r="E94"/>
      <c r="F94"/>
      <c r="G94"/>
      <c r="H94"/>
      <c r="I94"/>
      <c r="J94"/>
    </row>
    <row r="95" spans="4:10" x14ac:dyDescent="0.3">
      <c r="E95"/>
      <c r="F95"/>
      <c r="G95"/>
      <c r="H95"/>
      <c r="I95"/>
      <c r="J95"/>
    </row>
    <row r="96" spans="4:10" x14ac:dyDescent="0.3">
      <c r="E96"/>
      <c r="F96"/>
      <c r="G96"/>
      <c r="H96"/>
      <c r="I96"/>
      <c r="J96"/>
    </row>
    <row r="97" spans="5:10" x14ac:dyDescent="0.3">
      <c r="E97"/>
      <c r="F97"/>
      <c r="G97"/>
      <c r="H97"/>
      <c r="I97"/>
      <c r="J97"/>
    </row>
    <row r="98" spans="5:10" x14ac:dyDescent="0.3">
      <c r="E98"/>
      <c r="F98"/>
      <c r="G98"/>
      <c r="H98"/>
      <c r="I98"/>
      <c r="J98"/>
    </row>
    <row r="99" spans="5:10" x14ac:dyDescent="0.3">
      <c r="E99"/>
      <c r="F99"/>
      <c r="G99"/>
      <c r="H99"/>
      <c r="I99"/>
      <c r="J99"/>
    </row>
    <row r="100" spans="5:10" x14ac:dyDescent="0.3">
      <c r="E100"/>
      <c r="F100"/>
      <c r="G100"/>
      <c r="H100"/>
      <c r="I100"/>
      <c r="J100"/>
    </row>
    <row r="101" spans="5:10" x14ac:dyDescent="0.3">
      <c r="E101"/>
      <c r="F101"/>
      <c r="G101"/>
      <c r="H101"/>
      <c r="I101"/>
      <c r="J101"/>
    </row>
  </sheetData>
  <pageMargins left="0.7" right="0.7" top="0.75" bottom="0.75" header="0.3" footer="0.3"/>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5"/>
  <dimension ref="B4:AA27"/>
  <sheetViews>
    <sheetView zoomScale="44" zoomScaleNormal="44" workbookViewId="0">
      <selection activeCell="B4" sqref="B4:X27"/>
    </sheetView>
  </sheetViews>
  <sheetFormatPr defaultRowHeight="14.4" x14ac:dyDescent="0.3"/>
  <cols>
    <col min="2" max="2" width="18" customWidth="1"/>
    <col min="18" max="18" width="12.77734375" customWidth="1"/>
    <col min="19" max="19" width="15" customWidth="1"/>
    <col min="20" max="20" width="22.44140625" customWidth="1"/>
    <col min="21" max="21" width="12.21875" customWidth="1"/>
    <col min="26" max="26" width="12.77734375" bestFit="1" customWidth="1"/>
  </cols>
  <sheetData>
    <row r="4" spans="2:27" ht="34.200000000000003" x14ac:dyDescent="0.8">
      <c r="B4" s="125" t="s">
        <v>1316</v>
      </c>
      <c r="C4" s="125"/>
      <c r="D4" s="125"/>
      <c r="E4" s="125"/>
      <c r="F4" s="125"/>
      <c r="G4" s="125"/>
      <c r="H4" s="125"/>
      <c r="I4" s="125"/>
      <c r="J4" s="125"/>
      <c r="K4" s="125"/>
      <c r="L4" s="125"/>
      <c r="M4" s="125"/>
      <c r="N4" s="125"/>
      <c r="O4" s="125"/>
      <c r="P4" s="125"/>
      <c r="Q4" s="125"/>
      <c r="R4" s="125"/>
      <c r="S4" s="108" t="s">
        <v>1307</v>
      </c>
      <c r="T4" s="109">
        <f ca="1">TODAY()</f>
        <v>46145</v>
      </c>
      <c r="U4" s="109"/>
      <c r="V4" s="17"/>
      <c r="W4" s="17"/>
    </row>
    <row r="5" spans="2:27" ht="34.200000000000003" x14ac:dyDescent="0.8">
      <c r="B5" s="125"/>
      <c r="C5" s="125"/>
      <c r="D5" s="125"/>
      <c r="E5" s="125"/>
      <c r="F5" s="125"/>
      <c r="G5" s="125"/>
      <c r="H5" s="125"/>
      <c r="I5" s="125"/>
      <c r="J5" s="125"/>
      <c r="K5" s="125"/>
      <c r="L5" s="125"/>
      <c r="M5" s="125"/>
      <c r="N5" s="125"/>
      <c r="O5" s="125"/>
      <c r="P5" s="125"/>
      <c r="Q5" s="125"/>
      <c r="R5" s="125"/>
      <c r="S5" s="108"/>
      <c r="T5" s="109"/>
      <c r="U5" s="109"/>
      <c r="V5" s="17"/>
      <c r="W5" s="17"/>
    </row>
    <row r="7" spans="2:27" ht="18.600000000000001" x14ac:dyDescent="0.45">
      <c r="B7" s="110" t="s">
        <v>7</v>
      </c>
      <c r="C7" s="6"/>
      <c r="D7" s="111"/>
      <c r="E7" s="112"/>
      <c r="F7" s="112"/>
      <c r="G7" s="112"/>
      <c r="H7" s="112"/>
      <c r="I7" s="112"/>
      <c r="J7" s="112"/>
      <c r="K7" s="112"/>
      <c r="L7" s="112"/>
      <c r="M7" s="112"/>
      <c r="N7" s="112"/>
      <c r="O7" s="113"/>
      <c r="P7" s="114" t="s">
        <v>1274</v>
      </c>
      <c r="Q7" s="114"/>
      <c r="R7" s="114" t="s">
        <v>1276</v>
      </c>
      <c r="S7" s="114"/>
      <c r="T7" s="8"/>
      <c r="U7" s="115" t="s">
        <v>8</v>
      </c>
      <c r="V7" s="116"/>
      <c r="W7" s="116"/>
      <c r="X7" s="117"/>
    </row>
    <row r="8" spans="2:27" ht="18.600000000000001" x14ac:dyDescent="0.45">
      <c r="B8" s="110"/>
      <c r="C8" s="7" t="s">
        <v>1095</v>
      </c>
      <c r="D8" s="3" t="s">
        <v>1098</v>
      </c>
      <c r="E8" s="3" t="s">
        <v>1105</v>
      </c>
      <c r="F8" s="3" t="s">
        <v>1121</v>
      </c>
      <c r="G8" s="3" t="s">
        <v>1127</v>
      </c>
      <c r="H8" s="3" t="s">
        <v>1129</v>
      </c>
      <c r="I8" s="3" t="s">
        <v>1133</v>
      </c>
      <c r="J8" s="3" t="s">
        <v>1272</v>
      </c>
      <c r="K8" s="3" t="s">
        <v>24</v>
      </c>
      <c r="L8" s="3" t="s">
        <v>1273</v>
      </c>
      <c r="M8" s="3" t="s">
        <v>34</v>
      </c>
      <c r="N8" s="3" t="s">
        <v>14</v>
      </c>
      <c r="O8" s="3" t="s">
        <v>19</v>
      </c>
      <c r="P8" s="4" t="s">
        <v>1280</v>
      </c>
      <c r="Q8" s="4" t="s">
        <v>1281</v>
      </c>
      <c r="R8" s="4" t="s">
        <v>1282</v>
      </c>
      <c r="S8" s="4" t="s">
        <v>1283</v>
      </c>
      <c r="T8" s="3" t="s">
        <v>1278</v>
      </c>
      <c r="U8" s="4" t="s">
        <v>1287</v>
      </c>
      <c r="V8" s="4" t="s">
        <v>1277</v>
      </c>
      <c r="W8" s="4" t="s">
        <v>1275</v>
      </c>
      <c r="X8" s="4" t="s">
        <v>1279</v>
      </c>
    </row>
    <row r="9" spans="2:27" ht="18.600000000000001" x14ac:dyDescent="0.45">
      <c r="B9" s="5" t="s">
        <v>6</v>
      </c>
      <c r="C9" s="2"/>
      <c r="D9" s="1"/>
      <c r="E9" s="1"/>
      <c r="F9" s="1"/>
      <c r="G9" s="1"/>
      <c r="H9" s="1"/>
      <c r="I9" s="1"/>
      <c r="J9" s="1"/>
      <c r="K9" s="1"/>
      <c r="L9" s="1"/>
      <c r="M9" s="1"/>
      <c r="N9" s="1"/>
      <c r="O9" s="1"/>
      <c r="P9" s="1"/>
      <c r="Q9" s="1"/>
      <c r="R9" s="1"/>
      <c r="S9" s="1"/>
      <c r="T9" s="1"/>
      <c r="U9" s="41">
        <f>SUM(C9+D9+E9+F9+G9)</f>
        <v>0</v>
      </c>
      <c r="V9" s="42">
        <f t="shared" ref="V9:V25" si="0">SUM(H9+I9+J9+P9+R9+T9)</f>
        <v>0</v>
      </c>
      <c r="W9" s="42">
        <f t="shared" ref="W9:W25" si="1">SUM(K9+L9+M9+N9+O9+Q9+S9)</f>
        <v>0</v>
      </c>
      <c r="X9" s="42">
        <f>SUM(U9:W9)</f>
        <v>0</v>
      </c>
    </row>
    <row r="10" spans="2:27" ht="18.600000000000001" x14ac:dyDescent="0.45">
      <c r="B10" s="5" t="s">
        <v>7</v>
      </c>
      <c r="C10" s="39" cm="1">
        <f t="array" ref="C10:T10">COUNTIFS('SP (2)'!G5:G1048576,'SP COY PARADE'!C8:T8)</f>
        <v>0</v>
      </c>
      <c r="D10" s="40">
        <v>0</v>
      </c>
      <c r="E10" s="40">
        <v>3</v>
      </c>
      <c r="F10" s="40">
        <v>3</v>
      </c>
      <c r="G10" s="40">
        <v>0</v>
      </c>
      <c r="H10" s="40">
        <v>0</v>
      </c>
      <c r="I10" s="40">
        <v>0</v>
      </c>
      <c r="J10" s="40">
        <v>0</v>
      </c>
      <c r="K10" s="40">
        <v>21</v>
      </c>
      <c r="L10" s="40">
        <v>0</v>
      </c>
      <c r="M10" s="40">
        <v>16</v>
      </c>
      <c r="N10" s="40">
        <v>23</v>
      </c>
      <c r="O10" s="40">
        <v>23</v>
      </c>
      <c r="P10" s="40">
        <v>0</v>
      </c>
      <c r="Q10" s="40">
        <v>0</v>
      </c>
      <c r="R10" s="40">
        <v>0</v>
      </c>
      <c r="S10" s="40">
        <v>0</v>
      </c>
      <c r="T10" s="40">
        <v>0</v>
      </c>
      <c r="U10" s="41">
        <f>SUM(C10+D10+E10+F10+G10)</f>
        <v>6</v>
      </c>
      <c r="V10" s="42">
        <f t="shared" si="0"/>
        <v>0</v>
      </c>
      <c r="W10" s="42">
        <f t="shared" si="1"/>
        <v>83</v>
      </c>
      <c r="X10" s="42">
        <f>SUM(U10:W10)</f>
        <v>89</v>
      </c>
    </row>
    <row r="11" spans="2:27" ht="18.600000000000001" x14ac:dyDescent="0.45">
      <c r="B11" s="5" t="s">
        <v>1288</v>
      </c>
      <c r="C11" s="39" cm="1">
        <f t="array" ref="C11:T25">COUNTIFS('SP (2)'!G5:G1048576,'SP COY PARADE'!C8:T8,'SP (2)'!J5:J1048576,'SP COY PARADE'!B11:B25)</f>
        <v>0</v>
      </c>
      <c r="D11" s="40">
        <v>0</v>
      </c>
      <c r="E11" s="40">
        <v>2</v>
      </c>
      <c r="F11" s="40">
        <v>0</v>
      </c>
      <c r="G11" s="40">
        <v>0</v>
      </c>
      <c r="H11" s="40">
        <v>0</v>
      </c>
      <c r="I11" s="40">
        <v>0</v>
      </c>
      <c r="J11" s="40">
        <v>0</v>
      </c>
      <c r="K11" s="40">
        <v>13</v>
      </c>
      <c r="L11" s="40">
        <v>0</v>
      </c>
      <c r="M11" s="40">
        <v>7</v>
      </c>
      <c r="N11" s="40">
        <v>15</v>
      </c>
      <c r="O11" s="40">
        <v>14</v>
      </c>
      <c r="P11" s="40">
        <v>0</v>
      </c>
      <c r="Q11" s="40">
        <v>0</v>
      </c>
      <c r="R11" s="40">
        <v>0</v>
      </c>
      <c r="S11" s="40">
        <v>0</v>
      </c>
      <c r="T11" s="40">
        <v>0</v>
      </c>
      <c r="U11" s="41">
        <f>SUM(D11+E11+F11+G11)</f>
        <v>2</v>
      </c>
      <c r="V11" s="42">
        <f t="shared" si="0"/>
        <v>0</v>
      </c>
      <c r="W11" s="42">
        <f t="shared" si="1"/>
        <v>49</v>
      </c>
      <c r="X11" s="42">
        <f>SUM(U11:W11)</f>
        <v>51</v>
      </c>
    </row>
    <row r="12" spans="2:27" ht="18.600000000000001" x14ac:dyDescent="0.45">
      <c r="B12" s="5" t="s">
        <v>5</v>
      </c>
      <c r="C12" s="39">
        <v>0</v>
      </c>
      <c r="D12" s="40">
        <v>0</v>
      </c>
      <c r="E12" s="40">
        <v>0</v>
      </c>
      <c r="F12" s="40">
        <v>1</v>
      </c>
      <c r="G12" s="40">
        <v>0</v>
      </c>
      <c r="H12" s="40">
        <v>0</v>
      </c>
      <c r="I12" s="40">
        <v>0</v>
      </c>
      <c r="J12" s="40">
        <v>0</v>
      </c>
      <c r="K12" s="40">
        <v>0</v>
      </c>
      <c r="L12" s="40">
        <v>0</v>
      </c>
      <c r="M12" s="40">
        <v>0</v>
      </c>
      <c r="N12" s="40">
        <v>0</v>
      </c>
      <c r="O12" s="40">
        <v>1</v>
      </c>
      <c r="P12" s="40">
        <v>0</v>
      </c>
      <c r="Q12" s="40">
        <v>0</v>
      </c>
      <c r="R12" s="40">
        <v>0</v>
      </c>
      <c r="S12" s="40">
        <v>0</v>
      </c>
      <c r="T12" s="40">
        <v>0</v>
      </c>
      <c r="U12" s="42">
        <f>SUM(D12,D12+E12+F12+G12)</f>
        <v>1</v>
      </c>
      <c r="V12" s="42">
        <f t="shared" si="0"/>
        <v>0</v>
      </c>
      <c r="W12" s="42">
        <f t="shared" si="1"/>
        <v>1</v>
      </c>
      <c r="X12" s="42">
        <f t="shared" ref="X12:X25" si="2">SUM(U12:W12)</f>
        <v>2</v>
      </c>
    </row>
    <row r="13" spans="2:27" ht="18.600000000000001" x14ac:dyDescent="0.45">
      <c r="B13" s="5" t="s">
        <v>20</v>
      </c>
      <c r="C13" s="39">
        <v>0</v>
      </c>
      <c r="D13" s="40">
        <v>0</v>
      </c>
      <c r="E13" s="40">
        <v>0</v>
      </c>
      <c r="F13" s="40">
        <v>1</v>
      </c>
      <c r="G13" s="40">
        <v>0</v>
      </c>
      <c r="H13" s="40">
        <v>0</v>
      </c>
      <c r="I13" s="40">
        <v>0</v>
      </c>
      <c r="J13" s="40">
        <v>0</v>
      </c>
      <c r="K13" s="40">
        <v>1</v>
      </c>
      <c r="L13" s="40">
        <v>0</v>
      </c>
      <c r="M13" s="40">
        <v>1</v>
      </c>
      <c r="N13" s="40">
        <v>0</v>
      </c>
      <c r="O13" s="40">
        <v>1</v>
      </c>
      <c r="P13" s="40">
        <v>0</v>
      </c>
      <c r="Q13" s="40">
        <v>0</v>
      </c>
      <c r="R13" s="40">
        <v>0</v>
      </c>
      <c r="S13" s="40">
        <v>0</v>
      </c>
      <c r="T13" s="40">
        <v>0</v>
      </c>
      <c r="U13" s="42">
        <f t="shared" ref="U13:U25" si="3">SUM(D13,D13+E13+F13+G13)</f>
        <v>1</v>
      </c>
      <c r="V13" s="42">
        <f t="shared" si="0"/>
        <v>0</v>
      </c>
      <c r="W13" s="42">
        <f t="shared" si="1"/>
        <v>3</v>
      </c>
      <c r="X13" s="42">
        <f t="shared" si="2"/>
        <v>4</v>
      </c>
    </row>
    <row r="14" spans="2:27" ht="18.600000000000001" x14ac:dyDescent="0.45">
      <c r="B14" s="5" t="s">
        <v>1263</v>
      </c>
      <c r="C14" s="39">
        <v>0</v>
      </c>
      <c r="D14" s="40">
        <v>0</v>
      </c>
      <c r="E14" s="40">
        <v>0</v>
      </c>
      <c r="F14" s="40">
        <v>0</v>
      </c>
      <c r="G14" s="40">
        <v>0</v>
      </c>
      <c r="H14" s="40">
        <v>0</v>
      </c>
      <c r="I14" s="40">
        <v>0</v>
      </c>
      <c r="J14" s="40">
        <v>0</v>
      </c>
      <c r="K14" s="40">
        <v>0</v>
      </c>
      <c r="L14" s="40">
        <v>0</v>
      </c>
      <c r="M14" s="40">
        <v>0</v>
      </c>
      <c r="N14" s="40">
        <v>0</v>
      </c>
      <c r="O14" s="40">
        <v>0</v>
      </c>
      <c r="P14" s="40">
        <v>0</v>
      </c>
      <c r="Q14" s="40">
        <v>0</v>
      </c>
      <c r="R14" s="40">
        <v>0</v>
      </c>
      <c r="S14" s="40">
        <v>0</v>
      </c>
      <c r="T14" s="40">
        <v>0</v>
      </c>
      <c r="U14" s="42">
        <f t="shared" si="3"/>
        <v>0</v>
      </c>
      <c r="V14" s="42">
        <f t="shared" si="0"/>
        <v>0</v>
      </c>
      <c r="W14" s="42">
        <f t="shared" si="1"/>
        <v>0</v>
      </c>
      <c r="X14" s="42">
        <f t="shared" si="2"/>
        <v>0</v>
      </c>
    </row>
    <row r="15" spans="2:27" ht="18.600000000000001" x14ac:dyDescent="0.45">
      <c r="B15" s="5" t="s">
        <v>1264</v>
      </c>
      <c r="C15" s="39">
        <v>0</v>
      </c>
      <c r="D15" s="40">
        <v>0</v>
      </c>
      <c r="E15" s="40">
        <v>0</v>
      </c>
      <c r="F15" s="40">
        <v>1</v>
      </c>
      <c r="G15" s="40">
        <v>0</v>
      </c>
      <c r="H15" s="40">
        <v>0</v>
      </c>
      <c r="I15" s="40">
        <v>0</v>
      </c>
      <c r="J15" s="40">
        <v>0</v>
      </c>
      <c r="K15" s="40">
        <v>0</v>
      </c>
      <c r="L15" s="40">
        <v>0</v>
      </c>
      <c r="M15" s="40">
        <v>0</v>
      </c>
      <c r="N15" s="40">
        <v>0</v>
      </c>
      <c r="O15" s="40">
        <v>0</v>
      </c>
      <c r="P15" s="40">
        <v>0</v>
      </c>
      <c r="Q15" s="40">
        <v>0</v>
      </c>
      <c r="R15" s="40">
        <v>0</v>
      </c>
      <c r="S15" s="40">
        <v>0</v>
      </c>
      <c r="T15" s="40">
        <v>0</v>
      </c>
      <c r="U15" s="42">
        <f t="shared" si="3"/>
        <v>1</v>
      </c>
      <c r="V15" s="42">
        <f t="shared" si="0"/>
        <v>0</v>
      </c>
      <c r="W15" s="42">
        <f t="shared" si="1"/>
        <v>0</v>
      </c>
      <c r="X15" s="42">
        <f t="shared" si="2"/>
        <v>1</v>
      </c>
      <c r="Z15" s="54" t="s">
        <v>5</v>
      </c>
      <c r="AA15" s="55">
        <f>X12</f>
        <v>2</v>
      </c>
    </row>
    <row r="16" spans="2:27" ht="18.600000000000001" x14ac:dyDescent="0.45">
      <c r="B16" s="5" t="s">
        <v>1265</v>
      </c>
      <c r="C16" s="39">
        <v>0</v>
      </c>
      <c r="D16" s="40">
        <v>0</v>
      </c>
      <c r="E16" s="40">
        <v>0</v>
      </c>
      <c r="F16" s="40">
        <v>0</v>
      </c>
      <c r="G16" s="40">
        <v>0</v>
      </c>
      <c r="H16" s="40">
        <v>0</v>
      </c>
      <c r="I16" s="40">
        <v>0</v>
      </c>
      <c r="J16" s="40">
        <v>0</v>
      </c>
      <c r="K16" s="40">
        <v>1</v>
      </c>
      <c r="L16" s="40">
        <v>0</v>
      </c>
      <c r="M16" s="40">
        <v>0</v>
      </c>
      <c r="N16" s="40">
        <v>0</v>
      </c>
      <c r="O16" s="40">
        <v>0</v>
      </c>
      <c r="P16" s="40">
        <v>0</v>
      </c>
      <c r="Q16" s="40">
        <v>0</v>
      </c>
      <c r="R16" s="40">
        <v>0</v>
      </c>
      <c r="S16" s="40">
        <v>0</v>
      </c>
      <c r="T16" s="40">
        <v>0</v>
      </c>
      <c r="U16" s="42">
        <f t="shared" si="3"/>
        <v>0</v>
      </c>
      <c r="V16" s="42">
        <f t="shared" si="0"/>
        <v>0</v>
      </c>
      <c r="W16" s="42">
        <f t="shared" si="1"/>
        <v>1</v>
      </c>
      <c r="X16" s="42">
        <f t="shared" si="2"/>
        <v>1</v>
      </c>
      <c r="Z16" s="54" t="s">
        <v>20</v>
      </c>
      <c r="AA16" s="55">
        <f>X13</f>
        <v>4</v>
      </c>
    </row>
    <row r="17" spans="2:27" ht="18.600000000000001" x14ac:dyDescent="0.45">
      <c r="B17" s="5" t="s">
        <v>1266</v>
      </c>
      <c r="C17" s="39">
        <v>0</v>
      </c>
      <c r="D17" s="40">
        <v>0</v>
      </c>
      <c r="E17" s="40">
        <v>0</v>
      </c>
      <c r="F17" s="40">
        <v>0</v>
      </c>
      <c r="G17" s="40">
        <v>0</v>
      </c>
      <c r="H17" s="40">
        <v>0</v>
      </c>
      <c r="I17" s="40">
        <v>0</v>
      </c>
      <c r="J17" s="40">
        <v>0</v>
      </c>
      <c r="K17" s="40">
        <v>1</v>
      </c>
      <c r="L17" s="40">
        <v>0</v>
      </c>
      <c r="M17" s="40">
        <v>3</v>
      </c>
      <c r="N17" s="40">
        <v>0</v>
      </c>
      <c r="O17" s="40">
        <v>0</v>
      </c>
      <c r="P17" s="40">
        <v>0</v>
      </c>
      <c r="Q17" s="40">
        <v>0</v>
      </c>
      <c r="R17" s="40">
        <v>0</v>
      </c>
      <c r="S17" s="40">
        <v>0</v>
      </c>
      <c r="T17" s="40">
        <v>0</v>
      </c>
      <c r="U17" s="42">
        <f t="shared" si="3"/>
        <v>0</v>
      </c>
      <c r="V17" s="42">
        <f t="shared" si="0"/>
        <v>0</v>
      </c>
      <c r="W17" s="42">
        <f t="shared" si="1"/>
        <v>4</v>
      </c>
      <c r="X17" s="42">
        <f t="shared" si="2"/>
        <v>4</v>
      </c>
      <c r="Z17" s="54" t="s">
        <v>1317</v>
      </c>
      <c r="AA17" s="55">
        <f>SUM(AA15:AA16)</f>
        <v>6</v>
      </c>
    </row>
    <row r="18" spans="2:27" ht="18.600000000000001" x14ac:dyDescent="0.45">
      <c r="B18" s="5" t="s">
        <v>1267</v>
      </c>
      <c r="C18" s="39">
        <v>0</v>
      </c>
      <c r="D18" s="40">
        <v>0</v>
      </c>
      <c r="E18" s="40">
        <v>0</v>
      </c>
      <c r="F18" s="40">
        <v>0</v>
      </c>
      <c r="G18" s="40">
        <v>0</v>
      </c>
      <c r="H18" s="40">
        <v>0</v>
      </c>
      <c r="I18" s="40">
        <v>0</v>
      </c>
      <c r="J18" s="40">
        <v>0</v>
      </c>
      <c r="K18" s="40">
        <v>0</v>
      </c>
      <c r="L18" s="40">
        <v>0</v>
      </c>
      <c r="M18" s="40">
        <v>0</v>
      </c>
      <c r="N18" s="40">
        <v>0</v>
      </c>
      <c r="O18" s="40">
        <v>0</v>
      </c>
      <c r="P18" s="40">
        <v>0</v>
      </c>
      <c r="Q18" s="40">
        <v>0</v>
      </c>
      <c r="R18" s="40">
        <v>0</v>
      </c>
      <c r="S18" s="40">
        <v>0</v>
      </c>
      <c r="T18" s="40">
        <v>0</v>
      </c>
      <c r="U18" s="42">
        <f t="shared" si="3"/>
        <v>0</v>
      </c>
      <c r="V18" s="42">
        <f t="shared" si="0"/>
        <v>0</v>
      </c>
      <c r="W18" s="42">
        <f t="shared" si="1"/>
        <v>0</v>
      </c>
      <c r="X18" s="42">
        <f t="shared" si="2"/>
        <v>0</v>
      </c>
      <c r="Z18" s="54" t="s">
        <v>1318</v>
      </c>
      <c r="AA18" s="55">
        <f>X10</f>
        <v>89</v>
      </c>
    </row>
    <row r="19" spans="2:27" ht="18.600000000000001" x14ac:dyDescent="0.45">
      <c r="B19" s="5" t="s">
        <v>142</v>
      </c>
      <c r="C19" s="39">
        <v>0</v>
      </c>
      <c r="D19" s="40">
        <v>0</v>
      </c>
      <c r="E19" s="40">
        <v>0</v>
      </c>
      <c r="F19" s="40">
        <v>0</v>
      </c>
      <c r="G19" s="40">
        <v>0</v>
      </c>
      <c r="H19" s="40">
        <v>0</v>
      </c>
      <c r="I19" s="40">
        <v>0</v>
      </c>
      <c r="J19" s="40">
        <v>0</v>
      </c>
      <c r="K19" s="40">
        <v>0</v>
      </c>
      <c r="L19" s="40">
        <v>0</v>
      </c>
      <c r="M19" s="40">
        <v>0</v>
      </c>
      <c r="N19" s="40">
        <v>0</v>
      </c>
      <c r="O19" s="40">
        <v>1</v>
      </c>
      <c r="P19" s="40">
        <v>0</v>
      </c>
      <c r="Q19" s="40">
        <v>0</v>
      </c>
      <c r="R19" s="40">
        <v>0</v>
      </c>
      <c r="S19" s="40">
        <v>0</v>
      </c>
      <c r="T19" s="40">
        <v>0</v>
      </c>
      <c r="U19" s="42">
        <f t="shared" si="3"/>
        <v>0</v>
      </c>
      <c r="V19" s="42">
        <f t="shared" si="0"/>
        <v>0</v>
      </c>
      <c r="W19" s="42">
        <f t="shared" si="1"/>
        <v>1</v>
      </c>
      <c r="X19" s="42">
        <f t="shared" si="2"/>
        <v>1</v>
      </c>
      <c r="Z19" s="54" t="s">
        <v>1319</v>
      </c>
      <c r="AA19" s="56">
        <f>AA17/AA18*100</f>
        <v>6.7415730337078648</v>
      </c>
    </row>
    <row r="20" spans="2:27" ht="18.600000000000001" x14ac:dyDescent="0.45">
      <c r="B20" s="5" t="s">
        <v>1268</v>
      </c>
      <c r="C20" s="39">
        <v>0</v>
      </c>
      <c r="D20" s="40">
        <v>0</v>
      </c>
      <c r="E20" s="40">
        <v>0</v>
      </c>
      <c r="F20" s="40">
        <v>0</v>
      </c>
      <c r="G20" s="40">
        <v>0</v>
      </c>
      <c r="H20" s="40">
        <v>0</v>
      </c>
      <c r="I20" s="40">
        <v>0</v>
      </c>
      <c r="J20" s="40">
        <v>0</v>
      </c>
      <c r="K20" s="40">
        <v>0</v>
      </c>
      <c r="L20" s="40">
        <v>0</v>
      </c>
      <c r="M20" s="40">
        <v>0</v>
      </c>
      <c r="N20" s="40">
        <v>0</v>
      </c>
      <c r="O20" s="40">
        <v>0</v>
      </c>
      <c r="P20" s="40">
        <v>0</v>
      </c>
      <c r="Q20" s="40">
        <v>0</v>
      </c>
      <c r="R20" s="40">
        <v>0</v>
      </c>
      <c r="S20" s="40">
        <v>0</v>
      </c>
      <c r="T20" s="40">
        <v>0</v>
      </c>
      <c r="U20" s="42">
        <f t="shared" si="3"/>
        <v>0</v>
      </c>
      <c r="V20" s="42">
        <f t="shared" si="0"/>
        <v>0</v>
      </c>
      <c r="W20" s="42">
        <f t="shared" si="1"/>
        <v>0</v>
      </c>
      <c r="X20" s="42">
        <f t="shared" si="2"/>
        <v>0</v>
      </c>
    </row>
    <row r="21" spans="2:27" ht="18.600000000000001" x14ac:dyDescent="0.45">
      <c r="B21" s="5" t="s">
        <v>361</v>
      </c>
      <c r="C21" s="39">
        <v>0</v>
      </c>
      <c r="D21" s="40">
        <v>0</v>
      </c>
      <c r="E21" s="40">
        <v>0</v>
      </c>
      <c r="F21" s="40">
        <v>0</v>
      </c>
      <c r="G21" s="40">
        <v>0</v>
      </c>
      <c r="H21" s="40">
        <v>0</v>
      </c>
      <c r="I21" s="40">
        <v>0</v>
      </c>
      <c r="J21" s="40">
        <v>0</v>
      </c>
      <c r="K21" s="40">
        <v>0</v>
      </c>
      <c r="L21" s="40">
        <v>0</v>
      </c>
      <c r="M21" s="40">
        <v>1</v>
      </c>
      <c r="N21" s="40">
        <v>1</v>
      </c>
      <c r="O21" s="40">
        <v>0</v>
      </c>
      <c r="P21" s="40">
        <v>0</v>
      </c>
      <c r="Q21" s="40">
        <v>0</v>
      </c>
      <c r="R21" s="40">
        <v>0</v>
      </c>
      <c r="S21" s="40">
        <v>0</v>
      </c>
      <c r="T21" s="40">
        <v>0</v>
      </c>
      <c r="U21" s="42">
        <f t="shared" si="3"/>
        <v>0</v>
      </c>
      <c r="V21" s="42">
        <f t="shared" si="0"/>
        <v>0</v>
      </c>
      <c r="W21" s="42">
        <f t="shared" si="1"/>
        <v>2</v>
      </c>
      <c r="X21" s="42">
        <f t="shared" si="2"/>
        <v>2</v>
      </c>
    </row>
    <row r="22" spans="2:27" ht="18.600000000000001" x14ac:dyDescent="0.45">
      <c r="B22" s="5" t="s">
        <v>1296</v>
      </c>
      <c r="C22" s="39">
        <v>0</v>
      </c>
      <c r="D22" s="40">
        <v>0</v>
      </c>
      <c r="E22" s="40">
        <v>0</v>
      </c>
      <c r="F22" s="40">
        <v>0</v>
      </c>
      <c r="G22" s="40">
        <v>0</v>
      </c>
      <c r="H22" s="40">
        <v>0</v>
      </c>
      <c r="I22" s="40">
        <v>0</v>
      </c>
      <c r="J22" s="40">
        <v>0</v>
      </c>
      <c r="K22" s="40">
        <v>0</v>
      </c>
      <c r="L22" s="40">
        <v>0</v>
      </c>
      <c r="M22" s="40">
        <v>1</v>
      </c>
      <c r="N22" s="40">
        <v>1</v>
      </c>
      <c r="O22" s="40">
        <v>0</v>
      </c>
      <c r="P22" s="40">
        <v>0</v>
      </c>
      <c r="Q22" s="40">
        <v>0</v>
      </c>
      <c r="R22" s="40">
        <v>0</v>
      </c>
      <c r="S22" s="40">
        <v>0</v>
      </c>
      <c r="T22" s="40">
        <v>0</v>
      </c>
      <c r="U22" s="42">
        <f t="shared" si="3"/>
        <v>0</v>
      </c>
      <c r="V22" s="42">
        <f t="shared" si="0"/>
        <v>0</v>
      </c>
      <c r="W22" s="42">
        <f t="shared" si="1"/>
        <v>2</v>
      </c>
      <c r="X22" s="42">
        <f t="shared" si="2"/>
        <v>2</v>
      </c>
    </row>
    <row r="23" spans="2:27" ht="18.600000000000001" x14ac:dyDescent="0.45">
      <c r="B23" s="5" t="s">
        <v>60</v>
      </c>
      <c r="C23" s="39">
        <v>0</v>
      </c>
      <c r="D23" s="40">
        <v>0</v>
      </c>
      <c r="E23" s="40">
        <v>0</v>
      </c>
      <c r="F23" s="40">
        <v>0</v>
      </c>
      <c r="G23" s="40">
        <v>0</v>
      </c>
      <c r="H23" s="40">
        <v>0</v>
      </c>
      <c r="I23" s="40">
        <v>0</v>
      </c>
      <c r="J23" s="40">
        <v>0</v>
      </c>
      <c r="K23" s="40">
        <v>2</v>
      </c>
      <c r="L23" s="40">
        <v>0</v>
      </c>
      <c r="M23" s="40">
        <v>1</v>
      </c>
      <c r="N23" s="40">
        <v>3</v>
      </c>
      <c r="O23" s="40">
        <v>2</v>
      </c>
      <c r="P23" s="40">
        <v>0</v>
      </c>
      <c r="Q23" s="40">
        <v>0</v>
      </c>
      <c r="R23" s="40">
        <v>0</v>
      </c>
      <c r="S23" s="40">
        <v>0</v>
      </c>
      <c r="T23" s="40">
        <v>0</v>
      </c>
      <c r="U23" s="42">
        <f t="shared" si="3"/>
        <v>0</v>
      </c>
      <c r="V23" s="42">
        <f t="shared" si="0"/>
        <v>0</v>
      </c>
      <c r="W23" s="42">
        <f t="shared" si="1"/>
        <v>8</v>
      </c>
      <c r="X23" s="42">
        <f t="shared" si="2"/>
        <v>8</v>
      </c>
    </row>
    <row r="24" spans="2:27" ht="18.600000000000001" x14ac:dyDescent="0.45">
      <c r="B24" s="5" t="s">
        <v>1295</v>
      </c>
      <c r="C24" s="39">
        <v>0</v>
      </c>
      <c r="D24" s="40">
        <v>0</v>
      </c>
      <c r="E24" s="40">
        <v>0</v>
      </c>
      <c r="F24" s="40">
        <v>0</v>
      </c>
      <c r="G24" s="40">
        <v>0</v>
      </c>
      <c r="H24" s="40">
        <v>0</v>
      </c>
      <c r="I24" s="40">
        <v>0</v>
      </c>
      <c r="J24" s="40">
        <v>0</v>
      </c>
      <c r="K24" s="40">
        <v>1</v>
      </c>
      <c r="L24" s="40">
        <v>0</v>
      </c>
      <c r="M24" s="40">
        <v>0</v>
      </c>
      <c r="N24" s="40">
        <v>0</v>
      </c>
      <c r="O24" s="40">
        <v>1</v>
      </c>
      <c r="P24" s="40">
        <v>0</v>
      </c>
      <c r="Q24" s="40">
        <v>0</v>
      </c>
      <c r="R24" s="40">
        <v>0</v>
      </c>
      <c r="S24" s="40">
        <v>0</v>
      </c>
      <c r="T24" s="40">
        <v>0</v>
      </c>
      <c r="U24" s="42">
        <f t="shared" si="3"/>
        <v>0</v>
      </c>
      <c r="V24" s="42">
        <f t="shared" si="0"/>
        <v>0</v>
      </c>
      <c r="W24" s="42">
        <f t="shared" si="1"/>
        <v>2</v>
      </c>
      <c r="X24" s="42">
        <f t="shared" si="2"/>
        <v>2</v>
      </c>
    </row>
    <row r="25" spans="2:27" ht="18.600000000000001" x14ac:dyDescent="0.45">
      <c r="B25" s="5" t="s">
        <v>1269</v>
      </c>
      <c r="C25" s="39">
        <v>0</v>
      </c>
      <c r="D25" s="40">
        <v>0</v>
      </c>
      <c r="E25" s="40">
        <v>0</v>
      </c>
      <c r="F25" s="40">
        <v>0</v>
      </c>
      <c r="G25" s="40">
        <v>0</v>
      </c>
      <c r="H25" s="40">
        <v>0</v>
      </c>
      <c r="I25" s="40">
        <v>0</v>
      </c>
      <c r="J25" s="40">
        <v>0</v>
      </c>
      <c r="K25" s="40">
        <v>0</v>
      </c>
      <c r="L25" s="40">
        <v>0</v>
      </c>
      <c r="M25" s="40">
        <v>0</v>
      </c>
      <c r="N25" s="40">
        <v>0</v>
      </c>
      <c r="O25" s="40">
        <v>0</v>
      </c>
      <c r="P25" s="40">
        <v>0</v>
      </c>
      <c r="Q25" s="40">
        <v>0</v>
      </c>
      <c r="R25" s="40">
        <v>0</v>
      </c>
      <c r="S25" s="40">
        <v>0</v>
      </c>
      <c r="T25" s="40">
        <v>0</v>
      </c>
      <c r="U25" s="42">
        <f t="shared" si="3"/>
        <v>0</v>
      </c>
      <c r="V25" s="42">
        <f t="shared" si="0"/>
        <v>0</v>
      </c>
      <c r="W25" s="42">
        <f t="shared" si="1"/>
        <v>0</v>
      </c>
      <c r="X25" s="42">
        <f t="shared" si="2"/>
        <v>0</v>
      </c>
    </row>
    <row r="26" spans="2:27" ht="18.600000000000001" x14ac:dyDescent="0.45">
      <c r="B26" s="5" t="s">
        <v>1270</v>
      </c>
      <c r="C26" s="36">
        <f>+SUM(C12:C25)</f>
        <v>0</v>
      </c>
      <c r="D26" s="36">
        <f t="shared" ref="D26:T26" si="4">+SUM(D12:D25)</f>
        <v>0</v>
      </c>
      <c r="E26" s="36">
        <f t="shared" si="4"/>
        <v>0</v>
      </c>
      <c r="F26" s="36">
        <f t="shared" si="4"/>
        <v>3</v>
      </c>
      <c r="G26" s="36">
        <f t="shared" si="4"/>
        <v>0</v>
      </c>
      <c r="H26" s="36">
        <f t="shared" si="4"/>
        <v>0</v>
      </c>
      <c r="I26" s="36">
        <f t="shared" si="4"/>
        <v>0</v>
      </c>
      <c r="J26" s="36">
        <f t="shared" si="4"/>
        <v>0</v>
      </c>
      <c r="K26" s="36">
        <f t="shared" si="4"/>
        <v>6</v>
      </c>
      <c r="L26" s="36">
        <f t="shared" si="4"/>
        <v>0</v>
      </c>
      <c r="M26" s="36">
        <f t="shared" si="4"/>
        <v>7</v>
      </c>
      <c r="N26" s="36">
        <f t="shared" si="4"/>
        <v>5</v>
      </c>
      <c r="O26" s="36">
        <f t="shared" si="4"/>
        <v>6</v>
      </c>
      <c r="P26" s="36">
        <f t="shared" si="4"/>
        <v>0</v>
      </c>
      <c r="Q26" s="36">
        <f t="shared" si="4"/>
        <v>0</v>
      </c>
      <c r="R26" s="36">
        <f t="shared" si="4"/>
        <v>0</v>
      </c>
      <c r="S26" s="36">
        <f t="shared" si="4"/>
        <v>0</v>
      </c>
      <c r="T26" s="36">
        <f t="shared" si="4"/>
        <v>0</v>
      </c>
      <c r="U26" s="42">
        <f t="shared" ref="U26:X26" si="5">+SUM(U12:U25)</f>
        <v>3</v>
      </c>
      <c r="V26" s="42">
        <f t="shared" si="5"/>
        <v>0</v>
      </c>
      <c r="W26" s="42">
        <f t="shared" si="5"/>
        <v>24</v>
      </c>
      <c r="X26" s="42">
        <f t="shared" si="5"/>
        <v>27</v>
      </c>
    </row>
    <row r="27" spans="2:27" ht="18.600000000000001" x14ac:dyDescent="0.45">
      <c r="B27" s="5" t="s">
        <v>1271</v>
      </c>
      <c r="C27" s="36">
        <f>C10-C26</f>
        <v>0</v>
      </c>
      <c r="D27" s="36">
        <f>D10-D26</f>
        <v>0</v>
      </c>
      <c r="E27" s="36">
        <f t="shared" ref="E27:X27" si="6">E10-E26</f>
        <v>3</v>
      </c>
      <c r="F27" s="36">
        <f t="shared" si="6"/>
        <v>0</v>
      </c>
      <c r="G27" s="36">
        <f t="shared" si="6"/>
        <v>0</v>
      </c>
      <c r="H27" s="36">
        <f t="shared" si="6"/>
        <v>0</v>
      </c>
      <c r="I27" s="36">
        <f t="shared" si="6"/>
        <v>0</v>
      </c>
      <c r="J27" s="36">
        <f t="shared" si="6"/>
        <v>0</v>
      </c>
      <c r="K27" s="36">
        <f t="shared" si="6"/>
        <v>15</v>
      </c>
      <c r="L27" s="36">
        <f t="shared" si="6"/>
        <v>0</v>
      </c>
      <c r="M27" s="36">
        <f t="shared" si="6"/>
        <v>9</v>
      </c>
      <c r="N27" s="36">
        <f t="shared" si="6"/>
        <v>18</v>
      </c>
      <c r="O27" s="36">
        <f t="shared" si="6"/>
        <v>17</v>
      </c>
      <c r="P27" s="36">
        <f t="shared" si="6"/>
        <v>0</v>
      </c>
      <c r="Q27" s="36">
        <f t="shared" si="6"/>
        <v>0</v>
      </c>
      <c r="R27" s="36">
        <f t="shared" si="6"/>
        <v>0</v>
      </c>
      <c r="S27" s="36">
        <f t="shared" si="6"/>
        <v>0</v>
      </c>
      <c r="T27" s="36">
        <f t="shared" si="6"/>
        <v>0</v>
      </c>
      <c r="U27" s="42">
        <f t="shared" si="6"/>
        <v>3</v>
      </c>
      <c r="V27" s="42">
        <f t="shared" si="6"/>
        <v>0</v>
      </c>
      <c r="W27" s="42">
        <f t="shared" si="6"/>
        <v>59</v>
      </c>
      <c r="X27" s="42">
        <f t="shared" si="6"/>
        <v>62</v>
      </c>
    </row>
  </sheetData>
  <mergeCells count="8">
    <mergeCell ref="B4:R5"/>
    <mergeCell ref="S4:S5"/>
    <mergeCell ref="T4:U5"/>
    <mergeCell ref="B7:B8"/>
    <mergeCell ref="D7:O7"/>
    <mergeCell ref="P7:Q7"/>
    <mergeCell ref="R7:S7"/>
    <mergeCell ref="U7:X7"/>
  </mergeCells>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5"/>
  <dimension ref="C7:D11"/>
  <sheetViews>
    <sheetView topLeftCell="A2" zoomScale="175" zoomScaleNormal="175" workbookViewId="0">
      <selection activeCell="C7" sqref="C7:D11"/>
    </sheetView>
  </sheetViews>
  <sheetFormatPr defaultRowHeight="14.4" x14ac:dyDescent="0.3"/>
  <cols>
    <col min="3" max="3" width="10.21875" bestFit="1" customWidth="1"/>
  </cols>
  <sheetData>
    <row r="7" spans="3:4" x14ac:dyDescent="0.3">
      <c r="C7" s="118" t="s">
        <v>1344</v>
      </c>
      <c r="D7" s="119"/>
    </row>
    <row r="8" spans="3:4" x14ac:dyDescent="0.3">
      <c r="C8" s="49" t="s">
        <v>1317</v>
      </c>
      <c r="D8" s="23">
        <f>'SP COY PARADE'!AA17</f>
        <v>6</v>
      </c>
    </row>
    <row r="9" spans="3:4" x14ac:dyDescent="0.3">
      <c r="C9" s="49" t="s">
        <v>1320</v>
      </c>
      <c r="D9" s="23">
        <f>D10-D8</f>
        <v>83</v>
      </c>
    </row>
    <row r="10" spans="3:4" x14ac:dyDescent="0.3">
      <c r="C10" s="49" t="s">
        <v>1318</v>
      </c>
      <c r="D10" s="23">
        <f>'SP COY PARADE'!X10</f>
        <v>89</v>
      </c>
    </row>
    <row r="11" spans="3:4" x14ac:dyDescent="0.3">
      <c r="C11" s="49" t="s">
        <v>1338</v>
      </c>
      <c r="D11" s="50">
        <f>D8/D10*100</f>
        <v>6.7415730337078648</v>
      </c>
    </row>
  </sheetData>
  <mergeCells count="1">
    <mergeCell ref="C7:D7"/>
  </mergeCells>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7"/>
  <dimension ref="B4:AA27"/>
  <sheetViews>
    <sheetView zoomScale="41" zoomScaleNormal="41" workbookViewId="0">
      <selection activeCell="B4" sqref="B4:X27"/>
    </sheetView>
  </sheetViews>
  <sheetFormatPr defaultRowHeight="14.4" x14ac:dyDescent="0.3"/>
  <cols>
    <col min="2" max="2" width="18.21875" customWidth="1"/>
    <col min="18" max="18" width="13.5546875" customWidth="1"/>
    <col min="19" max="19" width="13.77734375" customWidth="1"/>
    <col min="20" max="20" width="25.21875" customWidth="1"/>
    <col min="21" max="21" width="12.77734375" customWidth="1"/>
    <col min="26" max="26" width="13.77734375" bestFit="1" customWidth="1"/>
  </cols>
  <sheetData>
    <row r="4" spans="2:27" ht="34.200000000000003" x14ac:dyDescent="0.8">
      <c r="B4" s="126" t="s">
        <v>1315</v>
      </c>
      <c r="C4" s="126"/>
      <c r="D4" s="126"/>
      <c r="E4" s="126"/>
      <c r="F4" s="126"/>
      <c r="G4" s="126"/>
      <c r="H4" s="126"/>
      <c r="I4" s="126"/>
      <c r="J4" s="126"/>
      <c r="K4" s="126"/>
      <c r="L4" s="126"/>
      <c r="M4" s="126"/>
      <c r="N4" s="126"/>
      <c r="O4" s="126"/>
      <c r="P4" s="126"/>
      <c r="Q4" s="126"/>
      <c r="R4" s="126"/>
      <c r="S4" s="108" t="s">
        <v>1307</v>
      </c>
      <c r="T4" s="109">
        <f ca="1">TODAY()</f>
        <v>46145</v>
      </c>
      <c r="U4" s="109"/>
      <c r="V4" s="17"/>
      <c r="W4" s="17"/>
    </row>
    <row r="5" spans="2:27" ht="34.200000000000003" x14ac:dyDescent="0.8">
      <c r="B5" s="126"/>
      <c r="C5" s="126"/>
      <c r="D5" s="126"/>
      <c r="E5" s="126"/>
      <c r="F5" s="126"/>
      <c r="G5" s="126"/>
      <c r="H5" s="126"/>
      <c r="I5" s="126"/>
      <c r="J5" s="126"/>
      <c r="K5" s="126"/>
      <c r="L5" s="126"/>
      <c r="M5" s="126"/>
      <c r="N5" s="126"/>
      <c r="O5" s="126"/>
      <c r="P5" s="126"/>
      <c r="Q5" s="126"/>
      <c r="R5" s="126"/>
      <c r="S5" s="108"/>
      <c r="T5" s="109"/>
      <c r="U5" s="109"/>
      <c r="V5" s="17"/>
      <c r="W5" s="17"/>
    </row>
    <row r="7" spans="2:27" ht="18.600000000000001" x14ac:dyDescent="0.45">
      <c r="B7" s="110" t="s">
        <v>7</v>
      </c>
      <c r="C7" s="6"/>
      <c r="D7" s="111"/>
      <c r="E7" s="112"/>
      <c r="F7" s="112"/>
      <c r="G7" s="112"/>
      <c r="H7" s="112"/>
      <c r="I7" s="112"/>
      <c r="J7" s="112"/>
      <c r="K7" s="112"/>
      <c r="L7" s="112"/>
      <c r="M7" s="112"/>
      <c r="N7" s="112"/>
      <c r="O7" s="113"/>
      <c r="P7" s="114" t="s">
        <v>1274</v>
      </c>
      <c r="Q7" s="114"/>
      <c r="R7" s="114" t="s">
        <v>1276</v>
      </c>
      <c r="S7" s="114"/>
      <c r="T7" s="8"/>
      <c r="U7" s="115" t="s">
        <v>8</v>
      </c>
      <c r="V7" s="116"/>
      <c r="W7" s="116"/>
      <c r="X7" s="117"/>
    </row>
    <row r="8" spans="2:27" ht="18.600000000000001" x14ac:dyDescent="0.45">
      <c r="B8" s="110"/>
      <c r="C8" s="7" t="s">
        <v>1095</v>
      </c>
      <c r="D8" s="3" t="s">
        <v>1098</v>
      </c>
      <c r="E8" s="3" t="s">
        <v>1105</v>
      </c>
      <c r="F8" s="3" t="s">
        <v>1121</v>
      </c>
      <c r="G8" s="3" t="s">
        <v>1127</v>
      </c>
      <c r="H8" s="3" t="s">
        <v>1129</v>
      </c>
      <c r="I8" s="3" t="s">
        <v>1133</v>
      </c>
      <c r="J8" s="3" t="s">
        <v>1272</v>
      </c>
      <c r="K8" s="3" t="s">
        <v>24</v>
      </c>
      <c r="L8" s="3" t="s">
        <v>1273</v>
      </c>
      <c r="M8" s="3" t="s">
        <v>34</v>
      </c>
      <c r="N8" s="3" t="s">
        <v>14</v>
      </c>
      <c r="O8" s="3" t="s">
        <v>19</v>
      </c>
      <c r="P8" s="4" t="s">
        <v>1280</v>
      </c>
      <c r="Q8" s="4" t="s">
        <v>1281</v>
      </c>
      <c r="R8" s="4" t="s">
        <v>1282</v>
      </c>
      <c r="S8" s="4" t="s">
        <v>1283</v>
      </c>
      <c r="T8" s="3" t="s">
        <v>1278</v>
      </c>
      <c r="U8" s="4" t="s">
        <v>1287</v>
      </c>
      <c r="V8" s="4" t="s">
        <v>1277</v>
      </c>
      <c r="W8" s="4" t="s">
        <v>1275</v>
      </c>
      <c r="X8" s="4" t="s">
        <v>1279</v>
      </c>
    </row>
    <row r="9" spans="2:27" ht="18.600000000000001" x14ac:dyDescent="0.45">
      <c r="B9" s="5" t="s">
        <v>6</v>
      </c>
      <c r="C9" s="2"/>
      <c r="D9" s="1"/>
      <c r="E9" s="1"/>
      <c r="F9" s="1"/>
      <c r="G9" s="1"/>
      <c r="H9" s="1"/>
      <c r="I9" s="1"/>
      <c r="J9" s="1"/>
      <c r="K9" s="1"/>
      <c r="L9" s="1"/>
      <c r="M9" s="1"/>
      <c r="N9" s="1"/>
      <c r="O9" s="1"/>
      <c r="P9" s="1"/>
      <c r="Q9" s="1"/>
      <c r="R9" s="1"/>
      <c r="S9" s="1"/>
      <c r="T9" s="1"/>
      <c r="U9" s="37">
        <f>SUM(C9+D9+E9+F9+G9)</f>
        <v>0</v>
      </c>
      <c r="V9" s="38">
        <f t="shared" ref="V9:V25" si="0">SUM(H9+I9+J9+P9+R9+T9)</f>
        <v>0</v>
      </c>
      <c r="W9" s="38">
        <f t="shared" ref="W9:W25" si="1">SUM(K9+L9+M9+N9+O9+Q9+S9)</f>
        <v>0</v>
      </c>
      <c r="X9" s="38">
        <f>SUM(U9:W9)</f>
        <v>0</v>
      </c>
    </row>
    <row r="10" spans="2:27" ht="18.600000000000001" x14ac:dyDescent="0.45">
      <c r="B10" s="5" t="s">
        <v>7</v>
      </c>
      <c r="C10" s="39" cm="1">
        <f t="array" ref="C10:T10">COUNTIFS('HQ (2)'!G5:G1048576,'HQ COY PARADE'!C8:T8)</f>
        <v>0</v>
      </c>
      <c r="D10" s="40">
        <v>0</v>
      </c>
      <c r="E10" s="40">
        <v>0</v>
      </c>
      <c r="F10" s="40">
        <v>2</v>
      </c>
      <c r="G10" s="40">
        <v>0</v>
      </c>
      <c r="H10" s="40">
        <v>0</v>
      </c>
      <c r="I10" s="40">
        <v>0</v>
      </c>
      <c r="J10" s="40">
        <v>0</v>
      </c>
      <c r="K10" s="40">
        <v>24</v>
      </c>
      <c r="L10" s="40">
        <v>0</v>
      </c>
      <c r="M10" s="40">
        <v>29</v>
      </c>
      <c r="N10" s="40">
        <v>24</v>
      </c>
      <c r="O10" s="40">
        <v>21</v>
      </c>
      <c r="P10" s="40">
        <v>0</v>
      </c>
      <c r="Q10" s="40">
        <v>0</v>
      </c>
      <c r="R10" s="40">
        <v>0</v>
      </c>
      <c r="S10" s="40">
        <v>0</v>
      </c>
      <c r="T10" s="40">
        <v>0</v>
      </c>
      <c r="U10" s="37">
        <f>SUM(C10+D10+E10+F10+G10)</f>
        <v>2</v>
      </c>
      <c r="V10" s="38">
        <f t="shared" si="0"/>
        <v>0</v>
      </c>
      <c r="W10" s="38">
        <f t="shared" si="1"/>
        <v>98</v>
      </c>
      <c r="X10" s="38">
        <f>SUM(U10:W10)</f>
        <v>100</v>
      </c>
    </row>
    <row r="11" spans="2:27" ht="18.600000000000001" x14ac:dyDescent="0.45">
      <c r="B11" s="5" t="s">
        <v>1288</v>
      </c>
      <c r="C11" s="39" cm="1">
        <f t="array" ref="C11:T25">COUNTIFS('HQ (2)'!G5:G1048576,'HQ COY PARADE'!C8:T8,'HQ (2)'!J5:J1048576,'HQ COY PARADE'!B11:B25)</f>
        <v>0</v>
      </c>
      <c r="D11" s="40">
        <v>0</v>
      </c>
      <c r="E11" s="40">
        <v>0</v>
      </c>
      <c r="F11" s="40">
        <v>0</v>
      </c>
      <c r="G11" s="40">
        <v>0</v>
      </c>
      <c r="H11" s="40">
        <v>0</v>
      </c>
      <c r="I11" s="40">
        <v>0</v>
      </c>
      <c r="J11" s="40">
        <v>0</v>
      </c>
      <c r="K11" s="40">
        <v>20</v>
      </c>
      <c r="L11" s="40">
        <v>0</v>
      </c>
      <c r="M11" s="40">
        <v>24</v>
      </c>
      <c r="N11" s="40">
        <v>18</v>
      </c>
      <c r="O11" s="40">
        <v>19</v>
      </c>
      <c r="P11" s="40">
        <v>0</v>
      </c>
      <c r="Q11" s="40">
        <v>0</v>
      </c>
      <c r="R11" s="40">
        <v>0</v>
      </c>
      <c r="S11" s="40">
        <v>0</v>
      </c>
      <c r="T11" s="40">
        <v>0</v>
      </c>
      <c r="U11" s="37">
        <f>SUM(D11+E11+F11+G11)</f>
        <v>0</v>
      </c>
      <c r="V11" s="38">
        <f t="shared" si="0"/>
        <v>0</v>
      </c>
      <c r="W11" s="38">
        <f t="shared" si="1"/>
        <v>81</v>
      </c>
      <c r="X11" s="38">
        <f>SUM(U11:W11)</f>
        <v>81</v>
      </c>
    </row>
    <row r="12" spans="2:27" ht="18.600000000000001" x14ac:dyDescent="0.45">
      <c r="B12" s="5" t="s">
        <v>5</v>
      </c>
      <c r="C12" s="39">
        <v>0</v>
      </c>
      <c r="D12" s="40">
        <v>0</v>
      </c>
      <c r="E12" s="40">
        <v>0</v>
      </c>
      <c r="F12" s="40">
        <v>2</v>
      </c>
      <c r="G12" s="40">
        <v>0</v>
      </c>
      <c r="H12" s="40">
        <v>0</v>
      </c>
      <c r="I12" s="40">
        <v>0</v>
      </c>
      <c r="J12" s="40">
        <v>0</v>
      </c>
      <c r="K12" s="40">
        <v>2</v>
      </c>
      <c r="L12" s="40">
        <v>0</v>
      </c>
      <c r="M12" s="40">
        <v>2</v>
      </c>
      <c r="N12" s="40">
        <v>2</v>
      </c>
      <c r="O12" s="40">
        <v>1</v>
      </c>
      <c r="P12" s="40">
        <v>0</v>
      </c>
      <c r="Q12" s="40">
        <v>0</v>
      </c>
      <c r="R12" s="40">
        <v>0</v>
      </c>
      <c r="S12" s="40">
        <v>0</v>
      </c>
      <c r="T12" s="40">
        <v>0</v>
      </c>
      <c r="U12" s="38">
        <f>SUM(D12,D12+E12+F12+G12)</f>
        <v>2</v>
      </c>
      <c r="V12" s="38">
        <f t="shared" si="0"/>
        <v>0</v>
      </c>
      <c r="W12" s="38">
        <f t="shared" si="1"/>
        <v>7</v>
      </c>
      <c r="X12" s="38">
        <f t="shared" ref="X12:X25" si="2">SUM(U12:W12)</f>
        <v>9</v>
      </c>
    </row>
    <row r="13" spans="2:27" ht="18.600000000000001" x14ac:dyDescent="0.45">
      <c r="B13" s="5" t="s">
        <v>20</v>
      </c>
      <c r="C13" s="39">
        <v>0</v>
      </c>
      <c r="D13" s="40">
        <v>0</v>
      </c>
      <c r="E13" s="40">
        <v>0</v>
      </c>
      <c r="F13" s="40">
        <v>0</v>
      </c>
      <c r="G13" s="40">
        <v>0</v>
      </c>
      <c r="H13" s="40">
        <v>0</v>
      </c>
      <c r="I13" s="40">
        <v>0</v>
      </c>
      <c r="J13" s="40">
        <v>0</v>
      </c>
      <c r="K13" s="40">
        <v>0</v>
      </c>
      <c r="L13" s="40">
        <v>0</v>
      </c>
      <c r="M13" s="40">
        <v>0</v>
      </c>
      <c r="N13" s="40">
        <v>0</v>
      </c>
      <c r="O13" s="40">
        <v>0</v>
      </c>
      <c r="P13" s="40">
        <v>0</v>
      </c>
      <c r="Q13" s="40">
        <v>0</v>
      </c>
      <c r="R13" s="40">
        <v>0</v>
      </c>
      <c r="S13" s="40">
        <v>0</v>
      </c>
      <c r="T13" s="40">
        <v>0</v>
      </c>
      <c r="U13" s="38">
        <f t="shared" ref="U13:U25" si="3">SUM(D13,D13+E13+F13+G13)</f>
        <v>0</v>
      </c>
      <c r="V13" s="38">
        <f t="shared" si="0"/>
        <v>0</v>
      </c>
      <c r="W13" s="38">
        <f t="shared" si="1"/>
        <v>0</v>
      </c>
      <c r="X13" s="38">
        <f t="shared" si="2"/>
        <v>0</v>
      </c>
    </row>
    <row r="14" spans="2:27" ht="18.600000000000001" x14ac:dyDescent="0.45">
      <c r="B14" s="5" t="s">
        <v>1263</v>
      </c>
      <c r="C14" s="39">
        <v>0</v>
      </c>
      <c r="D14" s="40">
        <v>0</v>
      </c>
      <c r="E14" s="40">
        <v>0</v>
      </c>
      <c r="F14" s="40">
        <v>0</v>
      </c>
      <c r="G14" s="40">
        <v>0</v>
      </c>
      <c r="H14" s="40">
        <v>0</v>
      </c>
      <c r="I14" s="40">
        <v>0</v>
      </c>
      <c r="J14" s="40">
        <v>0</v>
      </c>
      <c r="K14" s="40">
        <v>0</v>
      </c>
      <c r="L14" s="40">
        <v>0</v>
      </c>
      <c r="M14" s="40">
        <v>0</v>
      </c>
      <c r="N14" s="40">
        <v>0</v>
      </c>
      <c r="O14" s="40">
        <v>0</v>
      </c>
      <c r="P14" s="40">
        <v>0</v>
      </c>
      <c r="Q14" s="40">
        <v>0</v>
      </c>
      <c r="R14" s="40">
        <v>0</v>
      </c>
      <c r="S14" s="40">
        <v>0</v>
      </c>
      <c r="T14" s="40">
        <v>0</v>
      </c>
      <c r="U14" s="38">
        <f t="shared" si="3"/>
        <v>0</v>
      </c>
      <c r="V14" s="38">
        <f t="shared" si="0"/>
        <v>0</v>
      </c>
      <c r="W14" s="38">
        <f t="shared" si="1"/>
        <v>0</v>
      </c>
      <c r="X14" s="38">
        <f t="shared" si="2"/>
        <v>0</v>
      </c>
      <c r="Z14" s="54" t="s">
        <v>5</v>
      </c>
      <c r="AA14" s="55">
        <f>X12</f>
        <v>9</v>
      </c>
    </row>
    <row r="15" spans="2:27" ht="18.600000000000001" x14ac:dyDescent="0.45">
      <c r="B15" s="5" t="s">
        <v>1264</v>
      </c>
      <c r="C15" s="39">
        <v>0</v>
      </c>
      <c r="D15" s="40">
        <v>0</v>
      </c>
      <c r="E15" s="40">
        <v>0</v>
      </c>
      <c r="F15" s="40">
        <v>0</v>
      </c>
      <c r="G15" s="40">
        <v>0</v>
      </c>
      <c r="H15" s="40">
        <v>0</v>
      </c>
      <c r="I15" s="40">
        <v>0</v>
      </c>
      <c r="J15" s="40">
        <v>0</v>
      </c>
      <c r="K15" s="40">
        <v>0</v>
      </c>
      <c r="L15" s="40">
        <v>0</v>
      </c>
      <c r="M15" s="40">
        <v>0</v>
      </c>
      <c r="N15" s="40">
        <v>0</v>
      </c>
      <c r="O15" s="40">
        <v>0</v>
      </c>
      <c r="P15" s="40">
        <v>0</v>
      </c>
      <c r="Q15" s="40">
        <v>0</v>
      </c>
      <c r="R15" s="40">
        <v>0</v>
      </c>
      <c r="S15" s="40">
        <v>0</v>
      </c>
      <c r="T15" s="40">
        <v>0</v>
      </c>
      <c r="U15" s="38">
        <f t="shared" si="3"/>
        <v>0</v>
      </c>
      <c r="V15" s="38">
        <f t="shared" si="0"/>
        <v>0</v>
      </c>
      <c r="W15" s="38">
        <f t="shared" si="1"/>
        <v>0</v>
      </c>
      <c r="X15" s="38">
        <f t="shared" si="2"/>
        <v>0</v>
      </c>
      <c r="Z15" s="54" t="s">
        <v>20</v>
      </c>
      <c r="AA15" s="55">
        <f>X13</f>
        <v>0</v>
      </c>
    </row>
    <row r="16" spans="2:27" ht="18.600000000000001" x14ac:dyDescent="0.45">
      <c r="B16" s="5" t="s">
        <v>1265</v>
      </c>
      <c r="C16" s="39">
        <v>0</v>
      </c>
      <c r="D16" s="40">
        <v>0</v>
      </c>
      <c r="E16" s="40">
        <v>0</v>
      </c>
      <c r="F16" s="40">
        <v>0</v>
      </c>
      <c r="G16" s="40">
        <v>0</v>
      </c>
      <c r="H16" s="40">
        <v>0</v>
      </c>
      <c r="I16" s="40">
        <v>0</v>
      </c>
      <c r="J16" s="40">
        <v>0</v>
      </c>
      <c r="K16" s="40">
        <v>0</v>
      </c>
      <c r="L16" s="40">
        <v>0</v>
      </c>
      <c r="M16" s="40">
        <v>0</v>
      </c>
      <c r="N16" s="40">
        <v>0</v>
      </c>
      <c r="O16" s="40">
        <v>0</v>
      </c>
      <c r="P16" s="40">
        <v>0</v>
      </c>
      <c r="Q16" s="40">
        <v>0</v>
      </c>
      <c r="R16" s="40">
        <v>0</v>
      </c>
      <c r="S16" s="40">
        <v>0</v>
      </c>
      <c r="T16" s="40">
        <v>0</v>
      </c>
      <c r="U16" s="38">
        <f t="shared" si="3"/>
        <v>0</v>
      </c>
      <c r="V16" s="38">
        <f t="shared" si="0"/>
        <v>0</v>
      </c>
      <c r="W16" s="38">
        <f t="shared" si="1"/>
        <v>0</v>
      </c>
      <c r="X16" s="38">
        <f t="shared" si="2"/>
        <v>0</v>
      </c>
      <c r="Z16" s="54" t="s">
        <v>1317</v>
      </c>
      <c r="AA16" s="55">
        <f>SUM(AA14:AA15)</f>
        <v>9</v>
      </c>
    </row>
    <row r="17" spans="2:27" ht="18.600000000000001" x14ac:dyDescent="0.45">
      <c r="B17" s="5" t="s">
        <v>1266</v>
      </c>
      <c r="C17" s="39">
        <v>0</v>
      </c>
      <c r="D17" s="40">
        <v>0</v>
      </c>
      <c r="E17" s="40">
        <v>0</v>
      </c>
      <c r="F17" s="40">
        <v>0</v>
      </c>
      <c r="G17" s="40">
        <v>0</v>
      </c>
      <c r="H17" s="40">
        <v>0</v>
      </c>
      <c r="I17" s="40">
        <v>0</v>
      </c>
      <c r="J17" s="40">
        <v>0</v>
      </c>
      <c r="K17" s="40">
        <v>0</v>
      </c>
      <c r="L17" s="40">
        <v>0</v>
      </c>
      <c r="M17" s="40">
        <v>1</v>
      </c>
      <c r="N17" s="40">
        <v>1</v>
      </c>
      <c r="O17" s="40">
        <v>1</v>
      </c>
      <c r="P17" s="40">
        <v>0</v>
      </c>
      <c r="Q17" s="40">
        <v>0</v>
      </c>
      <c r="R17" s="40">
        <v>0</v>
      </c>
      <c r="S17" s="40">
        <v>0</v>
      </c>
      <c r="T17" s="40">
        <v>0</v>
      </c>
      <c r="U17" s="38">
        <f t="shared" si="3"/>
        <v>0</v>
      </c>
      <c r="V17" s="38">
        <f t="shared" si="0"/>
        <v>0</v>
      </c>
      <c r="W17" s="38">
        <f t="shared" si="1"/>
        <v>3</v>
      </c>
      <c r="X17" s="38">
        <f t="shared" si="2"/>
        <v>3</v>
      </c>
      <c r="Z17" s="54" t="s">
        <v>1318</v>
      </c>
      <c r="AA17" s="55">
        <f>X10</f>
        <v>100</v>
      </c>
    </row>
    <row r="18" spans="2:27" ht="18.600000000000001" x14ac:dyDescent="0.45">
      <c r="B18" s="5" t="s">
        <v>1267</v>
      </c>
      <c r="C18" s="39">
        <v>0</v>
      </c>
      <c r="D18" s="40">
        <v>0</v>
      </c>
      <c r="E18" s="40">
        <v>0</v>
      </c>
      <c r="F18" s="40">
        <v>0</v>
      </c>
      <c r="G18" s="40">
        <v>0</v>
      </c>
      <c r="H18" s="40">
        <v>0</v>
      </c>
      <c r="I18" s="40">
        <v>0</v>
      </c>
      <c r="J18" s="40">
        <v>0</v>
      </c>
      <c r="K18" s="40">
        <v>0</v>
      </c>
      <c r="L18" s="40">
        <v>0</v>
      </c>
      <c r="M18" s="40">
        <v>0</v>
      </c>
      <c r="N18" s="40">
        <v>0</v>
      </c>
      <c r="O18" s="40">
        <v>0</v>
      </c>
      <c r="P18" s="40">
        <v>0</v>
      </c>
      <c r="Q18" s="40">
        <v>0</v>
      </c>
      <c r="R18" s="40">
        <v>0</v>
      </c>
      <c r="S18" s="40">
        <v>0</v>
      </c>
      <c r="T18" s="40">
        <v>0</v>
      </c>
      <c r="U18" s="38">
        <f t="shared" si="3"/>
        <v>0</v>
      </c>
      <c r="V18" s="38">
        <f t="shared" si="0"/>
        <v>0</v>
      </c>
      <c r="W18" s="38">
        <f t="shared" si="1"/>
        <v>0</v>
      </c>
      <c r="X18" s="38">
        <f t="shared" si="2"/>
        <v>0</v>
      </c>
      <c r="Z18" s="54" t="s">
        <v>1319</v>
      </c>
      <c r="AA18" s="56">
        <f>AA16/AA17*100</f>
        <v>9</v>
      </c>
    </row>
    <row r="19" spans="2:27" ht="18.600000000000001" x14ac:dyDescent="0.45">
      <c r="B19" s="5" t="s">
        <v>142</v>
      </c>
      <c r="C19" s="39">
        <v>0</v>
      </c>
      <c r="D19" s="40">
        <v>0</v>
      </c>
      <c r="E19" s="40">
        <v>0</v>
      </c>
      <c r="F19" s="40">
        <v>0</v>
      </c>
      <c r="G19" s="40">
        <v>0</v>
      </c>
      <c r="H19" s="40">
        <v>0</v>
      </c>
      <c r="I19" s="40">
        <v>0</v>
      </c>
      <c r="J19" s="40">
        <v>0</v>
      </c>
      <c r="K19" s="40">
        <v>0</v>
      </c>
      <c r="L19" s="40">
        <v>0</v>
      </c>
      <c r="M19" s="40">
        <v>0</v>
      </c>
      <c r="N19" s="40">
        <v>0</v>
      </c>
      <c r="O19" s="40">
        <v>0</v>
      </c>
      <c r="P19" s="40">
        <v>0</v>
      </c>
      <c r="Q19" s="40">
        <v>0</v>
      </c>
      <c r="R19" s="40">
        <v>0</v>
      </c>
      <c r="S19" s="40">
        <v>0</v>
      </c>
      <c r="T19" s="40">
        <v>0</v>
      </c>
      <c r="U19" s="38">
        <f t="shared" si="3"/>
        <v>0</v>
      </c>
      <c r="V19" s="38">
        <f t="shared" si="0"/>
        <v>0</v>
      </c>
      <c r="W19" s="38">
        <f t="shared" si="1"/>
        <v>0</v>
      </c>
      <c r="X19" s="38">
        <f t="shared" si="2"/>
        <v>0</v>
      </c>
    </row>
    <row r="20" spans="2:27" ht="18.600000000000001" x14ac:dyDescent="0.45">
      <c r="B20" s="5" t="s">
        <v>1268</v>
      </c>
      <c r="C20" s="39">
        <v>0</v>
      </c>
      <c r="D20" s="40">
        <v>0</v>
      </c>
      <c r="E20" s="40">
        <v>0</v>
      </c>
      <c r="F20" s="40">
        <v>0</v>
      </c>
      <c r="G20" s="40">
        <v>0</v>
      </c>
      <c r="H20" s="40">
        <v>0</v>
      </c>
      <c r="I20" s="40">
        <v>0</v>
      </c>
      <c r="J20" s="40">
        <v>0</v>
      </c>
      <c r="K20" s="40">
        <v>0</v>
      </c>
      <c r="L20" s="40">
        <v>0</v>
      </c>
      <c r="M20" s="40">
        <v>0</v>
      </c>
      <c r="N20" s="40">
        <v>0</v>
      </c>
      <c r="O20" s="40">
        <v>0</v>
      </c>
      <c r="P20" s="40">
        <v>0</v>
      </c>
      <c r="Q20" s="40">
        <v>0</v>
      </c>
      <c r="R20" s="40">
        <v>0</v>
      </c>
      <c r="S20" s="40">
        <v>0</v>
      </c>
      <c r="T20" s="40">
        <v>0</v>
      </c>
      <c r="U20" s="38">
        <f t="shared" si="3"/>
        <v>0</v>
      </c>
      <c r="V20" s="38">
        <f t="shared" si="0"/>
        <v>0</v>
      </c>
      <c r="W20" s="38">
        <f t="shared" si="1"/>
        <v>0</v>
      </c>
      <c r="X20" s="38">
        <f t="shared" si="2"/>
        <v>0</v>
      </c>
    </row>
    <row r="21" spans="2:27" ht="18.600000000000001" x14ac:dyDescent="0.45">
      <c r="B21" s="5" t="s">
        <v>361</v>
      </c>
      <c r="C21" s="39">
        <v>0</v>
      </c>
      <c r="D21" s="40">
        <v>0</v>
      </c>
      <c r="E21" s="40">
        <v>0</v>
      </c>
      <c r="F21" s="40">
        <v>0</v>
      </c>
      <c r="G21" s="40">
        <v>0</v>
      </c>
      <c r="H21" s="40">
        <v>0</v>
      </c>
      <c r="I21" s="40">
        <v>0</v>
      </c>
      <c r="J21" s="40">
        <v>0</v>
      </c>
      <c r="K21" s="40">
        <v>0</v>
      </c>
      <c r="L21" s="40">
        <v>0</v>
      </c>
      <c r="M21" s="40">
        <v>0</v>
      </c>
      <c r="N21" s="40">
        <v>0</v>
      </c>
      <c r="O21" s="40">
        <v>0</v>
      </c>
      <c r="P21" s="40">
        <v>0</v>
      </c>
      <c r="Q21" s="40">
        <v>0</v>
      </c>
      <c r="R21" s="40">
        <v>0</v>
      </c>
      <c r="S21" s="40">
        <v>0</v>
      </c>
      <c r="T21" s="40">
        <v>0</v>
      </c>
      <c r="U21" s="38">
        <f t="shared" si="3"/>
        <v>0</v>
      </c>
      <c r="V21" s="38">
        <f t="shared" si="0"/>
        <v>0</v>
      </c>
      <c r="W21" s="38">
        <f t="shared" si="1"/>
        <v>0</v>
      </c>
      <c r="X21" s="38">
        <f t="shared" si="2"/>
        <v>0</v>
      </c>
    </row>
    <row r="22" spans="2:27" ht="18.600000000000001" x14ac:dyDescent="0.45">
      <c r="B22" s="5" t="s">
        <v>1296</v>
      </c>
      <c r="C22" s="39">
        <v>0</v>
      </c>
      <c r="D22" s="40">
        <v>0</v>
      </c>
      <c r="E22" s="40">
        <v>0</v>
      </c>
      <c r="F22" s="40">
        <v>0</v>
      </c>
      <c r="G22" s="40">
        <v>0</v>
      </c>
      <c r="H22" s="40">
        <v>0</v>
      </c>
      <c r="I22" s="40">
        <v>0</v>
      </c>
      <c r="J22" s="40">
        <v>0</v>
      </c>
      <c r="K22" s="40">
        <v>0</v>
      </c>
      <c r="L22" s="40">
        <v>0</v>
      </c>
      <c r="M22" s="40">
        <v>0</v>
      </c>
      <c r="N22" s="40">
        <v>0</v>
      </c>
      <c r="O22" s="40">
        <v>0</v>
      </c>
      <c r="P22" s="40">
        <v>0</v>
      </c>
      <c r="Q22" s="40">
        <v>0</v>
      </c>
      <c r="R22" s="40">
        <v>0</v>
      </c>
      <c r="S22" s="40">
        <v>0</v>
      </c>
      <c r="T22" s="40">
        <v>0</v>
      </c>
      <c r="U22" s="38">
        <f t="shared" si="3"/>
        <v>0</v>
      </c>
      <c r="V22" s="38">
        <f t="shared" si="0"/>
        <v>0</v>
      </c>
      <c r="W22" s="38">
        <f t="shared" si="1"/>
        <v>0</v>
      </c>
      <c r="X22" s="38">
        <f t="shared" si="2"/>
        <v>0</v>
      </c>
    </row>
    <row r="23" spans="2:27" ht="18.600000000000001" x14ac:dyDescent="0.45">
      <c r="B23" s="5" t="s">
        <v>60</v>
      </c>
      <c r="C23" s="39">
        <v>0</v>
      </c>
      <c r="D23" s="40">
        <v>0</v>
      </c>
      <c r="E23" s="40">
        <v>0</v>
      </c>
      <c r="F23" s="40">
        <v>0</v>
      </c>
      <c r="G23" s="40">
        <v>0</v>
      </c>
      <c r="H23" s="40">
        <v>0</v>
      </c>
      <c r="I23" s="40">
        <v>0</v>
      </c>
      <c r="J23" s="40">
        <v>0</v>
      </c>
      <c r="K23" s="40">
        <v>0</v>
      </c>
      <c r="L23" s="40">
        <v>0</v>
      </c>
      <c r="M23" s="40">
        <v>0</v>
      </c>
      <c r="N23" s="40">
        <v>0</v>
      </c>
      <c r="O23" s="40">
        <v>0</v>
      </c>
      <c r="P23" s="40">
        <v>0</v>
      </c>
      <c r="Q23" s="40">
        <v>0</v>
      </c>
      <c r="R23" s="40">
        <v>0</v>
      </c>
      <c r="S23" s="40">
        <v>0</v>
      </c>
      <c r="T23" s="40">
        <v>0</v>
      </c>
      <c r="U23" s="38">
        <f t="shared" si="3"/>
        <v>0</v>
      </c>
      <c r="V23" s="38">
        <f t="shared" si="0"/>
        <v>0</v>
      </c>
      <c r="W23" s="38">
        <f t="shared" si="1"/>
        <v>0</v>
      </c>
      <c r="X23" s="38">
        <f t="shared" si="2"/>
        <v>0</v>
      </c>
    </row>
    <row r="24" spans="2:27" ht="18.600000000000001" x14ac:dyDescent="0.45">
      <c r="B24" s="5" t="s">
        <v>1295</v>
      </c>
      <c r="C24" s="39">
        <v>0</v>
      </c>
      <c r="D24" s="40">
        <v>0</v>
      </c>
      <c r="E24" s="40">
        <v>0</v>
      </c>
      <c r="F24" s="40">
        <v>0</v>
      </c>
      <c r="G24" s="40">
        <v>0</v>
      </c>
      <c r="H24" s="40">
        <v>0</v>
      </c>
      <c r="I24" s="40">
        <v>0</v>
      </c>
      <c r="J24" s="40">
        <v>0</v>
      </c>
      <c r="K24" s="40">
        <v>0</v>
      </c>
      <c r="L24" s="40">
        <v>0</v>
      </c>
      <c r="M24" s="40">
        <v>0</v>
      </c>
      <c r="N24" s="40">
        <v>0</v>
      </c>
      <c r="O24" s="40">
        <v>0</v>
      </c>
      <c r="P24" s="40">
        <v>0</v>
      </c>
      <c r="Q24" s="40">
        <v>0</v>
      </c>
      <c r="R24" s="40">
        <v>0</v>
      </c>
      <c r="S24" s="40">
        <v>0</v>
      </c>
      <c r="T24" s="40">
        <v>0</v>
      </c>
      <c r="U24" s="38">
        <f t="shared" si="3"/>
        <v>0</v>
      </c>
      <c r="V24" s="38">
        <f t="shared" si="0"/>
        <v>0</v>
      </c>
      <c r="W24" s="38">
        <f t="shared" si="1"/>
        <v>0</v>
      </c>
      <c r="X24" s="38">
        <f t="shared" si="2"/>
        <v>0</v>
      </c>
    </row>
    <row r="25" spans="2:27" ht="18.600000000000001" x14ac:dyDescent="0.45">
      <c r="B25" s="5" t="s">
        <v>1269</v>
      </c>
      <c r="C25" s="39">
        <v>0</v>
      </c>
      <c r="D25" s="40">
        <v>0</v>
      </c>
      <c r="E25" s="40">
        <v>0</v>
      </c>
      <c r="F25" s="40">
        <v>0</v>
      </c>
      <c r="G25" s="40">
        <v>0</v>
      </c>
      <c r="H25" s="40">
        <v>0</v>
      </c>
      <c r="I25" s="40">
        <v>0</v>
      </c>
      <c r="J25" s="40">
        <v>0</v>
      </c>
      <c r="K25" s="40">
        <v>0</v>
      </c>
      <c r="L25" s="40">
        <v>0</v>
      </c>
      <c r="M25" s="40">
        <v>0</v>
      </c>
      <c r="N25" s="40">
        <v>0</v>
      </c>
      <c r="O25" s="40">
        <v>0</v>
      </c>
      <c r="P25" s="40">
        <v>0</v>
      </c>
      <c r="Q25" s="40">
        <v>0</v>
      </c>
      <c r="R25" s="40">
        <v>0</v>
      </c>
      <c r="S25" s="40">
        <v>0</v>
      </c>
      <c r="T25" s="40">
        <v>0</v>
      </c>
      <c r="U25" s="38">
        <f t="shared" si="3"/>
        <v>0</v>
      </c>
      <c r="V25" s="38">
        <f t="shared" si="0"/>
        <v>0</v>
      </c>
      <c r="W25" s="38">
        <f t="shared" si="1"/>
        <v>0</v>
      </c>
      <c r="X25" s="38">
        <f t="shared" si="2"/>
        <v>0</v>
      </c>
    </row>
    <row r="26" spans="2:27" ht="18.600000000000001" x14ac:dyDescent="0.45">
      <c r="B26" s="5" t="s">
        <v>1270</v>
      </c>
      <c r="C26" s="36">
        <f>+SUM(C12:C25)</f>
        <v>0</v>
      </c>
      <c r="D26" s="36">
        <f t="shared" ref="D26:T26" si="4">+SUM(D12:D25)</f>
        <v>0</v>
      </c>
      <c r="E26" s="36">
        <f t="shared" si="4"/>
        <v>0</v>
      </c>
      <c r="F26" s="36">
        <f t="shared" si="4"/>
        <v>2</v>
      </c>
      <c r="G26" s="36">
        <f t="shared" si="4"/>
        <v>0</v>
      </c>
      <c r="H26" s="36">
        <f t="shared" si="4"/>
        <v>0</v>
      </c>
      <c r="I26" s="36">
        <f t="shared" si="4"/>
        <v>0</v>
      </c>
      <c r="J26" s="36">
        <f t="shared" si="4"/>
        <v>0</v>
      </c>
      <c r="K26" s="36">
        <f t="shared" si="4"/>
        <v>2</v>
      </c>
      <c r="L26" s="36">
        <f t="shared" si="4"/>
        <v>0</v>
      </c>
      <c r="M26" s="36">
        <f t="shared" si="4"/>
        <v>3</v>
      </c>
      <c r="N26" s="36">
        <f t="shared" si="4"/>
        <v>3</v>
      </c>
      <c r="O26" s="36">
        <f t="shared" si="4"/>
        <v>2</v>
      </c>
      <c r="P26" s="36">
        <f t="shared" si="4"/>
        <v>0</v>
      </c>
      <c r="Q26" s="36">
        <f t="shared" si="4"/>
        <v>0</v>
      </c>
      <c r="R26" s="36">
        <f t="shared" si="4"/>
        <v>0</v>
      </c>
      <c r="S26" s="36">
        <f t="shared" si="4"/>
        <v>0</v>
      </c>
      <c r="T26" s="36">
        <f t="shared" si="4"/>
        <v>0</v>
      </c>
      <c r="U26" s="38">
        <f t="shared" ref="U26:X26" si="5">+SUM(U12:U25)</f>
        <v>2</v>
      </c>
      <c r="V26" s="38">
        <f t="shared" si="5"/>
        <v>0</v>
      </c>
      <c r="W26" s="38">
        <f t="shared" si="5"/>
        <v>10</v>
      </c>
      <c r="X26" s="38">
        <f t="shared" si="5"/>
        <v>12</v>
      </c>
    </row>
    <row r="27" spans="2:27" ht="18.600000000000001" x14ac:dyDescent="0.45">
      <c r="B27" s="5" t="s">
        <v>1271</v>
      </c>
      <c r="C27" s="36">
        <f>C10-C26</f>
        <v>0</v>
      </c>
      <c r="D27" s="36">
        <f>D10-D26</f>
        <v>0</v>
      </c>
      <c r="E27" s="36">
        <f t="shared" ref="E27:X27" si="6">E10-E26</f>
        <v>0</v>
      </c>
      <c r="F27" s="36">
        <f t="shared" si="6"/>
        <v>0</v>
      </c>
      <c r="G27" s="36">
        <f t="shared" si="6"/>
        <v>0</v>
      </c>
      <c r="H27" s="36">
        <f t="shared" si="6"/>
        <v>0</v>
      </c>
      <c r="I27" s="36">
        <f t="shared" si="6"/>
        <v>0</v>
      </c>
      <c r="J27" s="36">
        <f t="shared" si="6"/>
        <v>0</v>
      </c>
      <c r="K27" s="36">
        <f t="shared" si="6"/>
        <v>22</v>
      </c>
      <c r="L27" s="36">
        <f t="shared" si="6"/>
        <v>0</v>
      </c>
      <c r="M27" s="36">
        <f t="shared" si="6"/>
        <v>26</v>
      </c>
      <c r="N27" s="36">
        <f t="shared" si="6"/>
        <v>21</v>
      </c>
      <c r="O27" s="36">
        <f t="shared" si="6"/>
        <v>19</v>
      </c>
      <c r="P27" s="36">
        <f t="shared" si="6"/>
        <v>0</v>
      </c>
      <c r="Q27" s="36">
        <f t="shared" si="6"/>
        <v>0</v>
      </c>
      <c r="R27" s="36">
        <f t="shared" si="6"/>
        <v>0</v>
      </c>
      <c r="S27" s="36">
        <f t="shared" si="6"/>
        <v>0</v>
      </c>
      <c r="T27" s="36">
        <f t="shared" si="6"/>
        <v>0</v>
      </c>
      <c r="U27" s="38">
        <f t="shared" si="6"/>
        <v>0</v>
      </c>
      <c r="V27" s="38">
        <f t="shared" si="6"/>
        <v>0</v>
      </c>
      <c r="W27" s="38">
        <f t="shared" si="6"/>
        <v>88</v>
      </c>
      <c r="X27" s="38">
        <f t="shared" si="6"/>
        <v>88</v>
      </c>
    </row>
  </sheetData>
  <mergeCells count="8">
    <mergeCell ref="B4:R5"/>
    <mergeCell ref="S4:S5"/>
    <mergeCell ref="T4:U5"/>
    <mergeCell ref="B7:B8"/>
    <mergeCell ref="D7:O7"/>
    <mergeCell ref="P7:Q7"/>
    <mergeCell ref="R7:S7"/>
    <mergeCell ref="U7:X7"/>
  </mergeCells>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3"/>
  <dimension ref="C6:D10"/>
  <sheetViews>
    <sheetView zoomScale="86" zoomScaleNormal="86" workbookViewId="0">
      <selection activeCell="D8" sqref="D8"/>
    </sheetView>
  </sheetViews>
  <sheetFormatPr defaultRowHeight="14.4" x14ac:dyDescent="0.3"/>
  <cols>
    <col min="3" max="3" width="10.21875" bestFit="1" customWidth="1"/>
  </cols>
  <sheetData>
    <row r="6" spans="3:4" ht="34.200000000000003" customHeight="1" x14ac:dyDescent="0.3">
      <c r="C6" s="133" t="s">
        <v>1343</v>
      </c>
      <c r="D6" s="134"/>
    </row>
    <row r="7" spans="3:4" ht="34.200000000000003" customHeight="1" x14ac:dyDescent="0.3">
      <c r="C7" s="49" t="s">
        <v>1317</v>
      </c>
      <c r="D7" s="23">
        <f>'HQ COY PARADE'!AA16</f>
        <v>9</v>
      </c>
    </row>
    <row r="8" spans="3:4" x14ac:dyDescent="0.3">
      <c r="C8" s="49" t="s">
        <v>1320</v>
      </c>
      <c r="D8" s="23">
        <f>D9-D7</f>
        <v>91</v>
      </c>
    </row>
    <row r="9" spans="3:4" x14ac:dyDescent="0.3">
      <c r="C9" s="49" t="s">
        <v>1318</v>
      </c>
      <c r="D9" s="23">
        <f>'HQ COY PARADE'!X10</f>
        <v>100</v>
      </c>
    </row>
    <row r="10" spans="3:4" x14ac:dyDescent="0.3">
      <c r="C10" s="49" t="s">
        <v>1338</v>
      </c>
      <c r="D10" s="50">
        <f>D7/D9*100</f>
        <v>9</v>
      </c>
    </row>
  </sheetData>
  <mergeCells count="1">
    <mergeCell ref="C6:D6"/>
  </mergeCell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42"/>
  <dimension ref="D1:J126"/>
  <sheetViews>
    <sheetView topLeftCell="A90" workbookViewId="0">
      <selection activeCell="C3" sqref="C3:J104"/>
    </sheetView>
  </sheetViews>
  <sheetFormatPr defaultRowHeight="14.4" x14ac:dyDescent="0.3"/>
  <cols>
    <col min="4" max="4" width="9.21875" style="21"/>
    <col min="5" max="5" width="0" hidden="1" customWidth="1"/>
    <col min="7" max="7" width="9.21875" style="21"/>
    <col min="8" max="8" width="21.21875" bestFit="1" customWidth="1"/>
    <col min="9" max="9" width="9.21875" style="21"/>
    <col min="10" max="10" width="10.109375" bestFit="1" customWidth="1"/>
  </cols>
  <sheetData>
    <row r="1" spans="4:10" hidden="1" x14ac:dyDescent="0.3">
      <c r="E1" s="19" t="s">
        <v>1310</v>
      </c>
      <c r="F1" t="s">
        <v>4</v>
      </c>
    </row>
    <row r="2" spans="4:10" hidden="1" x14ac:dyDescent="0.3"/>
    <row r="3" spans="4:10" ht="58.05" customHeight="1" x14ac:dyDescent="0.3">
      <c r="G3"/>
      <c r="I3"/>
    </row>
    <row r="4" spans="4:10" x14ac:dyDescent="0.3">
      <c r="D4" s="53" t="s">
        <v>1312</v>
      </c>
      <c r="E4" s="54" t="s">
        <v>1300</v>
      </c>
      <c r="F4" s="54" t="s">
        <v>1301</v>
      </c>
      <c r="G4" s="54" t="s">
        <v>1298</v>
      </c>
      <c r="H4" s="54" t="s">
        <v>9</v>
      </c>
      <c r="I4" s="54" t="s">
        <v>10</v>
      </c>
      <c r="J4" s="54" t="s">
        <v>1297</v>
      </c>
    </row>
    <row r="5" spans="4:10" x14ac:dyDescent="0.3">
      <c r="D5" s="22">
        <f>SUBTOTAL(3,$F$5:F5)</f>
        <v>1</v>
      </c>
      <c r="E5">
        <v>17</v>
      </c>
      <c r="F5" t="s">
        <v>352</v>
      </c>
      <c r="G5" t="s">
        <v>34</v>
      </c>
      <c r="H5" t="s">
        <v>353</v>
      </c>
      <c r="I5" t="s">
        <v>4</v>
      </c>
      <c r="J5" t="s">
        <v>1266</v>
      </c>
    </row>
    <row r="6" spans="4:10" x14ac:dyDescent="0.3">
      <c r="D6" s="22">
        <f>SUBTOTAL(3,$F$5:F6)</f>
        <v>2</v>
      </c>
      <c r="E6">
        <v>27</v>
      </c>
      <c r="F6" t="s">
        <v>498</v>
      </c>
      <c r="G6" t="s">
        <v>19</v>
      </c>
      <c r="H6" t="s">
        <v>499</v>
      </c>
      <c r="I6" t="s">
        <v>4</v>
      </c>
      <c r="J6" t="s">
        <v>1266</v>
      </c>
    </row>
    <row r="7" spans="4:10" x14ac:dyDescent="0.3">
      <c r="D7" s="22">
        <f>SUBTOTAL(3,$F$5:F7)</f>
        <v>3</v>
      </c>
      <c r="E7">
        <v>32</v>
      </c>
      <c r="F7" t="s">
        <v>542</v>
      </c>
      <c r="G7" t="s">
        <v>24</v>
      </c>
      <c r="H7" t="s">
        <v>543</v>
      </c>
      <c r="I7" t="s">
        <v>4</v>
      </c>
      <c r="J7" t="s">
        <v>5</v>
      </c>
    </row>
    <row r="8" spans="4:10" x14ac:dyDescent="0.3">
      <c r="D8" s="22">
        <f>SUBTOTAL(3,$F$5:F8)</f>
        <v>4</v>
      </c>
      <c r="E8">
        <v>34</v>
      </c>
      <c r="F8" t="s">
        <v>557</v>
      </c>
      <c r="G8" t="s">
        <v>14</v>
      </c>
      <c r="H8" t="s">
        <v>558</v>
      </c>
      <c r="I8" t="s">
        <v>4</v>
      </c>
      <c r="J8" t="s">
        <v>1266</v>
      </c>
    </row>
    <row r="9" spans="4:10" x14ac:dyDescent="0.3">
      <c r="D9" s="22">
        <f>SUBTOTAL(3,$F$5:F9)</f>
        <v>5</v>
      </c>
      <c r="E9">
        <v>52</v>
      </c>
      <c r="F9" t="s">
        <v>742</v>
      </c>
      <c r="G9" t="s">
        <v>1121</v>
      </c>
      <c r="H9" t="s">
        <v>743</v>
      </c>
      <c r="I9" t="s">
        <v>4</v>
      </c>
      <c r="J9" t="s">
        <v>5</v>
      </c>
    </row>
    <row r="10" spans="4:10" x14ac:dyDescent="0.3">
      <c r="D10" s="22">
        <f>SUBTOTAL(3,$F$5:F10)</f>
        <v>6</v>
      </c>
      <c r="E10">
        <v>53</v>
      </c>
      <c r="F10" t="s">
        <v>745</v>
      </c>
      <c r="G10" t="s">
        <v>1121</v>
      </c>
      <c r="H10" t="s">
        <v>746</v>
      </c>
      <c r="I10" t="s">
        <v>4</v>
      </c>
      <c r="J10" t="s">
        <v>5</v>
      </c>
    </row>
    <row r="11" spans="4:10" x14ac:dyDescent="0.3">
      <c r="D11" s="22">
        <f>SUBTOTAL(3,$F$5:F11)</f>
        <v>7</v>
      </c>
      <c r="E11" s="23">
        <v>54</v>
      </c>
      <c r="F11" t="s">
        <v>748</v>
      </c>
      <c r="G11" t="s">
        <v>14</v>
      </c>
      <c r="H11" t="s">
        <v>749</v>
      </c>
      <c r="I11" t="s">
        <v>4</v>
      </c>
      <c r="J11" t="s">
        <v>5</v>
      </c>
    </row>
    <row r="12" spans="4:10" x14ac:dyDescent="0.3">
      <c r="D12" s="22">
        <f>SUBTOTAL(3,$F$5:F12)</f>
        <v>8</v>
      </c>
      <c r="E12" s="23">
        <v>56</v>
      </c>
      <c r="F12" t="s">
        <v>754</v>
      </c>
      <c r="G12" t="s">
        <v>24</v>
      </c>
      <c r="H12" t="s">
        <v>755</v>
      </c>
      <c r="I12" t="s">
        <v>4</v>
      </c>
      <c r="J12" t="s">
        <v>5</v>
      </c>
    </row>
    <row r="13" spans="4:10" x14ac:dyDescent="0.3">
      <c r="D13" s="22">
        <f>SUBTOTAL(3,$F$5:F13)</f>
        <v>9</v>
      </c>
      <c r="E13" s="23">
        <v>59</v>
      </c>
      <c r="F13" t="s">
        <v>763</v>
      </c>
      <c r="G13" t="s">
        <v>19</v>
      </c>
      <c r="H13" t="s">
        <v>764</v>
      </c>
      <c r="I13" t="s">
        <v>4</v>
      </c>
      <c r="J13" t="s">
        <v>5</v>
      </c>
    </row>
    <row r="14" spans="4:10" x14ac:dyDescent="0.3">
      <c r="D14" s="22">
        <f>SUBTOTAL(3,$F$5:F14)</f>
        <v>10</v>
      </c>
      <c r="E14">
        <v>61</v>
      </c>
      <c r="F14" t="s">
        <v>769</v>
      </c>
      <c r="G14" t="s">
        <v>34</v>
      </c>
      <c r="H14" t="s">
        <v>770</v>
      </c>
      <c r="I14" t="s">
        <v>4</v>
      </c>
      <c r="J14" t="s">
        <v>5</v>
      </c>
    </row>
    <row r="15" spans="4:10" x14ac:dyDescent="0.3">
      <c r="D15" s="22">
        <f>SUBTOTAL(3,$F$5:F15)</f>
        <v>11</v>
      </c>
      <c r="E15" s="23">
        <v>62</v>
      </c>
      <c r="F15" t="s">
        <v>772</v>
      </c>
      <c r="G15" t="s">
        <v>14</v>
      </c>
      <c r="H15" t="s">
        <v>773</v>
      </c>
      <c r="I15" t="s">
        <v>4</v>
      </c>
      <c r="J15" t="s">
        <v>5</v>
      </c>
    </row>
    <row r="16" spans="4:10" x14ac:dyDescent="0.3">
      <c r="D16" s="22">
        <f>SUBTOTAL(3,$F$5:F16)</f>
        <v>12</v>
      </c>
      <c r="E16">
        <v>65</v>
      </c>
      <c r="F16" t="s">
        <v>784</v>
      </c>
      <c r="G16" t="s">
        <v>34</v>
      </c>
      <c r="H16" t="s">
        <v>785</v>
      </c>
      <c r="I16" t="s">
        <v>4</v>
      </c>
      <c r="J16" t="s">
        <v>5</v>
      </c>
    </row>
    <row r="17" spans="4:10" x14ac:dyDescent="0.3">
      <c r="D17" s="22">
        <f>SUBTOTAL(3,$F$5:F17)</f>
        <v>13</v>
      </c>
      <c r="E17">
        <v>96</v>
      </c>
      <c r="F17" t="s">
        <v>911</v>
      </c>
      <c r="G17" t="s">
        <v>24</v>
      </c>
      <c r="H17" t="s">
        <v>912</v>
      </c>
      <c r="I17" t="s">
        <v>4</v>
      </c>
      <c r="J17" t="s">
        <v>1288</v>
      </c>
    </row>
    <row r="18" spans="4:10" x14ac:dyDescent="0.3">
      <c r="D18" s="22">
        <f>SUBTOTAL(3,$F$5:F18)</f>
        <v>14</v>
      </c>
      <c r="E18">
        <v>98</v>
      </c>
      <c r="F18" t="s">
        <v>920</v>
      </c>
      <c r="G18" t="s">
        <v>14</v>
      </c>
      <c r="H18" t="s">
        <v>303</v>
      </c>
      <c r="I18" t="s">
        <v>4</v>
      </c>
      <c r="J18" t="s">
        <v>1288</v>
      </c>
    </row>
    <row r="19" spans="4:10" x14ac:dyDescent="0.3">
      <c r="D19" s="22">
        <f>SUBTOTAL(3,$F$5:F19)</f>
        <v>15</v>
      </c>
      <c r="E19" s="23">
        <v>99</v>
      </c>
      <c r="F19" t="s">
        <v>928</v>
      </c>
      <c r="G19" t="s">
        <v>19</v>
      </c>
      <c r="H19" t="s">
        <v>929</v>
      </c>
      <c r="I19" t="s">
        <v>4</v>
      </c>
      <c r="J19" t="s">
        <v>1288</v>
      </c>
    </row>
    <row r="20" spans="4:10" x14ac:dyDescent="0.3">
      <c r="D20" s="22">
        <f>SUBTOTAL(3,$F$5:F20)</f>
        <v>16</v>
      </c>
      <c r="E20">
        <v>108</v>
      </c>
      <c r="F20" t="s">
        <v>961</v>
      </c>
      <c r="G20" t="s">
        <v>24</v>
      </c>
      <c r="H20" t="s">
        <v>962</v>
      </c>
      <c r="I20" t="s">
        <v>4</v>
      </c>
      <c r="J20" t="s">
        <v>1288</v>
      </c>
    </row>
    <row r="21" spans="4:10" x14ac:dyDescent="0.3">
      <c r="D21" s="22">
        <f>SUBTOTAL(3,$F$5:F21)</f>
        <v>17</v>
      </c>
      <c r="E21">
        <v>110</v>
      </c>
      <c r="F21" t="s">
        <v>971</v>
      </c>
      <c r="G21" t="s">
        <v>14</v>
      </c>
      <c r="H21" t="s">
        <v>972</v>
      </c>
      <c r="I21" t="s">
        <v>4</v>
      </c>
      <c r="J21" t="s">
        <v>1288</v>
      </c>
    </row>
    <row r="22" spans="4:10" x14ac:dyDescent="0.3">
      <c r="D22" s="22">
        <f>SUBTOTAL(3,$F$5:F22)</f>
        <v>18</v>
      </c>
      <c r="E22">
        <v>124</v>
      </c>
      <c r="F22" t="s">
        <v>1018</v>
      </c>
      <c r="G22" t="s">
        <v>24</v>
      </c>
      <c r="H22" t="s">
        <v>1019</v>
      </c>
      <c r="I22" t="s">
        <v>4</v>
      </c>
      <c r="J22" t="s">
        <v>1288</v>
      </c>
    </row>
    <row r="23" spans="4:10" x14ac:dyDescent="0.3">
      <c r="D23" s="22">
        <f>SUBTOTAL(3,$F$5:F23)</f>
        <v>19</v>
      </c>
      <c r="E23">
        <v>131</v>
      </c>
      <c r="F23" t="s">
        <v>1046</v>
      </c>
      <c r="G23" t="s">
        <v>19</v>
      </c>
      <c r="H23" t="s">
        <v>1047</v>
      </c>
      <c r="I23" t="s">
        <v>4</v>
      </c>
      <c r="J23" t="s">
        <v>1288</v>
      </c>
    </row>
    <row r="24" spans="4:10" x14ac:dyDescent="0.3">
      <c r="D24" s="22">
        <f>SUBTOTAL(3,$F$5:F24)</f>
        <v>20</v>
      </c>
      <c r="E24">
        <v>133</v>
      </c>
      <c r="F24" t="s">
        <v>1052</v>
      </c>
      <c r="G24" t="s">
        <v>34</v>
      </c>
      <c r="H24" t="s">
        <v>1053</v>
      </c>
      <c r="I24" t="s">
        <v>4</v>
      </c>
      <c r="J24" t="s">
        <v>1288</v>
      </c>
    </row>
    <row r="25" spans="4:10" x14ac:dyDescent="0.3">
      <c r="D25" s="22">
        <f>SUBTOTAL(3,$F$5:F25)</f>
        <v>21</v>
      </c>
      <c r="E25" s="23">
        <v>134</v>
      </c>
      <c r="F25" t="s">
        <v>1055</v>
      </c>
      <c r="G25" t="s">
        <v>14</v>
      </c>
      <c r="H25" t="s">
        <v>1056</v>
      </c>
      <c r="I25" t="s">
        <v>4</v>
      </c>
      <c r="J25" t="s">
        <v>1288</v>
      </c>
    </row>
    <row r="26" spans="4:10" x14ac:dyDescent="0.3">
      <c r="D26" s="22">
        <f>SUBTOTAL(3,$F$5:F26)</f>
        <v>22</v>
      </c>
      <c r="E26">
        <v>138</v>
      </c>
      <c r="F26" t="s">
        <v>1067</v>
      </c>
      <c r="G26" t="s">
        <v>14</v>
      </c>
      <c r="H26" t="s">
        <v>1068</v>
      </c>
      <c r="I26" t="s">
        <v>4</v>
      </c>
      <c r="J26" t="s">
        <v>1288</v>
      </c>
    </row>
    <row r="27" spans="4:10" x14ac:dyDescent="0.3">
      <c r="D27" s="22">
        <f>SUBTOTAL(3,$F$5:F27)</f>
        <v>23</v>
      </c>
      <c r="E27">
        <v>140</v>
      </c>
      <c r="F27" t="s">
        <v>1073</v>
      </c>
      <c r="G27" t="s">
        <v>24</v>
      </c>
      <c r="H27" t="s">
        <v>1074</v>
      </c>
      <c r="I27" t="s">
        <v>4</v>
      </c>
      <c r="J27" t="s">
        <v>1288</v>
      </c>
    </row>
    <row r="28" spans="4:10" x14ac:dyDescent="0.3">
      <c r="D28" s="22">
        <f>SUBTOTAL(3,$F$5:F28)</f>
        <v>24</v>
      </c>
      <c r="E28">
        <v>145</v>
      </c>
      <c r="F28" t="s">
        <v>1114</v>
      </c>
      <c r="G28" t="s">
        <v>34</v>
      </c>
      <c r="H28" t="s">
        <v>1115</v>
      </c>
      <c r="I28" t="s">
        <v>4</v>
      </c>
      <c r="J28" t="s">
        <v>1288</v>
      </c>
    </row>
    <row r="29" spans="4:10" x14ac:dyDescent="0.3">
      <c r="D29" s="22">
        <f>SUBTOTAL(3,$F$5:F29)</f>
        <v>25</v>
      </c>
      <c r="E29">
        <v>151</v>
      </c>
      <c r="F29" t="s">
        <v>1247</v>
      </c>
      <c r="G29" t="s">
        <v>19</v>
      </c>
      <c r="H29" t="s">
        <v>1248</v>
      </c>
      <c r="I29" t="s">
        <v>4</v>
      </c>
      <c r="J29" t="s">
        <v>1288</v>
      </c>
    </row>
    <row r="30" spans="4:10" x14ac:dyDescent="0.3">
      <c r="D30" s="22">
        <f>SUBTOTAL(3,$F$5:F30)</f>
        <v>26</v>
      </c>
      <c r="E30">
        <v>153</v>
      </c>
      <c r="F30" t="s">
        <v>127</v>
      </c>
      <c r="G30" t="s">
        <v>34</v>
      </c>
      <c r="H30" t="s">
        <v>128</v>
      </c>
      <c r="I30" t="s">
        <v>4</v>
      </c>
      <c r="J30" t="s">
        <v>1288</v>
      </c>
    </row>
    <row r="31" spans="4:10" x14ac:dyDescent="0.3">
      <c r="D31" s="22">
        <f>SUBTOTAL(3,$F$5:F31)</f>
        <v>27</v>
      </c>
      <c r="E31">
        <v>164</v>
      </c>
      <c r="F31" t="s">
        <v>657</v>
      </c>
      <c r="G31" t="s">
        <v>24</v>
      </c>
      <c r="H31" t="s">
        <v>658</v>
      </c>
      <c r="I31" t="s">
        <v>4</v>
      </c>
      <c r="J31" t="s">
        <v>1288</v>
      </c>
    </row>
    <row r="32" spans="4:10" x14ac:dyDescent="0.3">
      <c r="D32" s="22">
        <f>SUBTOTAL(3,$F$5:F32)</f>
        <v>28</v>
      </c>
      <c r="E32">
        <v>172</v>
      </c>
      <c r="F32" t="s">
        <v>256</v>
      </c>
      <c r="G32" t="s">
        <v>24</v>
      </c>
      <c r="H32" t="s">
        <v>257</v>
      </c>
      <c r="I32" t="s">
        <v>4</v>
      </c>
      <c r="J32" t="s">
        <v>1288</v>
      </c>
    </row>
    <row r="33" spans="4:10" x14ac:dyDescent="0.3">
      <c r="D33" s="22">
        <f>SUBTOTAL(3,$F$5:F33)</f>
        <v>29</v>
      </c>
      <c r="E33">
        <v>173</v>
      </c>
      <c r="F33" t="s">
        <v>23</v>
      </c>
      <c r="G33" t="s">
        <v>34</v>
      </c>
      <c r="H33" t="s">
        <v>25</v>
      </c>
      <c r="I33" t="s">
        <v>4</v>
      </c>
      <c r="J33" t="s">
        <v>1288</v>
      </c>
    </row>
    <row r="34" spans="4:10" x14ac:dyDescent="0.3">
      <c r="D34" s="22">
        <f>SUBTOTAL(3,$F$5:F34)</f>
        <v>30</v>
      </c>
      <c r="E34">
        <v>174</v>
      </c>
      <c r="F34" t="s">
        <v>47</v>
      </c>
      <c r="G34" t="s">
        <v>14</v>
      </c>
      <c r="H34" t="s">
        <v>48</v>
      </c>
      <c r="I34" t="s">
        <v>4</v>
      </c>
      <c r="J34" t="s">
        <v>1288</v>
      </c>
    </row>
    <row r="35" spans="4:10" x14ac:dyDescent="0.3">
      <c r="D35" s="22">
        <f>SUBTOTAL(3,$F$5:F35)</f>
        <v>31</v>
      </c>
      <c r="E35" s="23">
        <v>175</v>
      </c>
      <c r="F35" t="s">
        <v>51</v>
      </c>
      <c r="G35" t="s">
        <v>19</v>
      </c>
      <c r="H35" t="s">
        <v>52</v>
      </c>
      <c r="I35" t="s">
        <v>4</v>
      </c>
      <c r="J35" t="s">
        <v>1288</v>
      </c>
    </row>
    <row r="36" spans="4:10" x14ac:dyDescent="0.3">
      <c r="D36" s="22">
        <f>SUBTOTAL(3,$F$5:F36)</f>
        <v>32</v>
      </c>
      <c r="E36">
        <v>183</v>
      </c>
      <c r="F36" t="s">
        <v>82</v>
      </c>
      <c r="G36" t="s">
        <v>19</v>
      </c>
      <c r="H36" t="s">
        <v>83</v>
      </c>
      <c r="I36" t="s">
        <v>4</v>
      </c>
      <c r="J36" t="s">
        <v>1288</v>
      </c>
    </row>
    <row r="37" spans="4:10" x14ac:dyDescent="0.3">
      <c r="D37" s="22">
        <f>SUBTOTAL(3,$F$5:F37)</f>
        <v>33</v>
      </c>
      <c r="E37">
        <v>184</v>
      </c>
      <c r="F37" t="s">
        <v>89</v>
      </c>
      <c r="G37" t="s">
        <v>24</v>
      </c>
      <c r="H37" t="s">
        <v>90</v>
      </c>
      <c r="I37" t="s">
        <v>4</v>
      </c>
      <c r="J37" t="s">
        <v>1288</v>
      </c>
    </row>
    <row r="38" spans="4:10" x14ac:dyDescent="0.3">
      <c r="D38" s="22">
        <f>SUBTOTAL(3,$F$5:F38)</f>
        <v>34</v>
      </c>
      <c r="E38">
        <v>189</v>
      </c>
      <c r="F38" t="s">
        <v>166</v>
      </c>
      <c r="G38" t="s">
        <v>34</v>
      </c>
      <c r="H38" t="s">
        <v>167</v>
      </c>
      <c r="I38" t="s">
        <v>4</v>
      </c>
      <c r="J38" t="s">
        <v>1288</v>
      </c>
    </row>
    <row r="39" spans="4:10" x14ac:dyDescent="0.3">
      <c r="D39" s="22">
        <f>SUBTOTAL(3,$F$5:F39)</f>
        <v>35</v>
      </c>
      <c r="E39">
        <v>190</v>
      </c>
      <c r="F39" t="s">
        <v>172</v>
      </c>
      <c r="G39" t="s">
        <v>14</v>
      </c>
      <c r="H39" t="s">
        <v>173</v>
      </c>
      <c r="I39" t="s">
        <v>4</v>
      </c>
      <c r="J39" t="s">
        <v>1330</v>
      </c>
    </row>
    <row r="40" spans="4:10" x14ac:dyDescent="0.3">
      <c r="D40" s="22">
        <f>SUBTOTAL(3,$F$5:F40)</f>
        <v>36</v>
      </c>
      <c r="E40">
        <v>196</v>
      </c>
      <c r="F40" t="s">
        <v>216</v>
      </c>
      <c r="G40" t="s">
        <v>24</v>
      </c>
      <c r="H40" t="s">
        <v>217</v>
      </c>
      <c r="I40" t="s">
        <v>4</v>
      </c>
      <c r="J40" t="s">
        <v>1288</v>
      </c>
    </row>
    <row r="41" spans="4:10" x14ac:dyDescent="0.3">
      <c r="D41" s="22">
        <f>SUBTOTAL(3,$F$5:F41)</f>
        <v>37</v>
      </c>
      <c r="E41">
        <v>197</v>
      </c>
      <c r="F41" t="s">
        <v>225</v>
      </c>
      <c r="G41" t="s">
        <v>34</v>
      </c>
      <c r="H41" t="s">
        <v>226</v>
      </c>
      <c r="I41" t="s">
        <v>4</v>
      </c>
      <c r="J41" t="s">
        <v>1288</v>
      </c>
    </row>
    <row r="42" spans="4:10" x14ac:dyDescent="0.3">
      <c r="D42" s="22">
        <f>SUBTOTAL(3,$F$5:F42)</f>
        <v>38</v>
      </c>
      <c r="E42">
        <v>205</v>
      </c>
      <c r="F42" t="s">
        <v>340</v>
      </c>
      <c r="G42" t="s">
        <v>34</v>
      </c>
      <c r="H42" t="s">
        <v>341</v>
      </c>
      <c r="I42" t="s">
        <v>4</v>
      </c>
      <c r="J42" t="s">
        <v>1288</v>
      </c>
    </row>
    <row r="43" spans="4:10" x14ac:dyDescent="0.3">
      <c r="D43" s="22">
        <f>SUBTOTAL(3,$F$5:F43)</f>
        <v>39</v>
      </c>
      <c r="E43">
        <v>213</v>
      </c>
      <c r="F43" t="s">
        <v>387</v>
      </c>
      <c r="G43" t="s">
        <v>34</v>
      </c>
      <c r="H43" t="s">
        <v>388</v>
      </c>
      <c r="I43" t="s">
        <v>4</v>
      </c>
      <c r="J43" t="s">
        <v>1288</v>
      </c>
    </row>
    <row r="44" spans="4:10" x14ac:dyDescent="0.3">
      <c r="D44" s="22">
        <f>SUBTOTAL(3,$F$5:F44)</f>
        <v>40</v>
      </c>
      <c r="E44">
        <v>214</v>
      </c>
      <c r="F44" t="s">
        <v>390</v>
      </c>
      <c r="G44" t="s">
        <v>14</v>
      </c>
      <c r="H44" t="s">
        <v>391</v>
      </c>
      <c r="I44" t="s">
        <v>4</v>
      </c>
      <c r="J44" t="s">
        <v>1288</v>
      </c>
    </row>
    <row r="45" spans="4:10" x14ac:dyDescent="0.3">
      <c r="D45" s="22">
        <f>SUBTOTAL(3,$F$5:F45)</f>
        <v>41</v>
      </c>
      <c r="E45">
        <v>218</v>
      </c>
      <c r="F45" t="s">
        <v>410</v>
      </c>
      <c r="G45" t="s">
        <v>14</v>
      </c>
      <c r="H45" t="s">
        <v>411</v>
      </c>
      <c r="I45" t="s">
        <v>4</v>
      </c>
      <c r="J45" t="s">
        <v>1288</v>
      </c>
    </row>
    <row r="46" spans="4:10" x14ac:dyDescent="0.3">
      <c r="D46" s="22">
        <f>SUBTOTAL(3,$F$5:F46)</f>
        <v>42</v>
      </c>
      <c r="E46" s="23">
        <v>221</v>
      </c>
      <c r="F46" t="s">
        <v>426</v>
      </c>
      <c r="G46" t="s">
        <v>34</v>
      </c>
      <c r="H46" t="s">
        <v>427</v>
      </c>
      <c r="I46" t="s">
        <v>4</v>
      </c>
      <c r="J46" t="s">
        <v>1288</v>
      </c>
    </row>
    <row r="47" spans="4:10" x14ac:dyDescent="0.3">
      <c r="D47" s="22">
        <f>SUBTOTAL(3,$F$5:F47)</f>
        <v>43</v>
      </c>
      <c r="E47" s="23">
        <v>224</v>
      </c>
      <c r="F47" t="s">
        <v>438</v>
      </c>
      <c r="G47" t="s">
        <v>24</v>
      </c>
      <c r="H47" t="s">
        <v>439</v>
      </c>
      <c r="I47" t="s">
        <v>4</v>
      </c>
      <c r="J47" t="s">
        <v>1288</v>
      </c>
    </row>
    <row r="48" spans="4:10" x14ac:dyDescent="0.3">
      <c r="D48" s="22">
        <f>SUBTOTAL(3,$F$5:F48)</f>
        <v>44</v>
      </c>
      <c r="E48">
        <v>229</v>
      </c>
      <c r="F48" t="s">
        <v>1130</v>
      </c>
      <c r="G48" t="s">
        <v>34</v>
      </c>
      <c r="H48" t="s">
        <v>1131</v>
      </c>
      <c r="I48" t="s">
        <v>4</v>
      </c>
      <c r="J48" t="s">
        <v>1288</v>
      </c>
    </row>
    <row r="49" spans="4:10" x14ac:dyDescent="0.3">
      <c r="D49" s="22">
        <f>SUBTOTAL(3,$F$5:F49)</f>
        <v>45</v>
      </c>
      <c r="E49">
        <v>231</v>
      </c>
      <c r="F49" t="s">
        <v>1137</v>
      </c>
      <c r="G49" t="s">
        <v>19</v>
      </c>
      <c r="H49" t="s">
        <v>1138</v>
      </c>
      <c r="I49" t="s">
        <v>4</v>
      </c>
      <c r="J49" t="s">
        <v>1288</v>
      </c>
    </row>
    <row r="50" spans="4:10" x14ac:dyDescent="0.3">
      <c r="D50" s="22">
        <f>SUBTOTAL(3,$F$5:F50)</f>
        <v>46</v>
      </c>
      <c r="E50" s="23">
        <v>232</v>
      </c>
      <c r="F50" t="s">
        <v>1145</v>
      </c>
      <c r="G50" t="s">
        <v>24</v>
      </c>
      <c r="H50" t="s">
        <v>1146</v>
      </c>
      <c r="I50" t="s">
        <v>4</v>
      </c>
      <c r="J50" t="s">
        <v>1288</v>
      </c>
    </row>
    <row r="51" spans="4:10" x14ac:dyDescent="0.3">
      <c r="D51" s="22">
        <f>SUBTOTAL(3,$F$5:F51)</f>
        <v>47</v>
      </c>
      <c r="E51" s="23">
        <v>235</v>
      </c>
      <c r="F51" t="s">
        <v>282</v>
      </c>
      <c r="G51" t="s">
        <v>19</v>
      </c>
      <c r="H51" t="s">
        <v>283</v>
      </c>
      <c r="I51" t="s">
        <v>4</v>
      </c>
      <c r="J51" t="s">
        <v>1288</v>
      </c>
    </row>
    <row r="52" spans="4:10" x14ac:dyDescent="0.3">
      <c r="D52" s="22">
        <f>SUBTOTAL(3,$F$5:F52)</f>
        <v>48</v>
      </c>
      <c r="E52">
        <v>239</v>
      </c>
      <c r="F52" t="s">
        <v>683</v>
      </c>
      <c r="G52" t="s">
        <v>19</v>
      </c>
      <c r="H52" t="s">
        <v>684</v>
      </c>
      <c r="I52" t="s">
        <v>4</v>
      </c>
      <c r="J52" t="s">
        <v>1288</v>
      </c>
    </row>
    <row r="53" spans="4:10" x14ac:dyDescent="0.3">
      <c r="D53" s="22">
        <f>SUBTOTAL(3,$F$5:F53)</f>
        <v>49</v>
      </c>
      <c r="E53">
        <v>245</v>
      </c>
      <c r="F53" t="s">
        <v>1189</v>
      </c>
      <c r="G53" t="s">
        <v>34</v>
      </c>
      <c r="H53" t="s">
        <v>1190</v>
      </c>
      <c r="I53" t="s">
        <v>4</v>
      </c>
      <c r="J53" t="s">
        <v>1288</v>
      </c>
    </row>
    <row r="54" spans="4:10" x14ac:dyDescent="0.3">
      <c r="D54" s="22">
        <f>SUBTOTAL(3,$F$5:F54)</f>
        <v>50</v>
      </c>
      <c r="E54">
        <v>249</v>
      </c>
      <c r="F54" t="s">
        <v>719</v>
      </c>
      <c r="G54" t="s">
        <v>34</v>
      </c>
      <c r="H54" t="s">
        <v>720</v>
      </c>
      <c r="I54" t="s">
        <v>4</v>
      </c>
      <c r="J54" t="s">
        <v>1288</v>
      </c>
    </row>
    <row r="55" spans="4:10" x14ac:dyDescent="0.3">
      <c r="D55" s="22">
        <f>SUBTOTAL(3,$F$5:F55)</f>
        <v>51</v>
      </c>
      <c r="E55">
        <v>263</v>
      </c>
      <c r="F55" t="s">
        <v>456</v>
      </c>
      <c r="G55" t="s">
        <v>19</v>
      </c>
      <c r="H55" t="s">
        <v>457</v>
      </c>
      <c r="I55" t="s">
        <v>4</v>
      </c>
      <c r="J55" t="s">
        <v>1288</v>
      </c>
    </row>
    <row r="56" spans="4:10" x14ac:dyDescent="0.3">
      <c r="D56" s="22">
        <f>SUBTOTAL(3,$F$5:F56)</f>
        <v>52</v>
      </c>
      <c r="E56">
        <v>277</v>
      </c>
      <c r="F56" t="s">
        <v>899</v>
      </c>
      <c r="G56" t="s">
        <v>34</v>
      </c>
      <c r="H56" t="s">
        <v>900</v>
      </c>
      <c r="I56" t="s">
        <v>4</v>
      </c>
      <c r="J56" t="s">
        <v>1288</v>
      </c>
    </row>
    <row r="57" spans="4:10" x14ac:dyDescent="0.3">
      <c r="D57" s="22">
        <f>SUBTOTAL(3,$F$5:F57)</f>
        <v>53</v>
      </c>
      <c r="E57">
        <v>288</v>
      </c>
      <c r="F57" t="s">
        <v>58</v>
      </c>
      <c r="G57" t="s">
        <v>24</v>
      </c>
      <c r="H57" t="s">
        <v>59</v>
      </c>
      <c r="I57" t="s">
        <v>4</v>
      </c>
      <c r="J57" t="s">
        <v>1288</v>
      </c>
    </row>
    <row r="58" spans="4:10" x14ac:dyDescent="0.3">
      <c r="D58" s="22">
        <f>SUBTOTAL(3,$F$5:F58)</f>
        <v>54</v>
      </c>
      <c r="E58">
        <v>293</v>
      </c>
      <c r="F58" t="s">
        <v>186</v>
      </c>
      <c r="G58" t="s">
        <v>34</v>
      </c>
      <c r="H58" t="s">
        <v>187</v>
      </c>
      <c r="I58" t="s">
        <v>4</v>
      </c>
      <c r="J58" t="s">
        <v>1288</v>
      </c>
    </row>
    <row r="59" spans="4:10" x14ac:dyDescent="0.3">
      <c r="D59" s="22">
        <f>SUBTOTAL(3,$F$5:F59)</f>
        <v>55</v>
      </c>
      <c r="E59">
        <v>298</v>
      </c>
      <c r="F59" t="s">
        <v>597</v>
      </c>
      <c r="G59" t="s">
        <v>14</v>
      </c>
      <c r="H59" t="s">
        <v>598</v>
      </c>
      <c r="I59" t="s">
        <v>4</v>
      </c>
      <c r="J59" t="s">
        <v>1288</v>
      </c>
    </row>
    <row r="60" spans="4:10" x14ac:dyDescent="0.3">
      <c r="D60" s="22">
        <f>SUBTOTAL(3,$F$5:F60)</f>
        <v>56</v>
      </c>
      <c r="E60">
        <v>299</v>
      </c>
      <c r="F60" t="s">
        <v>631</v>
      </c>
      <c r="G60" t="s">
        <v>19</v>
      </c>
      <c r="H60" t="s">
        <v>632</v>
      </c>
      <c r="I60" t="s">
        <v>4</v>
      </c>
      <c r="J60" t="s">
        <v>1288</v>
      </c>
    </row>
    <row r="61" spans="4:10" x14ac:dyDescent="0.3">
      <c r="D61" s="22">
        <f>SUBTOTAL(3,$F$5:F61)</f>
        <v>57</v>
      </c>
      <c r="E61">
        <v>300</v>
      </c>
      <c r="F61" t="s">
        <v>637</v>
      </c>
      <c r="G61" t="s">
        <v>24</v>
      </c>
      <c r="H61" t="s">
        <v>638</v>
      </c>
      <c r="I61" t="s">
        <v>4</v>
      </c>
      <c r="J61" t="s">
        <v>1288</v>
      </c>
    </row>
    <row r="62" spans="4:10" x14ac:dyDescent="0.3">
      <c r="D62" s="22">
        <f>SUBTOTAL(3,$F$5:F62)</f>
        <v>58</v>
      </c>
      <c r="E62" s="23">
        <v>301</v>
      </c>
      <c r="F62" t="s">
        <v>652</v>
      </c>
      <c r="G62" t="s">
        <v>34</v>
      </c>
      <c r="H62" t="s">
        <v>653</v>
      </c>
      <c r="I62" t="s">
        <v>4</v>
      </c>
      <c r="J62" t="s">
        <v>1288</v>
      </c>
    </row>
    <row r="63" spans="4:10" x14ac:dyDescent="0.3">
      <c r="D63" s="22">
        <f>SUBTOTAL(3,$F$5:F63)</f>
        <v>59</v>
      </c>
      <c r="E63" s="23">
        <v>302</v>
      </c>
      <c r="F63" t="s">
        <v>675</v>
      </c>
      <c r="G63" t="s">
        <v>14</v>
      </c>
      <c r="H63" t="s">
        <v>676</v>
      </c>
      <c r="I63" t="s">
        <v>4</v>
      </c>
      <c r="J63" t="s">
        <v>1288</v>
      </c>
    </row>
    <row r="64" spans="4:10" x14ac:dyDescent="0.3">
      <c r="D64" s="22">
        <f>SUBTOTAL(3,$F$5:F64)</f>
        <v>60</v>
      </c>
      <c r="E64" s="23">
        <v>304</v>
      </c>
      <c r="F64" t="s">
        <v>820</v>
      </c>
      <c r="G64" t="s">
        <v>24</v>
      </c>
      <c r="H64" t="s">
        <v>821</v>
      </c>
      <c r="I64" t="s">
        <v>4</v>
      </c>
      <c r="J64" t="s">
        <v>1288</v>
      </c>
    </row>
    <row r="65" spans="4:10" x14ac:dyDescent="0.3">
      <c r="D65" s="22">
        <f>SUBTOTAL(3,$F$5:F65)</f>
        <v>61</v>
      </c>
      <c r="E65" s="23">
        <v>305</v>
      </c>
      <c r="F65" t="s">
        <v>831</v>
      </c>
      <c r="G65" t="s">
        <v>34</v>
      </c>
      <c r="H65" t="s">
        <v>832</v>
      </c>
      <c r="I65" t="s">
        <v>4</v>
      </c>
      <c r="J65" t="s">
        <v>1288</v>
      </c>
    </row>
    <row r="66" spans="4:10" x14ac:dyDescent="0.3">
      <c r="D66" s="22">
        <f>SUBTOTAL(3,$F$5:F66)</f>
        <v>62</v>
      </c>
      <c r="E66">
        <v>306</v>
      </c>
      <c r="F66" t="s">
        <v>1087</v>
      </c>
      <c r="G66" t="s">
        <v>14</v>
      </c>
      <c r="H66" t="s">
        <v>1088</v>
      </c>
      <c r="I66" t="s">
        <v>4</v>
      </c>
      <c r="J66" t="s">
        <v>1288</v>
      </c>
    </row>
    <row r="67" spans="4:10" x14ac:dyDescent="0.3">
      <c r="D67" s="22">
        <f>SUBTOTAL(3,$F$5:F67)</f>
        <v>63</v>
      </c>
      <c r="E67" s="23">
        <v>307</v>
      </c>
      <c r="F67" t="s">
        <v>1090</v>
      </c>
      <c r="G67" t="s">
        <v>19</v>
      </c>
      <c r="H67" t="s">
        <v>1091</v>
      </c>
      <c r="I67" t="s">
        <v>4</v>
      </c>
      <c r="J67" t="s">
        <v>1288</v>
      </c>
    </row>
    <row r="68" spans="4:10" x14ac:dyDescent="0.3">
      <c r="D68" s="22">
        <f>SUBTOTAL(3,$F$5:F68)</f>
        <v>64</v>
      </c>
      <c r="E68" s="23">
        <v>308</v>
      </c>
      <c r="F68" t="s">
        <v>1094</v>
      </c>
      <c r="G68" t="s">
        <v>24</v>
      </c>
      <c r="H68" t="s">
        <v>1096</v>
      </c>
      <c r="I68" t="s">
        <v>4</v>
      </c>
      <c r="J68" t="s">
        <v>1288</v>
      </c>
    </row>
    <row r="69" spans="4:10" x14ac:dyDescent="0.3">
      <c r="D69" s="22">
        <f>SUBTOTAL(3,$F$5:F69)</f>
        <v>65</v>
      </c>
      <c r="E69" s="23">
        <v>309</v>
      </c>
      <c r="F69" t="s">
        <v>1097</v>
      </c>
      <c r="G69" t="s">
        <v>34</v>
      </c>
      <c r="H69" t="s">
        <v>1099</v>
      </c>
      <c r="I69" t="s">
        <v>4</v>
      </c>
      <c r="J69" t="s">
        <v>1288</v>
      </c>
    </row>
    <row r="70" spans="4:10" x14ac:dyDescent="0.3">
      <c r="D70" s="22">
        <f>SUBTOTAL(3,$F$5:F70)</f>
        <v>66</v>
      </c>
      <c r="E70">
        <v>315</v>
      </c>
      <c r="F70" t="s">
        <v>1195</v>
      </c>
      <c r="G70" t="s">
        <v>19</v>
      </c>
      <c r="H70" t="s">
        <v>1196</v>
      </c>
      <c r="I70" t="s">
        <v>4</v>
      </c>
      <c r="J70" t="s">
        <v>1288</v>
      </c>
    </row>
    <row r="71" spans="4:10" x14ac:dyDescent="0.3">
      <c r="D71" s="22">
        <f>SUBTOTAL(3,$F$5:F71)</f>
        <v>67</v>
      </c>
      <c r="E71">
        <v>316</v>
      </c>
      <c r="F71" t="s">
        <v>1209</v>
      </c>
      <c r="G71" t="s">
        <v>24</v>
      </c>
      <c r="H71" t="s">
        <v>1210</v>
      </c>
      <c r="I71" t="s">
        <v>4</v>
      </c>
      <c r="J71" t="s">
        <v>1288</v>
      </c>
    </row>
    <row r="72" spans="4:10" x14ac:dyDescent="0.3">
      <c r="D72" s="22">
        <f>SUBTOTAL(3,$F$5:F72)</f>
        <v>68</v>
      </c>
      <c r="E72" s="23">
        <v>319</v>
      </c>
      <c r="F72" t="s">
        <v>1225</v>
      </c>
      <c r="G72" t="s">
        <v>19</v>
      </c>
      <c r="H72" t="s">
        <v>1226</v>
      </c>
      <c r="I72" t="s">
        <v>4</v>
      </c>
      <c r="J72" t="s">
        <v>1288</v>
      </c>
    </row>
    <row r="73" spans="4:10" x14ac:dyDescent="0.3">
      <c r="D73" s="22">
        <f>SUBTOTAL(3,$F$5:F73)</f>
        <v>69</v>
      </c>
      <c r="E73" s="23">
        <v>322</v>
      </c>
      <c r="F73" t="s">
        <v>1253</v>
      </c>
      <c r="G73" t="s">
        <v>14</v>
      </c>
      <c r="H73" t="s">
        <v>1254</v>
      </c>
      <c r="I73" t="s">
        <v>4</v>
      </c>
      <c r="J73" t="s">
        <v>1288</v>
      </c>
    </row>
    <row r="74" spans="4:10" x14ac:dyDescent="0.3">
      <c r="D74" s="22">
        <f>SUBTOTAL(3,$F$5:F74)</f>
        <v>70</v>
      </c>
      <c r="E74">
        <v>323</v>
      </c>
      <c r="F74" t="s">
        <v>1256</v>
      </c>
      <c r="G74" t="s">
        <v>19</v>
      </c>
      <c r="H74" t="s">
        <v>633</v>
      </c>
      <c r="I74" t="s">
        <v>4</v>
      </c>
      <c r="J74" t="s">
        <v>1288</v>
      </c>
    </row>
    <row r="75" spans="4:10" x14ac:dyDescent="0.3">
      <c r="D75" s="22">
        <f>SUBTOTAL(3,$F$5:F75)</f>
        <v>71</v>
      </c>
      <c r="E75">
        <v>324</v>
      </c>
      <c r="F75" t="s">
        <v>29</v>
      </c>
      <c r="G75" t="s">
        <v>24</v>
      </c>
      <c r="H75" t="s">
        <v>30</v>
      </c>
      <c r="I75" t="s">
        <v>4</v>
      </c>
      <c r="J75" t="s">
        <v>1288</v>
      </c>
    </row>
    <row r="76" spans="4:10" x14ac:dyDescent="0.3">
      <c r="D76" s="22">
        <f>SUBTOTAL(3,$F$5:F76)</f>
        <v>72</v>
      </c>
      <c r="E76" s="23">
        <v>325</v>
      </c>
      <c r="F76" t="s">
        <v>33</v>
      </c>
      <c r="G76" t="s">
        <v>34</v>
      </c>
      <c r="H76" t="s">
        <v>35</v>
      </c>
      <c r="I76" t="s">
        <v>4</v>
      </c>
      <c r="J76" t="s">
        <v>1288</v>
      </c>
    </row>
    <row r="77" spans="4:10" x14ac:dyDescent="0.3">
      <c r="D77" s="22">
        <f>SUBTOTAL(3,$F$5:F77)</f>
        <v>73</v>
      </c>
      <c r="E77" s="23">
        <v>326</v>
      </c>
      <c r="F77" t="s">
        <v>38</v>
      </c>
      <c r="G77" t="s">
        <v>14</v>
      </c>
      <c r="H77" t="s">
        <v>39</v>
      </c>
      <c r="I77" t="s">
        <v>4</v>
      </c>
      <c r="J77" t="s">
        <v>1288</v>
      </c>
    </row>
    <row r="78" spans="4:10" x14ac:dyDescent="0.3">
      <c r="D78" s="22">
        <f>SUBTOTAL(3,$F$5:F78)</f>
        <v>74</v>
      </c>
      <c r="E78" s="23">
        <v>327</v>
      </c>
      <c r="F78" t="s">
        <v>54</v>
      </c>
      <c r="G78" t="s">
        <v>19</v>
      </c>
      <c r="H78" t="s">
        <v>55</v>
      </c>
      <c r="I78" t="s">
        <v>4</v>
      </c>
      <c r="J78" t="s">
        <v>1288</v>
      </c>
    </row>
    <row r="79" spans="4:10" x14ac:dyDescent="0.3">
      <c r="D79" s="22">
        <f>SUBTOTAL(3,$F$5:F79)</f>
        <v>75</v>
      </c>
      <c r="E79" s="23">
        <v>328</v>
      </c>
      <c r="F79" t="s">
        <v>85</v>
      </c>
      <c r="G79" t="s">
        <v>24</v>
      </c>
      <c r="H79" t="s">
        <v>86</v>
      </c>
      <c r="I79" t="s">
        <v>4</v>
      </c>
      <c r="J79" t="s">
        <v>1288</v>
      </c>
    </row>
    <row r="80" spans="4:10" x14ac:dyDescent="0.3">
      <c r="D80" s="22">
        <f>SUBTOTAL(3,$F$5:F80)</f>
        <v>76</v>
      </c>
      <c r="E80" s="23">
        <v>330</v>
      </c>
      <c r="F80" t="s">
        <v>121</v>
      </c>
      <c r="G80" t="s">
        <v>14</v>
      </c>
      <c r="H80" t="s">
        <v>122</v>
      </c>
      <c r="I80" t="s">
        <v>4</v>
      </c>
      <c r="J80" t="s">
        <v>1288</v>
      </c>
    </row>
    <row r="81" spans="4:10" x14ac:dyDescent="0.3">
      <c r="D81" s="22">
        <f>SUBTOTAL(3,$F$5:F81)</f>
        <v>77</v>
      </c>
      <c r="E81">
        <v>338</v>
      </c>
      <c r="F81" t="s">
        <v>189</v>
      </c>
      <c r="G81" t="s">
        <v>14</v>
      </c>
      <c r="H81" t="s">
        <v>190</v>
      </c>
      <c r="I81" t="s">
        <v>4</v>
      </c>
      <c r="J81" t="s">
        <v>1288</v>
      </c>
    </row>
    <row r="82" spans="4:10" x14ac:dyDescent="0.3">
      <c r="D82" s="22">
        <f>SUBTOTAL(3,$F$5:F82)</f>
        <v>78</v>
      </c>
      <c r="E82">
        <v>343</v>
      </c>
      <c r="F82" t="s">
        <v>244</v>
      </c>
      <c r="G82" t="s">
        <v>19</v>
      </c>
      <c r="H82" t="s">
        <v>245</v>
      </c>
      <c r="I82" t="s">
        <v>4</v>
      </c>
      <c r="J82" t="s">
        <v>1288</v>
      </c>
    </row>
    <row r="83" spans="4:10" x14ac:dyDescent="0.3">
      <c r="D83" s="22">
        <f>SUBTOTAL(3,$F$5:F83)</f>
        <v>79</v>
      </c>
      <c r="E83">
        <v>345</v>
      </c>
      <c r="F83" t="s">
        <v>263</v>
      </c>
      <c r="G83" t="s">
        <v>34</v>
      </c>
      <c r="H83" t="s">
        <v>264</v>
      </c>
      <c r="I83" t="s">
        <v>4</v>
      </c>
      <c r="J83" t="s">
        <v>1288</v>
      </c>
    </row>
    <row r="84" spans="4:10" x14ac:dyDescent="0.3">
      <c r="D84" s="22">
        <f>SUBTOTAL(3,$F$5:F84)</f>
        <v>80</v>
      </c>
      <c r="E84">
        <v>350</v>
      </c>
      <c r="F84" t="s">
        <v>297</v>
      </c>
      <c r="G84" t="s">
        <v>14</v>
      </c>
      <c r="H84" t="s">
        <v>298</v>
      </c>
      <c r="I84" t="s">
        <v>4</v>
      </c>
      <c r="J84" t="s">
        <v>1288</v>
      </c>
    </row>
    <row r="85" spans="4:10" x14ac:dyDescent="0.3">
      <c r="D85" s="22">
        <f>SUBTOTAL(3,$F$5:F85)</f>
        <v>81</v>
      </c>
      <c r="E85" s="23">
        <v>353</v>
      </c>
      <c r="F85" t="s">
        <v>307</v>
      </c>
      <c r="G85" t="s">
        <v>34</v>
      </c>
      <c r="H85" t="s">
        <v>308</v>
      </c>
      <c r="I85" t="s">
        <v>4</v>
      </c>
      <c r="J85" t="s">
        <v>1288</v>
      </c>
    </row>
    <row r="86" spans="4:10" x14ac:dyDescent="0.3">
      <c r="D86" s="22">
        <f>SUBTOTAL(3,$F$5:F86)</f>
        <v>82</v>
      </c>
      <c r="E86">
        <v>354</v>
      </c>
      <c r="F86" t="s">
        <v>310</v>
      </c>
      <c r="G86" t="s">
        <v>14</v>
      </c>
      <c r="H86" t="s">
        <v>311</v>
      </c>
      <c r="I86" t="s">
        <v>4</v>
      </c>
      <c r="J86" t="s">
        <v>1288</v>
      </c>
    </row>
    <row r="87" spans="4:10" x14ac:dyDescent="0.3">
      <c r="D87" s="22">
        <f>SUBTOTAL(3,$F$5:F87)</f>
        <v>83</v>
      </c>
      <c r="E87" s="23">
        <v>356</v>
      </c>
      <c r="F87" t="s">
        <v>369</v>
      </c>
      <c r="G87" t="s">
        <v>24</v>
      </c>
      <c r="H87" t="s">
        <v>370</v>
      </c>
      <c r="I87" t="s">
        <v>4</v>
      </c>
      <c r="J87" t="s">
        <v>1288</v>
      </c>
    </row>
    <row r="88" spans="4:10" x14ac:dyDescent="0.3">
      <c r="D88" s="22">
        <f>SUBTOTAL(3,$F$5:F88)</f>
        <v>84</v>
      </c>
      <c r="E88">
        <v>360</v>
      </c>
      <c r="F88" t="s">
        <v>420</v>
      </c>
      <c r="G88" t="s">
        <v>24</v>
      </c>
      <c r="H88" t="s">
        <v>421</v>
      </c>
      <c r="I88" t="s">
        <v>4</v>
      </c>
      <c r="J88" t="s">
        <v>1288</v>
      </c>
    </row>
    <row r="89" spans="4:10" x14ac:dyDescent="0.3">
      <c r="D89" s="22">
        <f>SUBTOTAL(3,$F$5:F89)</f>
        <v>85</v>
      </c>
      <c r="E89">
        <v>361</v>
      </c>
      <c r="F89" t="s">
        <v>435</v>
      </c>
      <c r="G89" t="s">
        <v>34</v>
      </c>
      <c r="H89" t="s">
        <v>436</v>
      </c>
      <c r="I89" t="s">
        <v>4</v>
      </c>
      <c r="J89" t="s">
        <v>1288</v>
      </c>
    </row>
    <row r="90" spans="4:10" x14ac:dyDescent="0.3">
      <c r="D90" s="22">
        <f>SUBTOTAL(3,$F$5:F90)</f>
        <v>86</v>
      </c>
      <c r="E90">
        <v>362</v>
      </c>
      <c r="F90" t="s">
        <v>444</v>
      </c>
      <c r="G90" t="s">
        <v>14</v>
      </c>
      <c r="H90" t="s">
        <v>445</v>
      </c>
      <c r="I90" t="s">
        <v>4</v>
      </c>
      <c r="J90" t="s">
        <v>1288</v>
      </c>
    </row>
    <row r="91" spans="4:10" x14ac:dyDescent="0.3">
      <c r="D91" s="22">
        <f>SUBTOTAL(3,$F$5:F91)</f>
        <v>87</v>
      </c>
      <c r="E91" s="23">
        <v>363</v>
      </c>
      <c r="F91" t="s">
        <v>447</v>
      </c>
      <c r="G91" t="s">
        <v>19</v>
      </c>
      <c r="H91" t="s">
        <v>448</v>
      </c>
      <c r="I91" t="s">
        <v>4</v>
      </c>
      <c r="J91" t="s">
        <v>1288</v>
      </c>
    </row>
    <row r="92" spans="4:10" x14ac:dyDescent="0.3">
      <c r="D92" s="22">
        <f>SUBTOTAL(3,$F$5:F92)</f>
        <v>88</v>
      </c>
      <c r="E92" s="23">
        <v>365</v>
      </c>
      <c r="F92" t="s">
        <v>486</v>
      </c>
      <c r="G92" t="s">
        <v>34</v>
      </c>
      <c r="H92" t="s">
        <v>487</v>
      </c>
      <c r="I92" t="s">
        <v>4</v>
      </c>
      <c r="J92" t="s">
        <v>1288</v>
      </c>
    </row>
    <row r="93" spans="4:10" x14ac:dyDescent="0.3">
      <c r="D93" s="22">
        <f>SUBTOTAL(3,$F$5:F93)</f>
        <v>89</v>
      </c>
      <c r="E93">
        <v>367</v>
      </c>
      <c r="F93" t="s">
        <v>495</v>
      </c>
      <c r="G93" t="s">
        <v>19</v>
      </c>
      <c r="H93" t="s">
        <v>496</v>
      </c>
      <c r="I93" t="s">
        <v>4</v>
      </c>
      <c r="J93" t="s">
        <v>1288</v>
      </c>
    </row>
    <row r="94" spans="4:10" x14ac:dyDescent="0.3">
      <c r="D94" s="22">
        <f>SUBTOTAL(3,$F$5:F94)</f>
        <v>90</v>
      </c>
      <c r="E94">
        <v>369</v>
      </c>
      <c r="F94" t="s">
        <v>512</v>
      </c>
      <c r="G94" t="s">
        <v>34</v>
      </c>
      <c r="H94" t="s">
        <v>513</v>
      </c>
      <c r="I94" t="s">
        <v>4</v>
      </c>
      <c r="J94" t="s">
        <v>1288</v>
      </c>
    </row>
    <row r="95" spans="4:10" x14ac:dyDescent="0.3">
      <c r="D95" s="22">
        <f>SUBTOTAL(3,$F$5:F95)</f>
        <v>91</v>
      </c>
      <c r="E95" s="23">
        <v>370</v>
      </c>
      <c r="F95" t="s">
        <v>521</v>
      </c>
      <c r="G95" t="s">
        <v>14</v>
      </c>
      <c r="H95" t="s">
        <v>522</v>
      </c>
      <c r="I95" t="s">
        <v>4</v>
      </c>
      <c r="J95" t="s">
        <v>1288</v>
      </c>
    </row>
    <row r="96" spans="4:10" x14ac:dyDescent="0.3">
      <c r="D96" s="22">
        <f>SUBTOTAL(3,$F$5:F96)</f>
        <v>92</v>
      </c>
      <c r="E96">
        <v>376</v>
      </c>
      <c r="F96" t="s">
        <v>572</v>
      </c>
      <c r="G96" t="s">
        <v>24</v>
      </c>
      <c r="H96" t="s">
        <v>573</v>
      </c>
      <c r="I96" t="s">
        <v>4</v>
      </c>
      <c r="J96" t="s">
        <v>1288</v>
      </c>
    </row>
    <row r="97" spans="4:10" x14ac:dyDescent="0.3">
      <c r="D97" s="22">
        <f>SUBTOTAL(3,$F$5:F97)</f>
        <v>93</v>
      </c>
      <c r="E97">
        <v>377</v>
      </c>
      <c r="F97" t="s">
        <v>585</v>
      </c>
      <c r="G97" t="s">
        <v>34</v>
      </c>
      <c r="H97" t="s">
        <v>586</v>
      </c>
      <c r="I97" t="s">
        <v>4</v>
      </c>
      <c r="J97" t="s">
        <v>1288</v>
      </c>
    </row>
    <row r="98" spans="4:10" x14ac:dyDescent="0.3">
      <c r="D98" s="22">
        <f>SUBTOTAL(3,$F$5:F98)</f>
        <v>94</v>
      </c>
      <c r="E98" s="23">
        <v>379</v>
      </c>
      <c r="F98" t="s">
        <v>591</v>
      </c>
      <c r="G98" t="s">
        <v>19</v>
      </c>
      <c r="H98" t="s">
        <v>592</v>
      </c>
      <c r="I98" t="s">
        <v>4</v>
      </c>
      <c r="J98" t="s">
        <v>1288</v>
      </c>
    </row>
    <row r="99" spans="4:10" x14ac:dyDescent="0.3">
      <c r="D99" s="22">
        <f>SUBTOTAL(3,$F$5:F99)</f>
        <v>95</v>
      </c>
      <c r="E99" s="23">
        <v>382</v>
      </c>
      <c r="F99" t="s">
        <v>608</v>
      </c>
      <c r="G99" t="s">
        <v>14</v>
      </c>
      <c r="H99" t="s">
        <v>609</v>
      </c>
      <c r="I99" t="s">
        <v>4</v>
      </c>
      <c r="J99" t="s">
        <v>1356</v>
      </c>
    </row>
    <row r="100" spans="4:10" x14ac:dyDescent="0.3">
      <c r="D100" s="22">
        <f>SUBTOTAL(3,$F$5:F100)</f>
        <v>96</v>
      </c>
      <c r="E100">
        <v>384</v>
      </c>
      <c r="F100" t="s">
        <v>614</v>
      </c>
      <c r="G100" t="s">
        <v>24</v>
      </c>
      <c r="H100" t="s">
        <v>615</v>
      </c>
      <c r="I100" t="s">
        <v>4</v>
      </c>
      <c r="J100" t="s">
        <v>1356</v>
      </c>
    </row>
    <row r="101" spans="4:10" x14ac:dyDescent="0.3">
      <c r="D101" s="22">
        <f>SUBTOTAL(3,$F$5:F101)</f>
        <v>97</v>
      </c>
      <c r="E101" s="23">
        <v>385</v>
      </c>
      <c r="F101" t="s">
        <v>620</v>
      </c>
      <c r="G101" t="s">
        <v>34</v>
      </c>
      <c r="H101" t="s">
        <v>621</v>
      </c>
      <c r="I101" t="s">
        <v>4</v>
      </c>
      <c r="J101" t="s">
        <v>1356</v>
      </c>
    </row>
    <row r="102" spans="4:10" x14ac:dyDescent="0.3">
      <c r="D102" s="22">
        <f>SUBTOTAL(3,$F$5:F102)</f>
        <v>98</v>
      </c>
      <c r="E102">
        <v>393</v>
      </c>
      <c r="F102" t="s">
        <v>1100</v>
      </c>
      <c r="G102" t="s">
        <v>34</v>
      </c>
      <c r="H102" t="s">
        <v>1101</v>
      </c>
      <c r="I102" t="s">
        <v>4</v>
      </c>
      <c r="J102" t="s">
        <v>1356</v>
      </c>
    </row>
    <row r="103" spans="4:10" x14ac:dyDescent="0.3">
      <c r="D103" s="22">
        <f>SUBTOTAL(3,$F$5:F103)</f>
        <v>99</v>
      </c>
      <c r="E103">
        <v>394</v>
      </c>
      <c r="F103" t="s">
        <v>1102</v>
      </c>
      <c r="G103" t="s">
        <v>14</v>
      </c>
      <c r="H103" t="s">
        <v>1103</v>
      </c>
      <c r="I103" t="s">
        <v>4</v>
      </c>
      <c r="J103" t="s">
        <v>1356</v>
      </c>
    </row>
    <row r="104" spans="4:10" x14ac:dyDescent="0.3">
      <c r="D104" s="22">
        <f>SUBTOTAL(3,$F$5:F104)</f>
        <v>100</v>
      </c>
      <c r="E104">
        <v>400</v>
      </c>
      <c r="F104" t="s">
        <v>1124</v>
      </c>
      <c r="G104" t="s">
        <v>24</v>
      </c>
      <c r="H104" t="s">
        <v>1125</v>
      </c>
      <c r="I104" t="s">
        <v>4</v>
      </c>
      <c r="J104" t="s">
        <v>1356</v>
      </c>
    </row>
    <row r="105" spans="4:10" x14ac:dyDescent="0.3">
      <c r="D105" s="22">
        <f>SUBTOTAL(3,$F$5:F105)</f>
        <v>100</v>
      </c>
      <c r="G105"/>
      <c r="I105"/>
    </row>
    <row r="106" spans="4:10" x14ac:dyDescent="0.3">
      <c r="D106" s="22">
        <f>SUBTOTAL(3,$F$5:F106)</f>
        <v>100</v>
      </c>
      <c r="G106"/>
      <c r="I106"/>
    </row>
    <row r="107" spans="4:10" x14ac:dyDescent="0.3">
      <c r="D107" s="22">
        <f>SUBTOTAL(3,$F$5:F107)</f>
        <v>100</v>
      </c>
      <c r="G107"/>
      <c r="I107"/>
    </row>
    <row r="108" spans="4:10" x14ac:dyDescent="0.3">
      <c r="D108" s="22">
        <f>SUBTOTAL(3,$F$5:F108)</f>
        <v>100</v>
      </c>
      <c r="G108"/>
      <c r="I108"/>
    </row>
    <row r="109" spans="4:10" x14ac:dyDescent="0.3">
      <c r="D109" s="22">
        <f>SUBTOTAL(3,$F$5:F109)</f>
        <v>100</v>
      </c>
      <c r="G109"/>
      <c r="I109"/>
    </row>
    <row r="110" spans="4:10" x14ac:dyDescent="0.3">
      <c r="D110" s="22">
        <f>SUBTOTAL(3,$F$5:F110)</f>
        <v>100</v>
      </c>
      <c r="G110"/>
      <c r="I110"/>
    </row>
    <row r="111" spans="4:10" x14ac:dyDescent="0.3">
      <c r="D111" s="22">
        <f>SUBTOTAL(3,$F$5:F111)</f>
        <v>100</v>
      </c>
      <c r="G111"/>
      <c r="I111"/>
    </row>
    <row r="112" spans="4:10" x14ac:dyDescent="0.3">
      <c r="D112" s="22">
        <f>SUBTOTAL(3,$F$5:F112)</f>
        <v>100</v>
      </c>
      <c r="G112"/>
      <c r="I112"/>
    </row>
    <row r="113" spans="4:10" x14ac:dyDescent="0.3">
      <c r="D113" s="22">
        <f>SUBTOTAL(3,$F$5:F113)</f>
        <v>100</v>
      </c>
      <c r="G113"/>
      <c r="I113"/>
    </row>
    <row r="114" spans="4:10" x14ac:dyDescent="0.3">
      <c r="D114" s="22">
        <f>SUBTOTAL(3,$F$5:F114)</f>
        <v>100</v>
      </c>
      <c r="G114"/>
      <c r="I114"/>
    </row>
    <row r="115" spans="4:10" x14ac:dyDescent="0.3">
      <c r="D115" s="22">
        <f>SUBTOTAL(3,$F$5:F115)</f>
        <v>100</v>
      </c>
      <c r="G115"/>
      <c r="I115"/>
    </row>
    <row r="116" spans="4:10" x14ac:dyDescent="0.3">
      <c r="D116" s="22">
        <f>SUBTOTAL(3,$F$5:F116)</f>
        <v>100</v>
      </c>
      <c r="G116"/>
      <c r="I116"/>
    </row>
    <row r="117" spans="4:10" x14ac:dyDescent="0.3">
      <c r="D117" s="22">
        <f>SUBTOTAL(3,$F$5:F117)</f>
        <v>100</v>
      </c>
      <c r="G117"/>
      <c r="I117"/>
    </row>
    <row r="118" spans="4:10" x14ac:dyDescent="0.3">
      <c r="D118" s="22">
        <f>SUBTOTAL(3,$F$5:F118)</f>
        <v>100</v>
      </c>
      <c r="G118"/>
      <c r="I118"/>
    </row>
    <row r="119" spans="4:10" x14ac:dyDescent="0.3">
      <c r="D119" s="22">
        <f>SUBTOTAL(3,$F$5:F119)</f>
        <v>100</v>
      </c>
      <c r="G119"/>
      <c r="I119"/>
    </row>
    <row r="120" spans="4:10" x14ac:dyDescent="0.3">
      <c r="D120" s="22">
        <f>SUBTOTAL(3,$F$5:F120)</f>
        <v>100</v>
      </c>
      <c r="G120"/>
      <c r="I120"/>
    </row>
    <row r="121" spans="4:10" x14ac:dyDescent="0.3">
      <c r="D121" s="22">
        <f>SUBTOTAL(3,$F$5:F121)</f>
        <v>100</v>
      </c>
      <c r="G121"/>
      <c r="I121"/>
    </row>
    <row r="122" spans="4:10" x14ac:dyDescent="0.3">
      <c r="D122" s="22">
        <f>SUBTOTAL(3,$F$5:F122)</f>
        <v>100</v>
      </c>
      <c r="G122"/>
      <c r="I122"/>
    </row>
    <row r="123" spans="4:10" x14ac:dyDescent="0.3">
      <c r="D123" s="22">
        <f>SUBTOTAL(3,$F$5:F123)</f>
        <v>100</v>
      </c>
      <c r="E123" s="23"/>
      <c r="F123" s="23"/>
      <c r="G123" s="22"/>
      <c r="H123" s="23"/>
      <c r="I123" s="22"/>
      <c r="J123" s="23"/>
    </row>
    <row r="124" spans="4:10" x14ac:dyDescent="0.3">
      <c r="D124" s="22">
        <f>SUBTOTAL(3,$F$5:F124)</f>
        <v>100</v>
      </c>
      <c r="E124" s="23"/>
      <c r="F124" s="23"/>
      <c r="G124" s="22"/>
      <c r="H124" s="23"/>
      <c r="I124" s="22"/>
      <c r="J124" s="23"/>
    </row>
    <row r="125" spans="4:10" x14ac:dyDescent="0.3">
      <c r="D125" s="22"/>
      <c r="E125" s="23"/>
      <c r="F125" s="23"/>
      <c r="G125" s="22"/>
      <c r="H125" s="23"/>
      <c r="I125" s="22"/>
      <c r="J125" s="23"/>
    </row>
    <row r="126" spans="4:10" x14ac:dyDescent="0.3">
      <c r="D126" s="22"/>
      <c r="E126" s="23"/>
      <c r="F126" s="23"/>
      <c r="G126" s="22"/>
      <c r="H126" s="23"/>
      <c r="I126" s="22"/>
      <c r="J126" s="23"/>
    </row>
  </sheetData>
  <pageMargins left="0.7" right="0.7" top="0.75" bottom="0.75" header="0.3" footer="0.3"/>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1"/>
  <dimension ref="E1:AB3"/>
  <sheetViews>
    <sheetView showRowColHeaders="0" topLeftCell="CA16" zoomScale="10" zoomScaleNormal="10" zoomScaleSheetLayoutView="70" workbookViewId="0"/>
  </sheetViews>
  <sheetFormatPr defaultRowHeight="14.4" x14ac:dyDescent="0.3"/>
  <sheetData>
    <row r="1" spans="5:28" ht="61.2" x14ac:dyDescent="1.1000000000000001">
      <c r="E1" s="65"/>
      <c r="F1" s="66"/>
      <c r="G1" s="66"/>
      <c r="H1" s="66"/>
      <c r="I1" s="66"/>
      <c r="J1" s="66"/>
      <c r="K1" s="66"/>
      <c r="L1" s="66"/>
      <c r="M1" s="66"/>
      <c r="N1" s="66"/>
      <c r="O1" s="66"/>
      <c r="P1" s="66"/>
      <c r="Q1" s="66"/>
      <c r="R1" s="66"/>
      <c r="S1" s="66"/>
      <c r="T1" s="66"/>
      <c r="U1" s="66"/>
      <c r="V1" s="66"/>
      <c r="W1" s="66"/>
      <c r="X1" s="66"/>
      <c r="Y1" s="66"/>
      <c r="Z1" s="66"/>
      <c r="AA1" s="66"/>
      <c r="AB1" s="66"/>
    </row>
    <row r="2" spans="5:28" ht="61.2" x14ac:dyDescent="1.1000000000000001">
      <c r="E2" s="66"/>
      <c r="F2" s="66"/>
      <c r="G2" s="66"/>
      <c r="H2" s="66"/>
      <c r="I2" s="66"/>
      <c r="J2" s="66"/>
      <c r="K2" s="66"/>
      <c r="L2" s="66"/>
      <c r="M2" s="66"/>
      <c r="N2" s="66"/>
      <c r="O2" s="66"/>
      <c r="P2" s="66"/>
      <c r="Q2" s="66"/>
      <c r="R2" s="66"/>
      <c r="S2" s="66"/>
      <c r="T2" s="66"/>
      <c r="U2" s="66"/>
      <c r="V2" s="66"/>
      <c r="W2" s="66"/>
      <c r="X2" s="66"/>
      <c r="Y2" s="66"/>
      <c r="Z2" s="66"/>
      <c r="AA2" s="66"/>
      <c r="AB2" s="66"/>
    </row>
    <row r="3" spans="5:28" ht="61.2" x14ac:dyDescent="1.1000000000000001">
      <c r="E3" s="66"/>
      <c r="F3" s="66"/>
      <c r="G3" s="66"/>
      <c r="H3" s="66"/>
      <c r="I3" s="66"/>
      <c r="J3" s="66"/>
      <c r="K3" s="66"/>
      <c r="L3" s="66"/>
      <c r="M3" s="66"/>
      <c r="N3" s="66"/>
      <c r="O3" s="66"/>
      <c r="P3" s="66"/>
      <c r="Q3" s="66"/>
      <c r="R3" s="66"/>
      <c r="S3" s="66"/>
      <c r="T3" s="66"/>
      <c r="U3" s="66"/>
      <c r="V3" s="66"/>
      <c r="W3" s="66"/>
      <c r="X3" s="66"/>
      <c r="Y3" s="66"/>
      <c r="Z3" s="66"/>
      <c r="AA3" s="66"/>
      <c r="AB3" s="66"/>
    </row>
  </sheetData>
  <pageMargins left="0.7" right="0.7" top="0.75" bottom="0.75" header="0.3" footer="0.3"/>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45"/>
  <dimension ref="A1:F426"/>
  <sheetViews>
    <sheetView topLeftCell="B2" workbookViewId="0">
      <selection activeCell="D10" sqref="D10 G10:L10"/>
      <pivotSelection pane="bottomRight" showHeader="1" extendable="1" axis="axisRow" dimension="3" start="5" min="5" max="6" activeRow="9" activeCol="3" previousRow="9" previousCol="3" click="1" r:id="rId1">
        <pivotArea dataOnly="0" outline="0" fieldPosition="0">
          <references count="1">
            <reference field="3" count="1">
              <x v="322"/>
            </reference>
          </references>
        </pivotArea>
      </pivotSelection>
    </sheetView>
  </sheetViews>
  <sheetFormatPr defaultRowHeight="14.4" x14ac:dyDescent="0.3"/>
  <cols>
    <col min="1" max="1" width="8.21875" bestFit="1" customWidth="1"/>
    <col min="2" max="2" width="10.77734375" bestFit="1" customWidth="1"/>
    <col min="3" max="3" width="7.44140625" bestFit="1" customWidth="1"/>
    <col min="6" max="6" width="12.33203125" bestFit="1" customWidth="1"/>
  </cols>
  <sheetData>
    <row r="1" spans="1:6" hidden="1" x14ac:dyDescent="0.3">
      <c r="A1" s="19" t="s">
        <v>1310</v>
      </c>
      <c r="B1" t="s">
        <v>1311</v>
      </c>
    </row>
    <row r="4" spans="1:6" x14ac:dyDescent="0.3">
      <c r="A4" s="19" t="s">
        <v>1300</v>
      </c>
      <c r="B4" s="19" t="s">
        <v>1301</v>
      </c>
      <c r="C4" s="19" t="s">
        <v>1298</v>
      </c>
      <c r="D4" s="19" t="s">
        <v>9</v>
      </c>
      <c r="E4" s="19" t="s">
        <v>10</v>
      </c>
      <c r="F4" s="19" t="s">
        <v>1297</v>
      </c>
    </row>
    <row r="5" spans="1:6" x14ac:dyDescent="0.3">
      <c r="A5">
        <v>1</v>
      </c>
      <c r="B5" t="s">
        <v>44</v>
      </c>
      <c r="C5" t="s">
        <v>34</v>
      </c>
      <c r="D5" t="s">
        <v>45</v>
      </c>
      <c r="E5" t="s">
        <v>1</v>
      </c>
      <c r="F5" t="s">
        <v>5</v>
      </c>
    </row>
    <row r="6" spans="1:6" x14ac:dyDescent="0.3">
      <c r="A6">
        <v>2</v>
      </c>
      <c r="B6" t="s">
        <v>114</v>
      </c>
      <c r="C6" t="s">
        <v>14</v>
      </c>
      <c r="D6" t="s">
        <v>115</v>
      </c>
      <c r="E6" t="s">
        <v>1</v>
      </c>
      <c r="F6" t="s">
        <v>1264</v>
      </c>
    </row>
    <row r="7" spans="1:6" x14ac:dyDescent="0.3">
      <c r="A7">
        <v>3</v>
      </c>
      <c r="B7" t="s">
        <v>118</v>
      </c>
      <c r="C7" t="s">
        <v>19</v>
      </c>
      <c r="D7" t="s">
        <v>119</v>
      </c>
      <c r="E7" t="s">
        <v>1</v>
      </c>
      <c r="F7" t="s">
        <v>1330</v>
      </c>
    </row>
    <row r="8" spans="1:6" x14ac:dyDescent="0.3">
      <c r="A8">
        <v>4</v>
      </c>
      <c r="B8" t="s">
        <v>134</v>
      </c>
      <c r="C8" t="s">
        <v>24</v>
      </c>
      <c r="D8" t="s">
        <v>135</v>
      </c>
      <c r="E8" t="s">
        <v>1</v>
      </c>
      <c r="F8" t="s">
        <v>20</v>
      </c>
    </row>
    <row r="9" spans="1:6" x14ac:dyDescent="0.3">
      <c r="A9">
        <v>5</v>
      </c>
      <c r="B9" t="s">
        <v>145</v>
      </c>
      <c r="C9" t="s">
        <v>34</v>
      </c>
      <c r="D9" t="s">
        <v>146</v>
      </c>
      <c r="E9" t="s">
        <v>1</v>
      </c>
      <c r="F9" t="s">
        <v>1295</v>
      </c>
    </row>
    <row r="10" spans="1:6" x14ac:dyDescent="0.3">
      <c r="A10">
        <v>6</v>
      </c>
      <c r="B10" t="s">
        <v>169</v>
      </c>
      <c r="C10" t="s">
        <v>14</v>
      </c>
      <c r="D10" t="s">
        <v>170</v>
      </c>
      <c r="E10" t="s">
        <v>1</v>
      </c>
      <c r="F10" t="s">
        <v>5</v>
      </c>
    </row>
    <row r="11" spans="1:6" x14ac:dyDescent="0.3">
      <c r="A11">
        <v>7</v>
      </c>
      <c r="B11" t="s">
        <v>194</v>
      </c>
      <c r="C11" t="s">
        <v>19</v>
      </c>
      <c r="D11" t="s">
        <v>195</v>
      </c>
      <c r="E11" t="s">
        <v>0</v>
      </c>
      <c r="F11" t="s">
        <v>1264</v>
      </c>
    </row>
    <row r="12" spans="1:6" x14ac:dyDescent="0.3">
      <c r="A12">
        <v>8</v>
      </c>
      <c r="B12" t="s">
        <v>213</v>
      </c>
      <c r="C12" t="s">
        <v>24</v>
      </c>
      <c r="D12" t="s">
        <v>214</v>
      </c>
      <c r="E12" t="s">
        <v>15</v>
      </c>
      <c r="F12" t="s">
        <v>1295</v>
      </c>
    </row>
    <row r="13" spans="1:6" x14ac:dyDescent="0.3">
      <c r="A13">
        <v>9</v>
      </c>
      <c r="B13" t="s">
        <v>228</v>
      </c>
      <c r="C13" t="s">
        <v>34</v>
      </c>
      <c r="D13" t="s">
        <v>229</v>
      </c>
      <c r="E13" t="s">
        <v>15</v>
      </c>
      <c r="F13" t="s">
        <v>1266</v>
      </c>
    </row>
    <row r="14" spans="1:6" x14ac:dyDescent="0.3">
      <c r="A14">
        <v>10</v>
      </c>
      <c r="B14" t="s">
        <v>247</v>
      </c>
      <c r="C14" t="s">
        <v>14</v>
      </c>
      <c r="D14" t="s">
        <v>248</v>
      </c>
      <c r="E14" t="s">
        <v>15</v>
      </c>
      <c r="F14" t="s">
        <v>1296</v>
      </c>
    </row>
    <row r="15" spans="1:6" x14ac:dyDescent="0.3">
      <c r="A15">
        <v>11</v>
      </c>
      <c r="B15" t="s">
        <v>253</v>
      </c>
      <c r="C15" t="s">
        <v>19</v>
      </c>
      <c r="D15" t="s">
        <v>254</v>
      </c>
      <c r="E15" t="s">
        <v>15</v>
      </c>
      <c r="F15" t="s">
        <v>20</v>
      </c>
    </row>
    <row r="16" spans="1:6" x14ac:dyDescent="0.3">
      <c r="A16">
        <v>12</v>
      </c>
      <c r="B16" t="s">
        <v>266</v>
      </c>
      <c r="C16" t="s">
        <v>24</v>
      </c>
      <c r="D16" t="s">
        <v>267</v>
      </c>
      <c r="E16" t="s">
        <v>15</v>
      </c>
      <c r="F16" t="s">
        <v>20</v>
      </c>
    </row>
    <row r="17" spans="1:6" x14ac:dyDescent="0.3">
      <c r="A17">
        <v>13</v>
      </c>
      <c r="B17" t="s">
        <v>272</v>
      </c>
      <c r="C17" t="s">
        <v>34</v>
      </c>
      <c r="D17" t="s">
        <v>273</v>
      </c>
      <c r="E17" t="s">
        <v>15</v>
      </c>
      <c r="F17" t="s">
        <v>20</v>
      </c>
    </row>
    <row r="18" spans="1:6" x14ac:dyDescent="0.3">
      <c r="A18">
        <v>14</v>
      </c>
      <c r="B18" t="s">
        <v>276</v>
      </c>
      <c r="C18" t="s">
        <v>14</v>
      </c>
      <c r="D18" t="s">
        <v>277</v>
      </c>
      <c r="E18" t="s">
        <v>0</v>
      </c>
      <c r="F18" t="s">
        <v>1264</v>
      </c>
    </row>
    <row r="19" spans="1:6" x14ac:dyDescent="0.3">
      <c r="A19">
        <v>15</v>
      </c>
      <c r="B19" t="s">
        <v>288</v>
      </c>
      <c r="C19" t="s">
        <v>19</v>
      </c>
      <c r="D19" t="s">
        <v>289</v>
      </c>
      <c r="E19" t="s">
        <v>0</v>
      </c>
      <c r="F19" t="s">
        <v>1264</v>
      </c>
    </row>
    <row r="20" spans="1:6" x14ac:dyDescent="0.3">
      <c r="A20">
        <v>16</v>
      </c>
      <c r="B20" t="s">
        <v>320</v>
      </c>
      <c r="C20" t="s">
        <v>24</v>
      </c>
      <c r="D20" t="s">
        <v>321</v>
      </c>
      <c r="E20" t="s">
        <v>15</v>
      </c>
      <c r="F20" t="s">
        <v>1266</v>
      </c>
    </row>
    <row r="21" spans="1:6" x14ac:dyDescent="0.3">
      <c r="A21">
        <v>17</v>
      </c>
      <c r="B21" t="s">
        <v>352</v>
      </c>
      <c r="C21" t="s">
        <v>34</v>
      </c>
      <c r="D21" t="s">
        <v>353</v>
      </c>
      <c r="E21" t="s">
        <v>4</v>
      </c>
      <c r="F21" t="s">
        <v>1266</v>
      </c>
    </row>
    <row r="22" spans="1:6" x14ac:dyDescent="0.3">
      <c r="A22">
        <v>18</v>
      </c>
      <c r="B22" t="s">
        <v>363</v>
      </c>
      <c r="C22" t="s">
        <v>14</v>
      </c>
      <c r="D22" t="s">
        <v>364</v>
      </c>
      <c r="E22" t="s">
        <v>0</v>
      </c>
      <c r="F22" t="s">
        <v>1264</v>
      </c>
    </row>
    <row r="23" spans="1:6" x14ac:dyDescent="0.3">
      <c r="A23">
        <v>19</v>
      </c>
      <c r="B23" t="s">
        <v>371</v>
      </c>
      <c r="C23" t="s">
        <v>19</v>
      </c>
      <c r="D23" t="s">
        <v>372</v>
      </c>
      <c r="E23" t="s">
        <v>0</v>
      </c>
      <c r="F23" t="s">
        <v>5</v>
      </c>
    </row>
    <row r="24" spans="1:6" x14ac:dyDescent="0.3">
      <c r="A24">
        <v>20</v>
      </c>
      <c r="B24" t="s">
        <v>384</v>
      </c>
      <c r="C24" t="s">
        <v>24</v>
      </c>
      <c r="D24" t="s">
        <v>385</v>
      </c>
      <c r="E24" t="s">
        <v>1</v>
      </c>
      <c r="F24" t="s">
        <v>5</v>
      </c>
    </row>
    <row r="25" spans="1:6" x14ac:dyDescent="0.3">
      <c r="A25">
        <v>21</v>
      </c>
      <c r="B25" t="s">
        <v>417</v>
      </c>
      <c r="C25" t="s">
        <v>34</v>
      </c>
      <c r="D25" t="s">
        <v>418</v>
      </c>
      <c r="E25" t="s">
        <v>0</v>
      </c>
      <c r="F25" t="s">
        <v>5</v>
      </c>
    </row>
    <row r="26" spans="1:6" x14ac:dyDescent="0.3">
      <c r="A26">
        <v>22</v>
      </c>
      <c r="B26" t="s">
        <v>471</v>
      </c>
      <c r="C26" t="s">
        <v>14</v>
      </c>
      <c r="D26" t="s">
        <v>472</v>
      </c>
      <c r="E26" t="s">
        <v>1</v>
      </c>
      <c r="F26" t="s">
        <v>5</v>
      </c>
    </row>
    <row r="27" spans="1:6" x14ac:dyDescent="0.3">
      <c r="A27">
        <v>23</v>
      </c>
      <c r="B27" t="s">
        <v>477</v>
      </c>
      <c r="C27" t="s">
        <v>19</v>
      </c>
      <c r="D27" t="s">
        <v>478</v>
      </c>
      <c r="E27" t="s">
        <v>1</v>
      </c>
      <c r="F27" t="s">
        <v>5</v>
      </c>
    </row>
    <row r="28" spans="1:6" x14ac:dyDescent="0.3">
      <c r="A28">
        <v>24</v>
      </c>
      <c r="B28" t="s">
        <v>480</v>
      </c>
      <c r="C28" t="s">
        <v>24</v>
      </c>
      <c r="D28" t="s">
        <v>481</v>
      </c>
      <c r="E28" t="s">
        <v>1</v>
      </c>
      <c r="F28" t="s">
        <v>5</v>
      </c>
    </row>
    <row r="29" spans="1:6" x14ac:dyDescent="0.3">
      <c r="A29">
        <v>25</v>
      </c>
      <c r="B29" t="s">
        <v>483</v>
      </c>
      <c r="C29" t="s">
        <v>34</v>
      </c>
      <c r="D29" t="s">
        <v>484</v>
      </c>
      <c r="E29" t="s">
        <v>0</v>
      </c>
      <c r="F29" t="s">
        <v>5</v>
      </c>
    </row>
    <row r="30" spans="1:6" x14ac:dyDescent="0.3">
      <c r="A30">
        <v>26</v>
      </c>
      <c r="B30" t="s">
        <v>492</v>
      </c>
      <c r="C30" t="s">
        <v>14</v>
      </c>
      <c r="D30" t="s">
        <v>493</v>
      </c>
      <c r="E30" t="s">
        <v>2</v>
      </c>
      <c r="F30" t="s">
        <v>1266</v>
      </c>
    </row>
    <row r="31" spans="1:6" x14ac:dyDescent="0.3">
      <c r="A31">
        <v>27</v>
      </c>
      <c r="B31" t="s">
        <v>498</v>
      </c>
      <c r="C31" t="s">
        <v>19</v>
      </c>
      <c r="D31" t="s">
        <v>499</v>
      </c>
      <c r="E31" t="s">
        <v>4</v>
      </c>
      <c r="F31" t="s">
        <v>1266</v>
      </c>
    </row>
    <row r="32" spans="1:6" x14ac:dyDescent="0.3">
      <c r="A32">
        <v>28</v>
      </c>
      <c r="B32" t="s">
        <v>502</v>
      </c>
      <c r="C32" t="s">
        <v>24</v>
      </c>
      <c r="D32" t="s">
        <v>503</v>
      </c>
      <c r="E32" t="s">
        <v>3</v>
      </c>
      <c r="F32" t="s">
        <v>5</v>
      </c>
    </row>
    <row r="33" spans="1:6" x14ac:dyDescent="0.3">
      <c r="A33">
        <v>29</v>
      </c>
      <c r="B33" t="s">
        <v>518</v>
      </c>
      <c r="C33" t="s">
        <v>34</v>
      </c>
      <c r="D33" t="s">
        <v>519</v>
      </c>
      <c r="E33" t="s">
        <v>15</v>
      </c>
      <c r="F33" t="s">
        <v>1266</v>
      </c>
    </row>
    <row r="34" spans="1:6" x14ac:dyDescent="0.3">
      <c r="A34">
        <v>30</v>
      </c>
      <c r="B34" t="s">
        <v>524</v>
      </c>
      <c r="C34" t="s">
        <v>14</v>
      </c>
      <c r="D34" t="s">
        <v>525</v>
      </c>
      <c r="E34" t="s">
        <v>3</v>
      </c>
      <c r="F34" t="s">
        <v>5</v>
      </c>
    </row>
    <row r="35" spans="1:6" x14ac:dyDescent="0.3">
      <c r="A35">
        <v>31</v>
      </c>
      <c r="B35" t="s">
        <v>539</v>
      </c>
      <c r="C35" t="s">
        <v>19</v>
      </c>
      <c r="D35" t="s">
        <v>540</v>
      </c>
      <c r="E35" t="s">
        <v>15</v>
      </c>
      <c r="F35" t="s">
        <v>1295</v>
      </c>
    </row>
    <row r="36" spans="1:6" x14ac:dyDescent="0.3">
      <c r="A36">
        <v>32</v>
      </c>
      <c r="B36" t="s">
        <v>542</v>
      </c>
      <c r="C36" t="s">
        <v>24</v>
      </c>
      <c r="D36" t="s">
        <v>543</v>
      </c>
      <c r="E36" t="s">
        <v>4</v>
      </c>
      <c r="F36" t="s">
        <v>5</v>
      </c>
    </row>
    <row r="37" spans="1:6" x14ac:dyDescent="0.3">
      <c r="A37">
        <v>33</v>
      </c>
      <c r="B37" t="s">
        <v>551</v>
      </c>
      <c r="C37" t="s">
        <v>34</v>
      </c>
      <c r="D37" t="s">
        <v>552</v>
      </c>
      <c r="E37" t="s">
        <v>3</v>
      </c>
      <c r="F37" t="s">
        <v>60</v>
      </c>
    </row>
    <row r="38" spans="1:6" x14ac:dyDescent="0.3">
      <c r="A38">
        <v>34</v>
      </c>
      <c r="B38" t="s">
        <v>557</v>
      </c>
      <c r="C38" t="s">
        <v>14</v>
      </c>
      <c r="D38" t="s">
        <v>558</v>
      </c>
      <c r="E38" t="s">
        <v>4</v>
      </c>
      <c r="F38" t="s">
        <v>1266</v>
      </c>
    </row>
    <row r="39" spans="1:6" x14ac:dyDescent="0.3">
      <c r="A39">
        <v>35</v>
      </c>
      <c r="B39" t="s">
        <v>563</v>
      </c>
      <c r="C39" t="s">
        <v>19</v>
      </c>
      <c r="D39" t="s">
        <v>564</v>
      </c>
      <c r="E39" t="s">
        <v>2</v>
      </c>
      <c r="F39" t="s">
        <v>1296</v>
      </c>
    </row>
    <row r="40" spans="1:6" x14ac:dyDescent="0.3">
      <c r="A40">
        <v>36</v>
      </c>
      <c r="B40" t="s">
        <v>599</v>
      </c>
      <c r="C40" t="s">
        <v>24</v>
      </c>
      <c r="D40" t="s">
        <v>600</v>
      </c>
      <c r="E40" t="s">
        <v>2</v>
      </c>
      <c r="F40" t="s">
        <v>60</v>
      </c>
    </row>
    <row r="41" spans="1:6" x14ac:dyDescent="0.3">
      <c r="A41">
        <v>37</v>
      </c>
      <c r="B41" t="s">
        <v>623</v>
      </c>
      <c r="C41" t="s">
        <v>34</v>
      </c>
      <c r="D41" t="s">
        <v>624</v>
      </c>
      <c r="E41" t="s">
        <v>2</v>
      </c>
      <c r="F41" t="s">
        <v>1265</v>
      </c>
    </row>
    <row r="42" spans="1:6" x14ac:dyDescent="0.3">
      <c r="A42">
        <v>38</v>
      </c>
      <c r="B42" t="s">
        <v>626</v>
      </c>
      <c r="C42" t="s">
        <v>14</v>
      </c>
      <c r="D42" t="s">
        <v>1285</v>
      </c>
      <c r="E42" t="s">
        <v>15</v>
      </c>
      <c r="F42" t="s">
        <v>60</v>
      </c>
    </row>
    <row r="43" spans="1:6" x14ac:dyDescent="0.3">
      <c r="A43">
        <v>39</v>
      </c>
      <c r="B43" t="s">
        <v>628</v>
      </c>
      <c r="C43" t="s">
        <v>19</v>
      </c>
      <c r="D43" t="s">
        <v>629</v>
      </c>
      <c r="E43" t="s">
        <v>15</v>
      </c>
      <c r="F43" t="s">
        <v>60</v>
      </c>
    </row>
    <row r="44" spans="1:6" x14ac:dyDescent="0.3">
      <c r="A44">
        <v>40</v>
      </c>
      <c r="B44" t="s">
        <v>634</v>
      </c>
      <c r="C44" t="s">
        <v>24</v>
      </c>
      <c r="D44" t="s">
        <v>635</v>
      </c>
      <c r="E44" t="s">
        <v>15</v>
      </c>
      <c r="F44" t="s">
        <v>1265</v>
      </c>
    </row>
    <row r="45" spans="1:6" x14ac:dyDescent="0.3">
      <c r="A45">
        <v>41</v>
      </c>
      <c r="B45" t="s">
        <v>660</v>
      </c>
      <c r="C45" t="s">
        <v>34</v>
      </c>
      <c r="D45" t="s">
        <v>661</v>
      </c>
      <c r="E45" t="s">
        <v>15</v>
      </c>
      <c r="F45" t="s">
        <v>60</v>
      </c>
    </row>
    <row r="46" spans="1:6" x14ac:dyDescent="0.3">
      <c r="A46">
        <v>42</v>
      </c>
      <c r="B46" t="s">
        <v>692</v>
      </c>
      <c r="C46" t="s">
        <v>14</v>
      </c>
      <c r="D46" t="s">
        <v>693</v>
      </c>
      <c r="E46" t="s">
        <v>15</v>
      </c>
      <c r="F46" t="s">
        <v>60</v>
      </c>
    </row>
    <row r="47" spans="1:6" x14ac:dyDescent="0.3">
      <c r="A47">
        <v>43</v>
      </c>
      <c r="B47" t="s">
        <v>699</v>
      </c>
      <c r="C47" t="s">
        <v>19</v>
      </c>
      <c r="D47" t="s">
        <v>700</v>
      </c>
      <c r="E47" t="s">
        <v>15</v>
      </c>
      <c r="F47" t="s">
        <v>142</v>
      </c>
    </row>
    <row r="48" spans="1:6" x14ac:dyDescent="0.3">
      <c r="A48">
        <v>44</v>
      </c>
      <c r="B48" t="s">
        <v>702</v>
      </c>
      <c r="C48" t="s">
        <v>24</v>
      </c>
      <c r="D48" t="s">
        <v>703</v>
      </c>
      <c r="E48" t="s">
        <v>15</v>
      </c>
      <c r="F48" t="s">
        <v>60</v>
      </c>
    </row>
    <row r="49" spans="1:6" x14ac:dyDescent="0.3">
      <c r="A49">
        <v>45</v>
      </c>
      <c r="B49" t="s">
        <v>705</v>
      </c>
      <c r="C49" t="s">
        <v>34</v>
      </c>
      <c r="D49" t="s">
        <v>706</v>
      </c>
      <c r="E49" t="s">
        <v>15</v>
      </c>
      <c r="F49" t="s">
        <v>1266</v>
      </c>
    </row>
    <row r="50" spans="1:6" x14ac:dyDescent="0.3">
      <c r="A50">
        <v>46</v>
      </c>
      <c r="B50" t="s">
        <v>708</v>
      </c>
      <c r="C50" t="s">
        <v>14</v>
      </c>
      <c r="D50" t="s">
        <v>709</v>
      </c>
      <c r="E50" t="s">
        <v>15</v>
      </c>
      <c r="F50" t="s">
        <v>60</v>
      </c>
    </row>
    <row r="51" spans="1:6" x14ac:dyDescent="0.3">
      <c r="A51">
        <v>47</v>
      </c>
      <c r="B51" t="s">
        <v>716</v>
      </c>
      <c r="C51" t="s">
        <v>19</v>
      </c>
      <c r="D51" t="s">
        <v>717</v>
      </c>
      <c r="E51" t="s">
        <v>15</v>
      </c>
      <c r="F51" t="s">
        <v>60</v>
      </c>
    </row>
    <row r="52" spans="1:6" x14ac:dyDescent="0.3">
      <c r="A52">
        <v>48</v>
      </c>
      <c r="B52" t="s">
        <v>725</v>
      </c>
      <c r="C52" t="s">
        <v>24</v>
      </c>
      <c r="D52" t="s">
        <v>726</v>
      </c>
      <c r="E52" t="s">
        <v>15</v>
      </c>
      <c r="F52" t="s">
        <v>60</v>
      </c>
    </row>
    <row r="53" spans="1:6" x14ac:dyDescent="0.3">
      <c r="A53">
        <v>49</v>
      </c>
      <c r="B53" t="s">
        <v>728</v>
      </c>
      <c r="C53" t="s">
        <v>1121</v>
      </c>
      <c r="D53" t="s">
        <v>1286</v>
      </c>
      <c r="E53" t="s">
        <v>15</v>
      </c>
      <c r="F53" t="s">
        <v>20</v>
      </c>
    </row>
    <row r="54" spans="1:6" x14ac:dyDescent="0.3">
      <c r="A54">
        <v>50</v>
      </c>
      <c r="B54" t="s">
        <v>730</v>
      </c>
      <c r="C54" t="s">
        <v>1121</v>
      </c>
      <c r="D54" t="s">
        <v>731</v>
      </c>
      <c r="E54" t="s">
        <v>15</v>
      </c>
      <c r="F54" t="s">
        <v>1264</v>
      </c>
    </row>
    <row r="55" spans="1:6" x14ac:dyDescent="0.3">
      <c r="A55">
        <v>51</v>
      </c>
      <c r="B55" t="s">
        <v>739</v>
      </c>
      <c r="C55" t="s">
        <v>1121</v>
      </c>
      <c r="D55" t="s">
        <v>740</v>
      </c>
      <c r="E55" t="s">
        <v>15</v>
      </c>
      <c r="F55" t="s">
        <v>5</v>
      </c>
    </row>
    <row r="56" spans="1:6" x14ac:dyDescent="0.3">
      <c r="A56">
        <v>52</v>
      </c>
      <c r="B56" t="s">
        <v>742</v>
      </c>
      <c r="C56" t="s">
        <v>1121</v>
      </c>
      <c r="D56" t="s">
        <v>743</v>
      </c>
      <c r="E56" t="s">
        <v>4</v>
      </c>
      <c r="F56" t="s">
        <v>5</v>
      </c>
    </row>
    <row r="57" spans="1:6" x14ac:dyDescent="0.3">
      <c r="A57">
        <v>53</v>
      </c>
      <c r="B57" t="s">
        <v>745</v>
      </c>
      <c r="C57" t="s">
        <v>1121</v>
      </c>
      <c r="D57" t="s">
        <v>746</v>
      </c>
      <c r="E57" t="s">
        <v>4</v>
      </c>
      <c r="F57" t="s">
        <v>5</v>
      </c>
    </row>
    <row r="58" spans="1:6" x14ac:dyDescent="0.3">
      <c r="A58">
        <v>54</v>
      </c>
      <c r="B58" t="s">
        <v>748</v>
      </c>
      <c r="C58" t="s">
        <v>14</v>
      </c>
      <c r="D58" t="s">
        <v>749</v>
      </c>
      <c r="E58" t="s">
        <v>4</v>
      </c>
      <c r="F58" t="s">
        <v>5</v>
      </c>
    </row>
    <row r="59" spans="1:6" x14ac:dyDescent="0.3">
      <c r="A59">
        <v>55</v>
      </c>
      <c r="B59" t="s">
        <v>751</v>
      </c>
      <c r="C59" t="s">
        <v>19</v>
      </c>
      <c r="D59" t="s">
        <v>752</v>
      </c>
      <c r="E59" t="s">
        <v>2</v>
      </c>
      <c r="F59" t="s">
        <v>5</v>
      </c>
    </row>
    <row r="60" spans="1:6" x14ac:dyDescent="0.3">
      <c r="A60">
        <v>56</v>
      </c>
      <c r="B60" t="s">
        <v>754</v>
      </c>
      <c r="C60" t="s">
        <v>24</v>
      </c>
      <c r="D60" t="s">
        <v>755</v>
      </c>
      <c r="E60" t="s">
        <v>4</v>
      </c>
      <c r="F60" t="s">
        <v>5</v>
      </c>
    </row>
    <row r="61" spans="1:6" x14ac:dyDescent="0.3">
      <c r="A61">
        <v>57</v>
      </c>
      <c r="B61" t="s">
        <v>757</v>
      </c>
      <c r="C61" t="s">
        <v>34</v>
      </c>
      <c r="D61" t="s">
        <v>758</v>
      </c>
      <c r="E61" t="s">
        <v>1</v>
      </c>
      <c r="F61" t="s">
        <v>5</v>
      </c>
    </row>
    <row r="62" spans="1:6" x14ac:dyDescent="0.3">
      <c r="A62">
        <v>58</v>
      </c>
      <c r="B62" t="s">
        <v>760</v>
      </c>
      <c r="C62" t="s">
        <v>14</v>
      </c>
      <c r="D62" t="s">
        <v>761</v>
      </c>
      <c r="E62" t="s">
        <v>3</v>
      </c>
      <c r="F62" t="s">
        <v>5</v>
      </c>
    </row>
    <row r="63" spans="1:6" x14ac:dyDescent="0.3">
      <c r="A63">
        <v>59</v>
      </c>
      <c r="B63" t="s">
        <v>763</v>
      </c>
      <c r="C63" t="s">
        <v>19</v>
      </c>
      <c r="D63" t="s">
        <v>764</v>
      </c>
      <c r="E63" t="s">
        <v>4</v>
      </c>
      <c r="F63" t="s">
        <v>5</v>
      </c>
    </row>
    <row r="64" spans="1:6" x14ac:dyDescent="0.3">
      <c r="A64">
        <v>60</v>
      </c>
      <c r="B64" t="s">
        <v>766</v>
      </c>
      <c r="C64" t="s">
        <v>24</v>
      </c>
      <c r="D64" t="s">
        <v>767</v>
      </c>
      <c r="E64" t="s">
        <v>0</v>
      </c>
      <c r="F64" t="s">
        <v>5</v>
      </c>
    </row>
    <row r="65" spans="1:6" x14ac:dyDescent="0.3">
      <c r="A65">
        <v>61</v>
      </c>
      <c r="B65" t="s">
        <v>769</v>
      </c>
      <c r="C65" t="s">
        <v>34</v>
      </c>
      <c r="D65" t="s">
        <v>770</v>
      </c>
      <c r="E65" t="s">
        <v>4</v>
      </c>
      <c r="F65" t="s">
        <v>5</v>
      </c>
    </row>
    <row r="66" spans="1:6" x14ac:dyDescent="0.3">
      <c r="A66">
        <v>62</v>
      </c>
      <c r="B66" t="s">
        <v>772</v>
      </c>
      <c r="C66" t="s">
        <v>14</v>
      </c>
      <c r="D66" t="s">
        <v>773</v>
      </c>
      <c r="E66" t="s">
        <v>4</v>
      </c>
      <c r="F66" t="s">
        <v>5</v>
      </c>
    </row>
    <row r="67" spans="1:6" x14ac:dyDescent="0.3">
      <c r="A67">
        <v>63</v>
      </c>
      <c r="B67" t="s">
        <v>775</v>
      </c>
      <c r="C67" t="s">
        <v>19</v>
      </c>
      <c r="D67" t="s">
        <v>776</v>
      </c>
      <c r="E67" t="s">
        <v>1</v>
      </c>
      <c r="F67" t="s">
        <v>5</v>
      </c>
    </row>
    <row r="68" spans="1:6" x14ac:dyDescent="0.3">
      <c r="A68">
        <v>64</v>
      </c>
      <c r="B68" t="s">
        <v>781</v>
      </c>
      <c r="C68" t="s">
        <v>24</v>
      </c>
      <c r="D68" t="s">
        <v>782</v>
      </c>
      <c r="E68" t="s">
        <v>1</v>
      </c>
      <c r="F68" t="s">
        <v>5</v>
      </c>
    </row>
    <row r="69" spans="1:6" x14ac:dyDescent="0.3">
      <c r="A69">
        <v>65</v>
      </c>
      <c r="B69" t="s">
        <v>784</v>
      </c>
      <c r="C69" t="s">
        <v>34</v>
      </c>
      <c r="D69" t="s">
        <v>785</v>
      </c>
      <c r="E69" t="s">
        <v>4</v>
      </c>
      <c r="F69" t="s">
        <v>5</v>
      </c>
    </row>
    <row r="70" spans="1:6" x14ac:dyDescent="0.3">
      <c r="A70">
        <v>66</v>
      </c>
      <c r="B70" t="s">
        <v>787</v>
      </c>
      <c r="C70" t="s">
        <v>14</v>
      </c>
      <c r="D70" t="s">
        <v>788</v>
      </c>
      <c r="E70" t="s">
        <v>0</v>
      </c>
      <c r="F70" t="s">
        <v>5</v>
      </c>
    </row>
    <row r="71" spans="1:6" x14ac:dyDescent="0.3">
      <c r="A71">
        <v>67</v>
      </c>
      <c r="B71" t="s">
        <v>790</v>
      </c>
      <c r="C71" t="s">
        <v>19</v>
      </c>
      <c r="D71" t="s">
        <v>791</v>
      </c>
      <c r="E71" t="s">
        <v>2</v>
      </c>
      <c r="F71" t="s">
        <v>5</v>
      </c>
    </row>
    <row r="72" spans="1:6" x14ac:dyDescent="0.3">
      <c r="A72">
        <v>68</v>
      </c>
      <c r="B72" t="s">
        <v>793</v>
      </c>
      <c r="C72" t="s">
        <v>24</v>
      </c>
      <c r="D72" t="s">
        <v>794</v>
      </c>
      <c r="E72" t="s">
        <v>2</v>
      </c>
      <c r="F72" t="s">
        <v>5</v>
      </c>
    </row>
    <row r="73" spans="1:6" x14ac:dyDescent="0.3">
      <c r="A73">
        <v>69</v>
      </c>
      <c r="B73" t="s">
        <v>799</v>
      </c>
      <c r="C73" t="s">
        <v>34</v>
      </c>
      <c r="D73" t="s">
        <v>800</v>
      </c>
      <c r="E73" t="s">
        <v>1</v>
      </c>
      <c r="F73" t="s">
        <v>5</v>
      </c>
    </row>
    <row r="74" spans="1:6" x14ac:dyDescent="0.3">
      <c r="A74">
        <v>70</v>
      </c>
      <c r="B74" t="s">
        <v>805</v>
      </c>
      <c r="C74" t="s">
        <v>14</v>
      </c>
      <c r="D74" t="s">
        <v>806</v>
      </c>
      <c r="E74" t="s">
        <v>2</v>
      </c>
      <c r="F74" t="s">
        <v>5</v>
      </c>
    </row>
    <row r="75" spans="1:6" x14ac:dyDescent="0.3">
      <c r="A75">
        <v>71</v>
      </c>
      <c r="B75" t="s">
        <v>808</v>
      </c>
      <c r="C75" t="s">
        <v>19</v>
      </c>
      <c r="D75" t="s">
        <v>809</v>
      </c>
      <c r="E75" t="s">
        <v>0</v>
      </c>
      <c r="F75" t="s">
        <v>1347</v>
      </c>
    </row>
    <row r="76" spans="1:6" x14ac:dyDescent="0.3">
      <c r="A76">
        <v>72</v>
      </c>
      <c r="B76" t="s">
        <v>817</v>
      </c>
      <c r="C76" t="s">
        <v>24</v>
      </c>
      <c r="D76" t="s">
        <v>818</v>
      </c>
      <c r="E76" t="s">
        <v>0</v>
      </c>
      <c r="F76" t="s">
        <v>1347</v>
      </c>
    </row>
    <row r="77" spans="1:6" x14ac:dyDescent="0.3">
      <c r="A77">
        <v>73</v>
      </c>
      <c r="B77" t="s">
        <v>825</v>
      </c>
      <c r="C77" t="s">
        <v>34</v>
      </c>
      <c r="D77" t="s">
        <v>826</v>
      </c>
      <c r="E77" t="s">
        <v>0</v>
      </c>
      <c r="F77" t="s">
        <v>1347</v>
      </c>
    </row>
    <row r="78" spans="1:6" x14ac:dyDescent="0.3">
      <c r="A78">
        <v>74</v>
      </c>
      <c r="B78" t="s">
        <v>828</v>
      </c>
      <c r="C78" t="s">
        <v>14</v>
      </c>
      <c r="D78" t="s">
        <v>829</v>
      </c>
      <c r="E78" t="s">
        <v>0</v>
      </c>
      <c r="F78" t="s">
        <v>1347</v>
      </c>
    </row>
    <row r="79" spans="1:6" x14ac:dyDescent="0.3">
      <c r="A79">
        <v>75</v>
      </c>
      <c r="B79" t="s">
        <v>834</v>
      </c>
      <c r="C79" t="s">
        <v>19</v>
      </c>
      <c r="D79" t="s">
        <v>835</v>
      </c>
      <c r="E79" t="s">
        <v>0</v>
      </c>
      <c r="F79" t="s">
        <v>1347</v>
      </c>
    </row>
    <row r="80" spans="1:6" x14ac:dyDescent="0.3">
      <c r="A80">
        <v>76</v>
      </c>
      <c r="B80" t="s">
        <v>840</v>
      </c>
      <c r="C80" t="s">
        <v>24</v>
      </c>
      <c r="D80" t="s">
        <v>379</v>
      </c>
      <c r="E80" t="s">
        <v>0</v>
      </c>
      <c r="F80" t="s">
        <v>1347</v>
      </c>
    </row>
    <row r="81" spans="1:6" x14ac:dyDescent="0.3">
      <c r="A81">
        <v>77</v>
      </c>
      <c r="B81" t="s">
        <v>842</v>
      </c>
      <c r="C81" t="s">
        <v>34</v>
      </c>
      <c r="D81" t="s">
        <v>843</v>
      </c>
      <c r="E81" t="s">
        <v>0</v>
      </c>
      <c r="F81" t="s">
        <v>1347</v>
      </c>
    </row>
    <row r="82" spans="1:6" x14ac:dyDescent="0.3">
      <c r="A82">
        <v>78</v>
      </c>
      <c r="B82" t="s">
        <v>845</v>
      </c>
      <c r="C82" t="s">
        <v>14</v>
      </c>
      <c r="D82" t="s">
        <v>846</v>
      </c>
      <c r="E82" t="s">
        <v>0</v>
      </c>
      <c r="F82" t="s">
        <v>1347</v>
      </c>
    </row>
    <row r="83" spans="1:6" x14ac:dyDescent="0.3">
      <c r="A83">
        <v>79</v>
      </c>
      <c r="B83" t="s">
        <v>848</v>
      </c>
      <c r="C83" t="s">
        <v>19</v>
      </c>
      <c r="D83" t="s">
        <v>849</v>
      </c>
      <c r="E83" t="s">
        <v>0</v>
      </c>
      <c r="F83" t="s">
        <v>1347</v>
      </c>
    </row>
    <row r="84" spans="1:6" x14ac:dyDescent="0.3">
      <c r="A84">
        <v>80</v>
      </c>
      <c r="B84" t="s">
        <v>851</v>
      </c>
      <c r="C84" t="s">
        <v>24</v>
      </c>
      <c r="D84" t="s">
        <v>852</v>
      </c>
      <c r="E84" t="s">
        <v>0</v>
      </c>
      <c r="F84" t="s">
        <v>1347</v>
      </c>
    </row>
    <row r="85" spans="1:6" x14ac:dyDescent="0.3">
      <c r="A85">
        <v>81</v>
      </c>
      <c r="B85" t="s">
        <v>854</v>
      </c>
      <c r="C85" t="s">
        <v>34</v>
      </c>
      <c r="D85" t="s">
        <v>855</v>
      </c>
      <c r="E85" t="s">
        <v>0</v>
      </c>
      <c r="F85" t="s">
        <v>1347</v>
      </c>
    </row>
    <row r="86" spans="1:6" x14ac:dyDescent="0.3">
      <c r="A86">
        <v>82</v>
      </c>
      <c r="B86" t="s">
        <v>857</v>
      </c>
      <c r="C86" t="s">
        <v>14</v>
      </c>
      <c r="D86" t="s">
        <v>858</v>
      </c>
      <c r="E86" t="s">
        <v>0</v>
      </c>
      <c r="F86" t="s">
        <v>1347</v>
      </c>
    </row>
    <row r="87" spans="1:6" x14ac:dyDescent="0.3">
      <c r="A87">
        <v>83</v>
      </c>
      <c r="B87" t="s">
        <v>863</v>
      </c>
      <c r="C87" t="s">
        <v>19</v>
      </c>
      <c r="D87" t="s">
        <v>864</v>
      </c>
      <c r="E87" t="s">
        <v>0</v>
      </c>
      <c r="F87" t="s">
        <v>1347</v>
      </c>
    </row>
    <row r="88" spans="1:6" x14ac:dyDescent="0.3">
      <c r="A88">
        <v>84</v>
      </c>
      <c r="B88" t="s">
        <v>866</v>
      </c>
      <c r="C88" t="s">
        <v>24</v>
      </c>
      <c r="D88" t="s">
        <v>867</v>
      </c>
      <c r="E88" t="s">
        <v>0</v>
      </c>
      <c r="F88" t="s">
        <v>1347</v>
      </c>
    </row>
    <row r="89" spans="1:6" x14ac:dyDescent="0.3">
      <c r="A89">
        <v>85</v>
      </c>
      <c r="B89" t="s">
        <v>869</v>
      </c>
      <c r="C89" t="s">
        <v>34</v>
      </c>
      <c r="D89" t="s">
        <v>870</v>
      </c>
      <c r="E89" t="s">
        <v>0</v>
      </c>
      <c r="F89" t="s">
        <v>1347</v>
      </c>
    </row>
    <row r="90" spans="1:6" x14ac:dyDescent="0.3">
      <c r="A90">
        <v>86</v>
      </c>
      <c r="B90" t="s">
        <v>872</v>
      </c>
      <c r="C90" t="s">
        <v>14</v>
      </c>
      <c r="D90" t="s">
        <v>873</v>
      </c>
      <c r="E90" t="s">
        <v>0</v>
      </c>
      <c r="F90" t="s">
        <v>1347</v>
      </c>
    </row>
    <row r="91" spans="1:6" x14ac:dyDescent="0.3">
      <c r="A91">
        <v>87</v>
      </c>
      <c r="B91" t="s">
        <v>875</v>
      </c>
      <c r="C91" t="s">
        <v>19</v>
      </c>
      <c r="D91" t="s">
        <v>876</v>
      </c>
      <c r="E91" t="s">
        <v>0</v>
      </c>
      <c r="F91" t="s">
        <v>1347</v>
      </c>
    </row>
    <row r="92" spans="1:6" x14ac:dyDescent="0.3">
      <c r="A92">
        <v>88</v>
      </c>
      <c r="B92" t="s">
        <v>878</v>
      </c>
      <c r="C92" t="s">
        <v>24</v>
      </c>
      <c r="D92" t="s">
        <v>879</v>
      </c>
      <c r="E92" t="s">
        <v>0</v>
      </c>
      <c r="F92" t="s">
        <v>1347</v>
      </c>
    </row>
    <row r="93" spans="1:6" x14ac:dyDescent="0.3">
      <c r="A93">
        <v>89</v>
      </c>
      <c r="B93" t="s">
        <v>887</v>
      </c>
      <c r="C93" t="s">
        <v>34</v>
      </c>
      <c r="D93" t="s">
        <v>888</v>
      </c>
      <c r="E93" t="s">
        <v>0</v>
      </c>
      <c r="F93" t="s">
        <v>1347</v>
      </c>
    </row>
    <row r="94" spans="1:6" x14ac:dyDescent="0.3">
      <c r="A94">
        <v>90</v>
      </c>
      <c r="B94" t="s">
        <v>890</v>
      </c>
      <c r="C94" t="s">
        <v>14</v>
      </c>
      <c r="D94" t="s">
        <v>891</v>
      </c>
      <c r="E94" t="s">
        <v>0</v>
      </c>
      <c r="F94" t="s">
        <v>1347</v>
      </c>
    </row>
    <row r="95" spans="1:6" x14ac:dyDescent="0.3">
      <c r="A95">
        <v>91</v>
      </c>
      <c r="B95" t="s">
        <v>893</v>
      </c>
      <c r="C95" t="s">
        <v>19</v>
      </c>
      <c r="D95" t="s">
        <v>894</v>
      </c>
      <c r="E95" t="s">
        <v>15</v>
      </c>
      <c r="F95" t="s">
        <v>5</v>
      </c>
    </row>
    <row r="96" spans="1:6" x14ac:dyDescent="0.3">
      <c r="A96">
        <v>92</v>
      </c>
      <c r="B96" t="s">
        <v>896</v>
      </c>
      <c r="C96" t="s">
        <v>24</v>
      </c>
      <c r="D96" t="s">
        <v>897</v>
      </c>
      <c r="E96" t="s">
        <v>2</v>
      </c>
      <c r="F96" t="s">
        <v>60</v>
      </c>
    </row>
    <row r="97" spans="1:6" x14ac:dyDescent="0.3">
      <c r="A97">
        <v>93</v>
      </c>
      <c r="B97" t="s">
        <v>902</v>
      </c>
      <c r="C97" t="s">
        <v>34</v>
      </c>
      <c r="D97" t="s">
        <v>903</v>
      </c>
      <c r="E97" t="s">
        <v>3</v>
      </c>
      <c r="F97" t="s">
        <v>1266</v>
      </c>
    </row>
    <row r="98" spans="1:6" x14ac:dyDescent="0.3">
      <c r="A98">
        <v>94</v>
      </c>
      <c r="B98" t="s">
        <v>905</v>
      </c>
      <c r="C98" t="s">
        <v>14</v>
      </c>
      <c r="D98" t="s">
        <v>906</v>
      </c>
      <c r="E98" t="s">
        <v>15</v>
      </c>
      <c r="F98" t="s">
        <v>361</v>
      </c>
    </row>
    <row r="99" spans="1:6" x14ac:dyDescent="0.3">
      <c r="A99">
        <v>95</v>
      </c>
      <c r="B99" t="s">
        <v>908</v>
      </c>
      <c r="C99" t="s">
        <v>19</v>
      </c>
      <c r="D99" t="s">
        <v>909</v>
      </c>
      <c r="E99" t="s">
        <v>2</v>
      </c>
      <c r="F99" t="s">
        <v>60</v>
      </c>
    </row>
    <row r="100" spans="1:6" x14ac:dyDescent="0.3">
      <c r="A100">
        <v>96</v>
      </c>
      <c r="B100" t="s">
        <v>911</v>
      </c>
      <c r="C100" t="s">
        <v>24</v>
      </c>
      <c r="D100" t="s">
        <v>912</v>
      </c>
      <c r="E100" t="s">
        <v>4</v>
      </c>
      <c r="F100" t="s">
        <v>1288</v>
      </c>
    </row>
    <row r="101" spans="1:6" x14ac:dyDescent="0.3">
      <c r="A101">
        <v>97</v>
      </c>
      <c r="B101" t="s">
        <v>917</v>
      </c>
      <c r="C101" t="s">
        <v>34</v>
      </c>
      <c r="D101" t="s">
        <v>918</v>
      </c>
      <c r="E101" t="s">
        <v>15</v>
      </c>
      <c r="F101" t="s">
        <v>1296</v>
      </c>
    </row>
    <row r="102" spans="1:6" x14ac:dyDescent="0.3">
      <c r="A102">
        <v>98</v>
      </c>
      <c r="B102" t="s">
        <v>920</v>
      </c>
      <c r="C102" t="s">
        <v>14</v>
      </c>
      <c r="D102" t="s">
        <v>303</v>
      </c>
      <c r="E102" t="s">
        <v>4</v>
      </c>
      <c r="F102" t="s">
        <v>1288</v>
      </c>
    </row>
    <row r="103" spans="1:6" x14ac:dyDescent="0.3">
      <c r="A103">
        <v>99</v>
      </c>
      <c r="B103" t="s">
        <v>928</v>
      </c>
      <c r="C103" t="s">
        <v>19</v>
      </c>
      <c r="D103" t="s">
        <v>929</v>
      </c>
      <c r="E103" t="s">
        <v>4</v>
      </c>
      <c r="F103" t="s">
        <v>1288</v>
      </c>
    </row>
    <row r="104" spans="1:6" x14ac:dyDescent="0.3">
      <c r="A104">
        <v>100</v>
      </c>
      <c r="B104" t="s">
        <v>931</v>
      </c>
      <c r="C104" t="s">
        <v>24</v>
      </c>
      <c r="D104" t="s">
        <v>932</v>
      </c>
      <c r="E104" t="s">
        <v>2</v>
      </c>
      <c r="F104" t="s">
        <v>60</v>
      </c>
    </row>
    <row r="105" spans="1:6" x14ac:dyDescent="0.3">
      <c r="A105">
        <v>101</v>
      </c>
      <c r="B105" t="s">
        <v>934</v>
      </c>
      <c r="C105" t="s">
        <v>34</v>
      </c>
      <c r="D105" t="s">
        <v>935</v>
      </c>
      <c r="E105" t="s">
        <v>15</v>
      </c>
      <c r="F105" t="s">
        <v>361</v>
      </c>
    </row>
    <row r="106" spans="1:6" x14ac:dyDescent="0.3">
      <c r="A106">
        <v>102</v>
      </c>
      <c r="B106" t="s">
        <v>937</v>
      </c>
      <c r="C106" t="s">
        <v>14</v>
      </c>
      <c r="D106" t="s">
        <v>938</v>
      </c>
      <c r="E106" t="s">
        <v>3</v>
      </c>
      <c r="F106" t="s">
        <v>1266</v>
      </c>
    </row>
    <row r="107" spans="1:6" x14ac:dyDescent="0.3">
      <c r="A107">
        <v>103</v>
      </c>
      <c r="B107" t="s">
        <v>943</v>
      </c>
      <c r="C107" t="s">
        <v>19</v>
      </c>
      <c r="D107" t="s">
        <v>944</v>
      </c>
      <c r="E107" t="s">
        <v>2</v>
      </c>
      <c r="F107" t="s">
        <v>60</v>
      </c>
    </row>
    <row r="108" spans="1:6" x14ac:dyDescent="0.3">
      <c r="A108">
        <v>104</v>
      </c>
      <c r="B108" t="s">
        <v>946</v>
      </c>
      <c r="C108" t="s">
        <v>24</v>
      </c>
      <c r="D108" t="s">
        <v>947</v>
      </c>
      <c r="E108" t="s">
        <v>3</v>
      </c>
      <c r="F108" t="s">
        <v>1266</v>
      </c>
    </row>
    <row r="109" spans="1:6" x14ac:dyDescent="0.3">
      <c r="A109">
        <v>105</v>
      </c>
      <c r="B109" t="s">
        <v>949</v>
      </c>
      <c r="C109" t="s">
        <v>34</v>
      </c>
      <c r="D109" t="s">
        <v>950</v>
      </c>
      <c r="E109" t="s">
        <v>3</v>
      </c>
      <c r="F109" t="s">
        <v>1266</v>
      </c>
    </row>
    <row r="110" spans="1:6" x14ac:dyDescent="0.3">
      <c r="A110">
        <v>106</v>
      </c>
      <c r="B110" t="s">
        <v>952</v>
      </c>
      <c r="C110" t="s">
        <v>14</v>
      </c>
      <c r="D110" t="s">
        <v>953</v>
      </c>
      <c r="E110" t="s">
        <v>2</v>
      </c>
      <c r="F110" t="s">
        <v>1266</v>
      </c>
    </row>
    <row r="111" spans="1:6" x14ac:dyDescent="0.3">
      <c r="A111">
        <v>107</v>
      </c>
      <c r="B111" t="s">
        <v>955</v>
      </c>
      <c r="C111" t="s">
        <v>19</v>
      </c>
      <c r="D111" t="s">
        <v>956</v>
      </c>
      <c r="E111" t="s">
        <v>2</v>
      </c>
      <c r="F111" t="s">
        <v>1266</v>
      </c>
    </row>
    <row r="112" spans="1:6" x14ac:dyDescent="0.3">
      <c r="A112">
        <v>108</v>
      </c>
      <c r="B112" t="s">
        <v>961</v>
      </c>
      <c r="C112" t="s">
        <v>24</v>
      </c>
      <c r="D112" t="s">
        <v>962</v>
      </c>
      <c r="E112" t="s">
        <v>4</v>
      </c>
      <c r="F112" t="s">
        <v>1288</v>
      </c>
    </row>
    <row r="113" spans="1:6" x14ac:dyDescent="0.3">
      <c r="A113">
        <v>109</v>
      </c>
      <c r="B113" t="s">
        <v>964</v>
      </c>
      <c r="C113" t="s">
        <v>34</v>
      </c>
      <c r="D113" t="s">
        <v>965</v>
      </c>
      <c r="E113" t="s">
        <v>1</v>
      </c>
      <c r="F113" t="s">
        <v>1288</v>
      </c>
    </row>
    <row r="114" spans="1:6" x14ac:dyDescent="0.3">
      <c r="A114">
        <v>110</v>
      </c>
      <c r="B114" t="s">
        <v>971</v>
      </c>
      <c r="C114" t="s">
        <v>14</v>
      </c>
      <c r="D114" t="s">
        <v>972</v>
      </c>
      <c r="E114" t="s">
        <v>4</v>
      </c>
      <c r="F114" t="s">
        <v>1288</v>
      </c>
    </row>
    <row r="115" spans="1:6" x14ac:dyDescent="0.3">
      <c r="A115">
        <v>111</v>
      </c>
      <c r="B115" t="s">
        <v>974</v>
      </c>
      <c r="C115" t="s">
        <v>19</v>
      </c>
      <c r="D115" t="s">
        <v>975</v>
      </c>
      <c r="E115" t="s">
        <v>2</v>
      </c>
      <c r="F115" t="s">
        <v>1288</v>
      </c>
    </row>
    <row r="116" spans="1:6" x14ac:dyDescent="0.3">
      <c r="A116">
        <v>112</v>
      </c>
      <c r="B116" t="s">
        <v>977</v>
      </c>
      <c r="C116" t="s">
        <v>24</v>
      </c>
      <c r="D116" t="s">
        <v>978</v>
      </c>
      <c r="E116" t="s">
        <v>0</v>
      </c>
      <c r="F116" t="s">
        <v>1288</v>
      </c>
    </row>
    <row r="117" spans="1:6" x14ac:dyDescent="0.3">
      <c r="A117">
        <v>113</v>
      </c>
      <c r="B117" t="s">
        <v>979</v>
      </c>
      <c r="C117" t="s">
        <v>34</v>
      </c>
      <c r="D117" t="s">
        <v>980</v>
      </c>
      <c r="E117" t="s">
        <v>1</v>
      </c>
      <c r="F117" t="s">
        <v>1288</v>
      </c>
    </row>
    <row r="118" spans="1:6" x14ac:dyDescent="0.3">
      <c r="A118">
        <v>114</v>
      </c>
      <c r="B118" t="s">
        <v>982</v>
      </c>
      <c r="C118" t="s">
        <v>14</v>
      </c>
      <c r="D118" t="s">
        <v>983</v>
      </c>
      <c r="E118" t="s">
        <v>1</v>
      </c>
      <c r="F118" t="s">
        <v>1288</v>
      </c>
    </row>
    <row r="119" spans="1:6" x14ac:dyDescent="0.3">
      <c r="A119">
        <v>115</v>
      </c>
      <c r="B119" t="s">
        <v>985</v>
      </c>
      <c r="C119" t="s">
        <v>19</v>
      </c>
      <c r="D119" t="s">
        <v>986</v>
      </c>
      <c r="E119" t="s">
        <v>0</v>
      </c>
      <c r="F119" t="s">
        <v>1288</v>
      </c>
    </row>
    <row r="120" spans="1:6" x14ac:dyDescent="0.3">
      <c r="A120">
        <v>116</v>
      </c>
      <c r="B120" t="s">
        <v>988</v>
      </c>
      <c r="C120" t="s">
        <v>24</v>
      </c>
      <c r="D120" t="s">
        <v>989</v>
      </c>
      <c r="E120" t="s">
        <v>15</v>
      </c>
      <c r="F120" t="s">
        <v>1288</v>
      </c>
    </row>
    <row r="121" spans="1:6" x14ac:dyDescent="0.3">
      <c r="A121">
        <v>117</v>
      </c>
      <c r="B121" t="s">
        <v>991</v>
      </c>
      <c r="C121" t="s">
        <v>34</v>
      </c>
      <c r="D121" t="s">
        <v>992</v>
      </c>
      <c r="E121" t="s">
        <v>1</v>
      </c>
      <c r="F121" t="s">
        <v>1288</v>
      </c>
    </row>
    <row r="122" spans="1:6" x14ac:dyDescent="0.3">
      <c r="A122">
        <v>118</v>
      </c>
      <c r="B122" t="s">
        <v>994</v>
      </c>
      <c r="C122" t="s">
        <v>14</v>
      </c>
      <c r="D122" t="s">
        <v>995</v>
      </c>
      <c r="E122" t="s">
        <v>1</v>
      </c>
      <c r="F122" t="s">
        <v>1288</v>
      </c>
    </row>
    <row r="123" spans="1:6" x14ac:dyDescent="0.3">
      <c r="A123">
        <v>119</v>
      </c>
      <c r="B123" t="s">
        <v>997</v>
      </c>
      <c r="C123" t="s">
        <v>19</v>
      </c>
      <c r="D123" t="s">
        <v>998</v>
      </c>
      <c r="E123" t="s">
        <v>3</v>
      </c>
      <c r="F123" t="s">
        <v>1288</v>
      </c>
    </row>
    <row r="124" spans="1:6" x14ac:dyDescent="0.3">
      <c r="A124">
        <v>120</v>
      </c>
      <c r="B124" t="s">
        <v>1000</v>
      </c>
      <c r="C124" t="s">
        <v>24</v>
      </c>
      <c r="D124" t="s">
        <v>1001</v>
      </c>
      <c r="E124" t="s">
        <v>15</v>
      </c>
      <c r="F124" t="s">
        <v>1288</v>
      </c>
    </row>
    <row r="125" spans="1:6" x14ac:dyDescent="0.3">
      <c r="A125">
        <v>121</v>
      </c>
      <c r="B125" t="s">
        <v>1003</v>
      </c>
      <c r="C125" t="s">
        <v>34</v>
      </c>
      <c r="D125" t="s">
        <v>1004</v>
      </c>
      <c r="E125" t="s">
        <v>2</v>
      </c>
      <c r="F125" t="s">
        <v>1288</v>
      </c>
    </row>
    <row r="126" spans="1:6" x14ac:dyDescent="0.3">
      <c r="A126">
        <v>122</v>
      </c>
      <c r="B126" t="s">
        <v>1006</v>
      </c>
      <c r="C126" t="s">
        <v>14</v>
      </c>
      <c r="D126" t="s">
        <v>1007</v>
      </c>
      <c r="E126" t="s">
        <v>1</v>
      </c>
      <c r="F126" t="s">
        <v>1288</v>
      </c>
    </row>
    <row r="127" spans="1:6" x14ac:dyDescent="0.3">
      <c r="A127">
        <v>123</v>
      </c>
      <c r="B127" t="s">
        <v>1015</v>
      </c>
      <c r="C127" t="s">
        <v>19</v>
      </c>
      <c r="D127" t="s">
        <v>1016</v>
      </c>
      <c r="E127" t="s">
        <v>3</v>
      </c>
      <c r="F127" t="s">
        <v>1288</v>
      </c>
    </row>
    <row r="128" spans="1:6" x14ac:dyDescent="0.3">
      <c r="A128">
        <v>124</v>
      </c>
      <c r="B128" t="s">
        <v>1018</v>
      </c>
      <c r="C128" t="s">
        <v>24</v>
      </c>
      <c r="D128" t="s">
        <v>1019</v>
      </c>
      <c r="E128" t="s">
        <v>4</v>
      </c>
      <c r="F128" t="s">
        <v>1288</v>
      </c>
    </row>
    <row r="129" spans="1:6" x14ac:dyDescent="0.3">
      <c r="A129">
        <v>125</v>
      </c>
      <c r="B129" t="s">
        <v>1021</v>
      </c>
      <c r="C129" t="s">
        <v>34</v>
      </c>
      <c r="D129" t="s">
        <v>1022</v>
      </c>
      <c r="E129" t="s">
        <v>1</v>
      </c>
      <c r="F129" t="s">
        <v>1288</v>
      </c>
    </row>
    <row r="130" spans="1:6" x14ac:dyDescent="0.3">
      <c r="A130">
        <v>126</v>
      </c>
      <c r="B130" t="s">
        <v>1031</v>
      </c>
      <c r="C130" t="s">
        <v>14</v>
      </c>
      <c r="D130" t="s">
        <v>1032</v>
      </c>
      <c r="E130" t="s">
        <v>0</v>
      </c>
      <c r="F130" t="s">
        <v>1288</v>
      </c>
    </row>
    <row r="131" spans="1:6" x14ac:dyDescent="0.3">
      <c r="A131">
        <v>127</v>
      </c>
      <c r="B131" t="s">
        <v>1034</v>
      </c>
      <c r="C131" t="s">
        <v>19</v>
      </c>
      <c r="D131" t="s">
        <v>1035</v>
      </c>
      <c r="E131" t="s">
        <v>15</v>
      </c>
      <c r="F131" t="s">
        <v>1288</v>
      </c>
    </row>
    <row r="132" spans="1:6" x14ac:dyDescent="0.3">
      <c r="A132">
        <v>128</v>
      </c>
      <c r="B132" t="s">
        <v>1037</v>
      </c>
      <c r="C132" t="s">
        <v>24</v>
      </c>
      <c r="D132" t="s">
        <v>1038</v>
      </c>
      <c r="E132" t="s">
        <v>2</v>
      </c>
      <c r="F132" t="s">
        <v>1288</v>
      </c>
    </row>
    <row r="133" spans="1:6" x14ac:dyDescent="0.3">
      <c r="A133">
        <v>129</v>
      </c>
      <c r="B133" t="s">
        <v>1040</v>
      </c>
      <c r="C133" t="s">
        <v>34</v>
      </c>
      <c r="D133" t="s">
        <v>1041</v>
      </c>
      <c r="E133" t="s">
        <v>0</v>
      </c>
      <c r="F133" t="s">
        <v>1288</v>
      </c>
    </row>
    <row r="134" spans="1:6" x14ac:dyDescent="0.3">
      <c r="A134">
        <v>130</v>
      </c>
      <c r="B134" t="s">
        <v>1043</v>
      </c>
      <c r="C134" t="s">
        <v>14</v>
      </c>
      <c r="D134" t="s">
        <v>1044</v>
      </c>
      <c r="E134" t="s">
        <v>2</v>
      </c>
      <c r="F134" t="s">
        <v>1288</v>
      </c>
    </row>
    <row r="135" spans="1:6" x14ac:dyDescent="0.3">
      <c r="A135">
        <v>131</v>
      </c>
      <c r="B135" t="s">
        <v>1046</v>
      </c>
      <c r="C135" t="s">
        <v>19</v>
      </c>
      <c r="D135" t="s">
        <v>1047</v>
      </c>
      <c r="E135" t="s">
        <v>4</v>
      </c>
      <c r="F135" t="s">
        <v>1288</v>
      </c>
    </row>
    <row r="136" spans="1:6" x14ac:dyDescent="0.3">
      <c r="A136">
        <v>132</v>
      </c>
      <c r="B136" t="s">
        <v>1049</v>
      </c>
      <c r="C136" t="s">
        <v>24</v>
      </c>
      <c r="D136" t="s">
        <v>1050</v>
      </c>
      <c r="E136" t="s">
        <v>15</v>
      </c>
      <c r="F136" t="s">
        <v>1288</v>
      </c>
    </row>
    <row r="137" spans="1:6" x14ac:dyDescent="0.3">
      <c r="A137">
        <v>133</v>
      </c>
      <c r="B137" t="s">
        <v>1052</v>
      </c>
      <c r="C137" t="s">
        <v>34</v>
      </c>
      <c r="D137" t="s">
        <v>1053</v>
      </c>
      <c r="E137" t="s">
        <v>4</v>
      </c>
      <c r="F137" t="s">
        <v>1288</v>
      </c>
    </row>
    <row r="138" spans="1:6" x14ac:dyDescent="0.3">
      <c r="A138">
        <v>134</v>
      </c>
      <c r="B138" t="s">
        <v>1055</v>
      </c>
      <c r="C138" t="s">
        <v>14</v>
      </c>
      <c r="D138" t="s">
        <v>1056</v>
      </c>
      <c r="E138" t="s">
        <v>4</v>
      </c>
      <c r="F138" t="s">
        <v>1288</v>
      </c>
    </row>
    <row r="139" spans="1:6" x14ac:dyDescent="0.3">
      <c r="A139">
        <v>135</v>
      </c>
      <c r="B139" t="s">
        <v>1058</v>
      </c>
      <c r="C139" t="s">
        <v>19</v>
      </c>
      <c r="D139" t="s">
        <v>1059</v>
      </c>
      <c r="E139" t="s">
        <v>0</v>
      </c>
      <c r="F139" t="s">
        <v>1288</v>
      </c>
    </row>
    <row r="140" spans="1:6" x14ac:dyDescent="0.3">
      <c r="A140">
        <v>136</v>
      </c>
      <c r="B140" t="s">
        <v>1061</v>
      </c>
      <c r="C140" t="s">
        <v>24</v>
      </c>
      <c r="D140" t="s">
        <v>1062</v>
      </c>
      <c r="E140" t="s">
        <v>15</v>
      </c>
      <c r="F140" t="s">
        <v>1288</v>
      </c>
    </row>
    <row r="141" spans="1:6" x14ac:dyDescent="0.3">
      <c r="A141">
        <v>137</v>
      </c>
      <c r="B141" t="s">
        <v>1064</v>
      </c>
      <c r="C141" t="s">
        <v>34</v>
      </c>
      <c r="D141" t="s">
        <v>1065</v>
      </c>
      <c r="E141" t="s">
        <v>1</v>
      </c>
      <c r="F141" t="s">
        <v>1288</v>
      </c>
    </row>
    <row r="142" spans="1:6" x14ac:dyDescent="0.3">
      <c r="A142">
        <v>138</v>
      </c>
      <c r="B142" t="s">
        <v>1067</v>
      </c>
      <c r="C142" t="s">
        <v>14</v>
      </c>
      <c r="D142" t="s">
        <v>1068</v>
      </c>
      <c r="E142" t="s">
        <v>4</v>
      </c>
      <c r="F142" t="s">
        <v>1288</v>
      </c>
    </row>
    <row r="143" spans="1:6" x14ac:dyDescent="0.3">
      <c r="A143">
        <v>139</v>
      </c>
      <c r="B143" t="s">
        <v>1070</v>
      </c>
      <c r="C143" t="s">
        <v>19</v>
      </c>
      <c r="D143" t="s">
        <v>1071</v>
      </c>
      <c r="E143" t="s">
        <v>0</v>
      </c>
      <c r="F143" t="s">
        <v>1288</v>
      </c>
    </row>
    <row r="144" spans="1:6" x14ac:dyDescent="0.3">
      <c r="A144">
        <v>140</v>
      </c>
      <c r="B144" t="s">
        <v>1073</v>
      </c>
      <c r="C144" t="s">
        <v>24</v>
      </c>
      <c r="D144" t="s">
        <v>1074</v>
      </c>
      <c r="E144" t="s">
        <v>4</v>
      </c>
      <c r="F144" t="s">
        <v>1288</v>
      </c>
    </row>
    <row r="145" spans="1:6" x14ac:dyDescent="0.3">
      <c r="A145">
        <v>141</v>
      </c>
      <c r="B145" t="s">
        <v>1075</v>
      </c>
      <c r="C145" t="s">
        <v>34</v>
      </c>
      <c r="D145" t="s">
        <v>1076</v>
      </c>
      <c r="E145" t="s">
        <v>2</v>
      </c>
      <c r="F145" t="s">
        <v>1288</v>
      </c>
    </row>
    <row r="146" spans="1:6" x14ac:dyDescent="0.3">
      <c r="A146">
        <v>142</v>
      </c>
      <c r="B146" t="s">
        <v>1078</v>
      </c>
      <c r="C146" t="s">
        <v>14</v>
      </c>
      <c r="D146" t="s">
        <v>1079</v>
      </c>
      <c r="E146" t="s">
        <v>3</v>
      </c>
      <c r="F146" t="s">
        <v>1288</v>
      </c>
    </row>
    <row r="147" spans="1:6" x14ac:dyDescent="0.3">
      <c r="A147">
        <v>143</v>
      </c>
      <c r="B147" t="s">
        <v>1081</v>
      </c>
      <c r="C147" t="s">
        <v>19</v>
      </c>
      <c r="D147" t="s">
        <v>1082</v>
      </c>
      <c r="E147" t="s">
        <v>1</v>
      </c>
      <c r="F147" t="s">
        <v>1288</v>
      </c>
    </row>
    <row r="148" spans="1:6" x14ac:dyDescent="0.3">
      <c r="A148">
        <v>144</v>
      </c>
      <c r="B148" t="s">
        <v>1084</v>
      </c>
      <c r="C148" t="s">
        <v>24</v>
      </c>
      <c r="D148" t="s">
        <v>1085</v>
      </c>
      <c r="E148" t="s">
        <v>3</v>
      </c>
      <c r="F148" t="s">
        <v>1288</v>
      </c>
    </row>
    <row r="149" spans="1:6" x14ac:dyDescent="0.3">
      <c r="A149">
        <v>145</v>
      </c>
      <c r="B149" t="s">
        <v>1114</v>
      </c>
      <c r="C149" t="s">
        <v>34</v>
      </c>
      <c r="D149" t="s">
        <v>1115</v>
      </c>
      <c r="E149" t="s">
        <v>4</v>
      </c>
      <c r="F149" t="s">
        <v>1288</v>
      </c>
    </row>
    <row r="150" spans="1:6" x14ac:dyDescent="0.3">
      <c r="A150">
        <v>146</v>
      </c>
      <c r="B150" t="s">
        <v>1120</v>
      </c>
      <c r="C150" t="s">
        <v>14</v>
      </c>
      <c r="D150" t="s">
        <v>1122</v>
      </c>
      <c r="E150" t="s">
        <v>3</v>
      </c>
      <c r="F150" t="s">
        <v>1288</v>
      </c>
    </row>
    <row r="151" spans="1:6" x14ac:dyDescent="0.3">
      <c r="A151">
        <v>147</v>
      </c>
      <c r="B151" t="s">
        <v>1126</v>
      </c>
      <c r="C151" t="s">
        <v>19</v>
      </c>
      <c r="D151" t="s">
        <v>1128</v>
      </c>
      <c r="E151" t="s">
        <v>15</v>
      </c>
      <c r="F151" t="s">
        <v>1288</v>
      </c>
    </row>
    <row r="152" spans="1:6" x14ac:dyDescent="0.3">
      <c r="A152">
        <v>148</v>
      </c>
      <c r="B152" t="s">
        <v>1162</v>
      </c>
      <c r="C152" t="s">
        <v>24</v>
      </c>
      <c r="D152" t="s">
        <v>1163</v>
      </c>
      <c r="E152" t="s">
        <v>3</v>
      </c>
      <c r="F152" t="s">
        <v>1288</v>
      </c>
    </row>
    <row r="153" spans="1:6" x14ac:dyDescent="0.3">
      <c r="A153">
        <v>149</v>
      </c>
      <c r="B153" t="s">
        <v>1165</v>
      </c>
      <c r="C153" t="s">
        <v>34</v>
      </c>
      <c r="D153" t="s">
        <v>1166</v>
      </c>
      <c r="E153" t="s">
        <v>15</v>
      </c>
      <c r="F153" t="s">
        <v>1288</v>
      </c>
    </row>
    <row r="154" spans="1:6" x14ac:dyDescent="0.3">
      <c r="A154">
        <v>150</v>
      </c>
      <c r="B154" t="s">
        <v>1239</v>
      </c>
      <c r="C154" t="s">
        <v>14</v>
      </c>
      <c r="D154" t="s">
        <v>1240</v>
      </c>
      <c r="E154" t="s">
        <v>3</v>
      </c>
      <c r="F154" t="s">
        <v>1288</v>
      </c>
    </row>
    <row r="155" spans="1:6" x14ac:dyDescent="0.3">
      <c r="A155">
        <v>151</v>
      </c>
      <c r="B155" t="s">
        <v>1247</v>
      </c>
      <c r="C155" t="s">
        <v>19</v>
      </c>
      <c r="D155" t="s">
        <v>1248</v>
      </c>
      <c r="E155" t="s">
        <v>4</v>
      </c>
      <c r="F155" t="s">
        <v>1288</v>
      </c>
    </row>
    <row r="156" spans="1:6" x14ac:dyDescent="0.3">
      <c r="A156">
        <v>152</v>
      </c>
      <c r="B156" t="s">
        <v>1250</v>
      </c>
      <c r="C156" t="s">
        <v>24</v>
      </c>
      <c r="D156" t="s">
        <v>1251</v>
      </c>
      <c r="E156" t="s">
        <v>15</v>
      </c>
      <c r="F156" t="s">
        <v>1288</v>
      </c>
    </row>
    <row r="157" spans="1:6" x14ac:dyDescent="0.3">
      <c r="A157">
        <v>153</v>
      </c>
      <c r="B157" t="s">
        <v>127</v>
      </c>
      <c r="C157" t="s">
        <v>34</v>
      </c>
      <c r="D157" t="s">
        <v>128</v>
      </c>
      <c r="E157" t="s">
        <v>4</v>
      </c>
      <c r="F157" t="s">
        <v>1288</v>
      </c>
    </row>
    <row r="158" spans="1:6" x14ac:dyDescent="0.3">
      <c r="A158">
        <v>154</v>
      </c>
      <c r="B158" t="s">
        <v>203</v>
      </c>
      <c r="C158" t="s">
        <v>14</v>
      </c>
      <c r="D158" t="s">
        <v>204</v>
      </c>
      <c r="E158" t="s">
        <v>1</v>
      </c>
      <c r="F158" t="s">
        <v>1288</v>
      </c>
    </row>
    <row r="159" spans="1:6" x14ac:dyDescent="0.3">
      <c r="A159">
        <v>155</v>
      </c>
      <c r="B159" t="s">
        <v>241</v>
      </c>
      <c r="C159" t="s">
        <v>19</v>
      </c>
      <c r="D159" t="s">
        <v>242</v>
      </c>
      <c r="E159" t="s">
        <v>1</v>
      </c>
      <c r="F159" t="s">
        <v>1288</v>
      </c>
    </row>
    <row r="160" spans="1:6" x14ac:dyDescent="0.3">
      <c r="A160">
        <v>156</v>
      </c>
      <c r="B160" t="s">
        <v>465</v>
      </c>
      <c r="C160" t="s">
        <v>24</v>
      </c>
      <c r="D160" t="s">
        <v>466</v>
      </c>
      <c r="E160" t="s">
        <v>0</v>
      </c>
      <c r="F160" t="s">
        <v>1288</v>
      </c>
    </row>
    <row r="161" spans="1:6" x14ac:dyDescent="0.3">
      <c r="A161">
        <v>157</v>
      </c>
      <c r="B161" t="s">
        <v>468</v>
      </c>
      <c r="C161" t="s">
        <v>34</v>
      </c>
      <c r="D161" t="s">
        <v>469</v>
      </c>
      <c r="E161" t="s">
        <v>1</v>
      </c>
      <c r="F161" t="s">
        <v>1288</v>
      </c>
    </row>
    <row r="162" spans="1:6" x14ac:dyDescent="0.3">
      <c r="A162">
        <v>158</v>
      </c>
      <c r="B162" t="s">
        <v>527</v>
      </c>
      <c r="C162" t="s">
        <v>14</v>
      </c>
      <c r="D162" t="s">
        <v>528</v>
      </c>
      <c r="E162" t="s">
        <v>0</v>
      </c>
      <c r="F162" t="s">
        <v>1288</v>
      </c>
    </row>
    <row r="163" spans="1:6" x14ac:dyDescent="0.3">
      <c r="A163">
        <v>159</v>
      </c>
      <c r="B163" t="s">
        <v>530</v>
      </c>
      <c r="C163" t="s">
        <v>19</v>
      </c>
      <c r="D163" t="s">
        <v>531</v>
      </c>
      <c r="E163" t="s">
        <v>0</v>
      </c>
      <c r="F163" t="s">
        <v>1288</v>
      </c>
    </row>
    <row r="164" spans="1:6" x14ac:dyDescent="0.3">
      <c r="A164">
        <v>160</v>
      </c>
      <c r="B164" t="s">
        <v>560</v>
      </c>
      <c r="C164" t="s">
        <v>24</v>
      </c>
      <c r="D164" t="s">
        <v>561</v>
      </c>
      <c r="E164" t="s">
        <v>1</v>
      </c>
      <c r="F164" t="s">
        <v>1288</v>
      </c>
    </row>
    <row r="165" spans="1:6" x14ac:dyDescent="0.3">
      <c r="A165">
        <v>161</v>
      </c>
      <c r="B165" t="s">
        <v>579</v>
      </c>
      <c r="C165" t="s">
        <v>34</v>
      </c>
      <c r="D165" t="s">
        <v>580</v>
      </c>
      <c r="E165" t="s">
        <v>1</v>
      </c>
      <c r="F165" t="s">
        <v>1288</v>
      </c>
    </row>
    <row r="166" spans="1:6" x14ac:dyDescent="0.3">
      <c r="A166">
        <v>162</v>
      </c>
      <c r="B166" t="s">
        <v>643</v>
      </c>
      <c r="C166" t="s">
        <v>14</v>
      </c>
      <c r="D166" t="s">
        <v>644</v>
      </c>
      <c r="E166" t="s">
        <v>2</v>
      </c>
      <c r="F166" t="s">
        <v>1288</v>
      </c>
    </row>
    <row r="167" spans="1:6" x14ac:dyDescent="0.3">
      <c r="A167">
        <v>163</v>
      </c>
      <c r="B167" t="s">
        <v>646</v>
      </c>
      <c r="C167" t="s">
        <v>19</v>
      </c>
      <c r="D167" t="s">
        <v>647</v>
      </c>
      <c r="E167" t="s">
        <v>0</v>
      </c>
      <c r="F167" t="s">
        <v>1288</v>
      </c>
    </row>
    <row r="168" spans="1:6" x14ac:dyDescent="0.3">
      <c r="A168">
        <v>164</v>
      </c>
      <c r="B168" t="s">
        <v>657</v>
      </c>
      <c r="C168" t="s">
        <v>24</v>
      </c>
      <c r="D168" t="s">
        <v>658</v>
      </c>
      <c r="E168" t="s">
        <v>4</v>
      </c>
      <c r="F168" t="s">
        <v>1288</v>
      </c>
    </row>
    <row r="169" spans="1:6" x14ac:dyDescent="0.3">
      <c r="A169">
        <v>165</v>
      </c>
      <c r="B169" t="s">
        <v>666</v>
      </c>
      <c r="C169" t="s">
        <v>34</v>
      </c>
      <c r="D169" t="s">
        <v>667</v>
      </c>
      <c r="E169" t="s">
        <v>3</v>
      </c>
      <c r="F169" t="s">
        <v>1288</v>
      </c>
    </row>
    <row r="170" spans="1:6" x14ac:dyDescent="0.3">
      <c r="A170">
        <v>166</v>
      </c>
      <c r="B170" t="s">
        <v>711</v>
      </c>
      <c r="C170" t="s">
        <v>14</v>
      </c>
      <c r="D170" t="s">
        <v>712</v>
      </c>
      <c r="E170" t="s">
        <v>1</v>
      </c>
      <c r="F170" t="s">
        <v>361</v>
      </c>
    </row>
    <row r="171" spans="1:6" x14ac:dyDescent="0.3">
      <c r="A171">
        <v>167</v>
      </c>
      <c r="B171" t="s">
        <v>714</v>
      </c>
      <c r="C171" t="s">
        <v>19</v>
      </c>
      <c r="D171" t="s">
        <v>715</v>
      </c>
      <c r="E171" t="s">
        <v>3</v>
      </c>
      <c r="F171" t="s">
        <v>361</v>
      </c>
    </row>
    <row r="172" spans="1:6" x14ac:dyDescent="0.3">
      <c r="A172">
        <v>168</v>
      </c>
      <c r="B172" t="s">
        <v>796</v>
      </c>
      <c r="C172" t="s">
        <v>24</v>
      </c>
      <c r="D172" t="s">
        <v>797</v>
      </c>
      <c r="E172" t="s">
        <v>3</v>
      </c>
      <c r="F172" t="s">
        <v>361</v>
      </c>
    </row>
    <row r="173" spans="1:6" x14ac:dyDescent="0.3">
      <c r="A173">
        <v>169</v>
      </c>
      <c r="B173" t="s">
        <v>802</v>
      </c>
      <c r="C173" t="s">
        <v>34</v>
      </c>
      <c r="D173" t="s">
        <v>803</v>
      </c>
      <c r="E173" t="s">
        <v>1</v>
      </c>
      <c r="F173" t="s">
        <v>361</v>
      </c>
    </row>
    <row r="174" spans="1:6" x14ac:dyDescent="0.3">
      <c r="A174">
        <v>170</v>
      </c>
      <c r="B174" t="s">
        <v>925</v>
      </c>
      <c r="C174" t="s">
        <v>14</v>
      </c>
      <c r="D174" t="s">
        <v>926</v>
      </c>
      <c r="E174" t="s">
        <v>15</v>
      </c>
      <c r="F174" t="s">
        <v>1288</v>
      </c>
    </row>
    <row r="175" spans="1:6" x14ac:dyDescent="0.3">
      <c r="A175">
        <v>171</v>
      </c>
      <c r="B175" t="s">
        <v>1180</v>
      </c>
      <c r="C175" t="s">
        <v>19</v>
      </c>
      <c r="D175" t="s">
        <v>1181</v>
      </c>
      <c r="E175" t="s">
        <v>15</v>
      </c>
      <c r="F175" t="s">
        <v>1288</v>
      </c>
    </row>
    <row r="176" spans="1:6" x14ac:dyDescent="0.3">
      <c r="A176">
        <v>172</v>
      </c>
      <c r="B176" t="s">
        <v>256</v>
      </c>
      <c r="C176" t="s">
        <v>24</v>
      </c>
      <c r="D176" t="s">
        <v>257</v>
      </c>
      <c r="E176" t="s">
        <v>4</v>
      </c>
      <c r="F176" t="s">
        <v>1288</v>
      </c>
    </row>
    <row r="177" spans="1:6" x14ac:dyDescent="0.3">
      <c r="A177">
        <v>173</v>
      </c>
      <c r="B177" t="s">
        <v>23</v>
      </c>
      <c r="C177" t="s">
        <v>34</v>
      </c>
      <c r="D177" t="s">
        <v>25</v>
      </c>
      <c r="E177" t="s">
        <v>4</v>
      </c>
      <c r="F177" t="s">
        <v>1288</v>
      </c>
    </row>
    <row r="178" spans="1:6" x14ac:dyDescent="0.3">
      <c r="A178">
        <v>174</v>
      </c>
      <c r="B178" t="s">
        <v>47</v>
      </c>
      <c r="C178" t="s">
        <v>14</v>
      </c>
      <c r="D178" t="s">
        <v>48</v>
      </c>
      <c r="E178" t="s">
        <v>4</v>
      </c>
      <c r="F178" t="s">
        <v>1288</v>
      </c>
    </row>
    <row r="179" spans="1:6" x14ac:dyDescent="0.3">
      <c r="A179">
        <v>175</v>
      </c>
      <c r="B179" t="s">
        <v>51</v>
      </c>
      <c r="C179" t="s">
        <v>19</v>
      </c>
      <c r="D179" t="s">
        <v>52</v>
      </c>
      <c r="E179" t="s">
        <v>4</v>
      </c>
      <c r="F179" t="s">
        <v>1288</v>
      </c>
    </row>
    <row r="180" spans="1:6" x14ac:dyDescent="0.3">
      <c r="A180">
        <v>176</v>
      </c>
      <c r="B180" t="s">
        <v>62</v>
      </c>
      <c r="C180" t="s">
        <v>24</v>
      </c>
      <c r="D180" t="s">
        <v>63</v>
      </c>
      <c r="E180" t="s">
        <v>1</v>
      </c>
      <c r="F180" t="s">
        <v>361</v>
      </c>
    </row>
    <row r="181" spans="1:6" x14ac:dyDescent="0.3">
      <c r="A181">
        <v>177</v>
      </c>
      <c r="B181" t="s">
        <v>65</v>
      </c>
      <c r="C181" t="s">
        <v>34</v>
      </c>
      <c r="D181" t="s">
        <v>66</v>
      </c>
      <c r="E181" t="s">
        <v>1</v>
      </c>
      <c r="F181" t="s">
        <v>1265</v>
      </c>
    </row>
    <row r="182" spans="1:6" x14ac:dyDescent="0.3">
      <c r="A182">
        <v>178</v>
      </c>
      <c r="B182" t="s">
        <v>68</v>
      </c>
      <c r="C182" t="s">
        <v>14</v>
      </c>
      <c r="D182" t="s">
        <v>69</v>
      </c>
      <c r="E182" t="s">
        <v>0</v>
      </c>
      <c r="F182" t="s">
        <v>142</v>
      </c>
    </row>
    <row r="183" spans="1:6" x14ac:dyDescent="0.3">
      <c r="A183">
        <v>179</v>
      </c>
      <c r="B183" t="s">
        <v>71</v>
      </c>
      <c r="C183" t="s">
        <v>19</v>
      </c>
      <c r="D183" t="s">
        <v>72</v>
      </c>
      <c r="E183" t="s">
        <v>2</v>
      </c>
      <c r="F183" t="s">
        <v>20</v>
      </c>
    </row>
    <row r="184" spans="1:6" x14ac:dyDescent="0.3">
      <c r="A184">
        <v>180</v>
      </c>
      <c r="B184" t="s">
        <v>73</v>
      </c>
      <c r="C184" t="s">
        <v>24</v>
      </c>
      <c r="D184" t="s">
        <v>74</v>
      </c>
      <c r="E184" t="s">
        <v>2</v>
      </c>
      <c r="F184" t="s">
        <v>20</v>
      </c>
    </row>
    <row r="185" spans="1:6" x14ac:dyDescent="0.3">
      <c r="A185">
        <v>181</v>
      </c>
      <c r="B185" t="s">
        <v>76</v>
      </c>
      <c r="C185" t="s">
        <v>34</v>
      </c>
      <c r="D185" t="s">
        <v>77</v>
      </c>
      <c r="E185" t="s">
        <v>3</v>
      </c>
      <c r="F185" t="s">
        <v>361</v>
      </c>
    </row>
    <row r="186" spans="1:6" x14ac:dyDescent="0.3">
      <c r="A186">
        <v>182</v>
      </c>
      <c r="B186" t="s">
        <v>78</v>
      </c>
      <c r="C186" t="s">
        <v>14</v>
      </c>
      <c r="D186" t="s">
        <v>79</v>
      </c>
      <c r="E186" t="s">
        <v>0</v>
      </c>
      <c r="F186" t="s">
        <v>142</v>
      </c>
    </row>
    <row r="187" spans="1:6" x14ac:dyDescent="0.3">
      <c r="A187">
        <v>183</v>
      </c>
      <c r="B187" t="s">
        <v>82</v>
      </c>
      <c r="C187" t="s">
        <v>19</v>
      </c>
      <c r="D187" t="s">
        <v>83</v>
      </c>
      <c r="E187" t="s">
        <v>4</v>
      </c>
      <c r="F187" t="s">
        <v>1288</v>
      </c>
    </row>
    <row r="188" spans="1:6" x14ac:dyDescent="0.3">
      <c r="A188">
        <v>184</v>
      </c>
      <c r="B188" t="s">
        <v>89</v>
      </c>
      <c r="C188" t="s">
        <v>24</v>
      </c>
      <c r="D188" t="s">
        <v>90</v>
      </c>
      <c r="E188" t="s">
        <v>4</v>
      </c>
      <c r="F188" t="s">
        <v>1288</v>
      </c>
    </row>
    <row r="189" spans="1:6" x14ac:dyDescent="0.3">
      <c r="A189">
        <v>185</v>
      </c>
      <c r="B189" t="s">
        <v>96</v>
      </c>
      <c r="C189" t="s">
        <v>34</v>
      </c>
      <c r="D189" t="s">
        <v>97</v>
      </c>
      <c r="E189" t="s">
        <v>3</v>
      </c>
      <c r="F189" t="s">
        <v>1288</v>
      </c>
    </row>
    <row r="190" spans="1:6" x14ac:dyDescent="0.3">
      <c r="A190">
        <v>186</v>
      </c>
      <c r="B190" t="s">
        <v>102</v>
      </c>
      <c r="C190" t="s">
        <v>14</v>
      </c>
      <c r="D190" t="s">
        <v>103</v>
      </c>
      <c r="E190" t="s">
        <v>1</v>
      </c>
      <c r="F190" t="s">
        <v>1265</v>
      </c>
    </row>
    <row r="191" spans="1:6" x14ac:dyDescent="0.3">
      <c r="A191">
        <v>187</v>
      </c>
      <c r="B191" t="s">
        <v>137</v>
      </c>
      <c r="C191" t="s">
        <v>19</v>
      </c>
      <c r="D191" t="s">
        <v>138</v>
      </c>
      <c r="E191" t="s">
        <v>2</v>
      </c>
      <c r="F191" t="s">
        <v>20</v>
      </c>
    </row>
    <row r="192" spans="1:6" x14ac:dyDescent="0.3">
      <c r="A192">
        <v>188</v>
      </c>
      <c r="B192" t="s">
        <v>163</v>
      </c>
      <c r="C192" t="s">
        <v>24</v>
      </c>
      <c r="D192" t="s">
        <v>164</v>
      </c>
      <c r="E192" t="s">
        <v>2</v>
      </c>
      <c r="F192" t="s">
        <v>1288</v>
      </c>
    </row>
    <row r="193" spans="1:6" x14ac:dyDescent="0.3">
      <c r="A193">
        <v>189</v>
      </c>
      <c r="B193" t="s">
        <v>166</v>
      </c>
      <c r="C193" t="s">
        <v>34</v>
      </c>
      <c r="D193" t="s">
        <v>167</v>
      </c>
      <c r="E193" t="s">
        <v>4</v>
      </c>
      <c r="F193" t="s">
        <v>1288</v>
      </c>
    </row>
    <row r="194" spans="1:6" x14ac:dyDescent="0.3">
      <c r="A194">
        <v>190</v>
      </c>
      <c r="B194" t="s">
        <v>172</v>
      </c>
      <c r="C194" t="s">
        <v>14</v>
      </c>
      <c r="D194" t="s">
        <v>173</v>
      </c>
      <c r="E194" t="s">
        <v>4</v>
      </c>
      <c r="F194" t="s">
        <v>1330</v>
      </c>
    </row>
    <row r="195" spans="1:6" x14ac:dyDescent="0.3">
      <c r="A195">
        <v>191</v>
      </c>
      <c r="B195" t="s">
        <v>181</v>
      </c>
      <c r="C195" t="s">
        <v>19</v>
      </c>
      <c r="D195" t="s">
        <v>182</v>
      </c>
      <c r="E195" t="s">
        <v>2</v>
      </c>
      <c r="F195" t="s">
        <v>1288</v>
      </c>
    </row>
    <row r="196" spans="1:6" x14ac:dyDescent="0.3">
      <c r="A196">
        <v>192</v>
      </c>
      <c r="B196" t="s">
        <v>185</v>
      </c>
      <c r="C196" t="s">
        <v>24</v>
      </c>
      <c r="D196" t="s">
        <v>1284</v>
      </c>
      <c r="E196" t="s">
        <v>2</v>
      </c>
      <c r="F196" t="s">
        <v>1288</v>
      </c>
    </row>
    <row r="197" spans="1:6" x14ac:dyDescent="0.3">
      <c r="A197">
        <v>193</v>
      </c>
      <c r="B197" t="s">
        <v>192</v>
      </c>
      <c r="C197" t="s">
        <v>34</v>
      </c>
      <c r="D197" t="s">
        <v>193</v>
      </c>
      <c r="E197" t="s">
        <v>1</v>
      </c>
      <c r="F197" t="s">
        <v>1265</v>
      </c>
    </row>
    <row r="198" spans="1:6" x14ac:dyDescent="0.3">
      <c r="A198">
        <v>194</v>
      </c>
      <c r="B198" t="s">
        <v>197</v>
      </c>
      <c r="C198" t="s">
        <v>14</v>
      </c>
      <c r="D198" t="s">
        <v>198</v>
      </c>
      <c r="E198" t="s">
        <v>1</v>
      </c>
      <c r="F198" t="s">
        <v>1265</v>
      </c>
    </row>
    <row r="199" spans="1:6" x14ac:dyDescent="0.3">
      <c r="A199">
        <v>195</v>
      </c>
      <c r="B199" t="s">
        <v>206</v>
      </c>
      <c r="C199" t="s">
        <v>19</v>
      </c>
      <c r="D199" t="s">
        <v>207</v>
      </c>
      <c r="E199" t="s">
        <v>0</v>
      </c>
      <c r="F199" t="s">
        <v>142</v>
      </c>
    </row>
    <row r="200" spans="1:6" x14ac:dyDescent="0.3">
      <c r="A200">
        <v>196</v>
      </c>
      <c r="B200" t="s">
        <v>216</v>
      </c>
      <c r="C200" t="s">
        <v>24</v>
      </c>
      <c r="D200" t="s">
        <v>217</v>
      </c>
      <c r="E200" t="s">
        <v>4</v>
      </c>
      <c r="F200" t="s">
        <v>1288</v>
      </c>
    </row>
    <row r="201" spans="1:6" x14ac:dyDescent="0.3">
      <c r="A201">
        <v>197</v>
      </c>
      <c r="B201" t="s">
        <v>225</v>
      </c>
      <c r="C201" t="s">
        <v>34</v>
      </c>
      <c r="D201" t="s">
        <v>226</v>
      </c>
      <c r="E201" t="s">
        <v>4</v>
      </c>
      <c r="F201" t="s">
        <v>1288</v>
      </c>
    </row>
    <row r="202" spans="1:6" x14ac:dyDescent="0.3">
      <c r="A202">
        <v>198</v>
      </c>
      <c r="B202" t="s">
        <v>325</v>
      </c>
      <c r="C202" t="s">
        <v>14</v>
      </c>
      <c r="D202" t="s">
        <v>326</v>
      </c>
      <c r="E202" t="s">
        <v>0</v>
      </c>
      <c r="F202" t="s">
        <v>142</v>
      </c>
    </row>
    <row r="203" spans="1:6" x14ac:dyDescent="0.3">
      <c r="A203">
        <v>199</v>
      </c>
      <c r="B203" t="s">
        <v>328</v>
      </c>
      <c r="C203" t="s">
        <v>19</v>
      </c>
      <c r="D203" t="s">
        <v>329</v>
      </c>
      <c r="E203" t="s">
        <v>0</v>
      </c>
      <c r="F203" t="s">
        <v>142</v>
      </c>
    </row>
    <row r="204" spans="1:6" x14ac:dyDescent="0.3">
      <c r="A204">
        <v>200</v>
      </c>
      <c r="B204" t="s">
        <v>331</v>
      </c>
      <c r="C204" t="s">
        <v>24</v>
      </c>
      <c r="D204" t="s">
        <v>332</v>
      </c>
      <c r="E204" t="s">
        <v>2</v>
      </c>
      <c r="F204" t="s">
        <v>1288</v>
      </c>
    </row>
    <row r="205" spans="1:6" x14ac:dyDescent="0.3">
      <c r="A205">
        <v>201</v>
      </c>
      <c r="B205" t="s">
        <v>333</v>
      </c>
      <c r="C205" t="s">
        <v>34</v>
      </c>
      <c r="D205" t="s">
        <v>334</v>
      </c>
      <c r="E205" t="s">
        <v>3</v>
      </c>
      <c r="F205" t="s">
        <v>1288</v>
      </c>
    </row>
    <row r="206" spans="1:6" x14ac:dyDescent="0.3">
      <c r="A206">
        <v>202</v>
      </c>
      <c r="B206" t="s">
        <v>335</v>
      </c>
      <c r="C206" t="s">
        <v>14</v>
      </c>
      <c r="D206" t="s">
        <v>336</v>
      </c>
      <c r="E206" t="s">
        <v>15</v>
      </c>
      <c r="F206" t="s">
        <v>1288</v>
      </c>
    </row>
    <row r="207" spans="1:6" x14ac:dyDescent="0.3">
      <c r="A207">
        <v>203</v>
      </c>
      <c r="B207" t="s">
        <v>337</v>
      </c>
      <c r="C207" t="s">
        <v>19</v>
      </c>
      <c r="D207" t="s">
        <v>338</v>
      </c>
      <c r="E207" t="s">
        <v>0</v>
      </c>
      <c r="F207" t="s">
        <v>142</v>
      </c>
    </row>
    <row r="208" spans="1:6" x14ac:dyDescent="0.3">
      <c r="A208">
        <v>204</v>
      </c>
      <c r="B208" t="s">
        <v>339</v>
      </c>
      <c r="C208" t="s">
        <v>24</v>
      </c>
      <c r="D208" t="s">
        <v>303</v>
      </c>
      <c r="E208" t="s">
        <v>1</v>
      </c>
      <c r="F208" t="s">
        <v>1265</v>
      </c>
    </row>
    <row r="209" spans="1:6" x14ac:dyDescent="0.3">
      <c r="A209">
        <v>205</v>
      </c>
      <c r="B209" t="s">
        <v>340</v>
      </c>
      <c r="C209" t="s">
        <v>34</v>
      </c>
      <c r="D209" t="s">
        <v>341</v>
      </c>
      <c r="E209" t="s">
        <v>4</v>
      </c>
      <c r="F209" t="s">
        <v>1288</v>
      </c>
    </row>
    <row r="210" spans="1:6" x14ac:dyDescent="0.3">
      <c r="A210">
        <v>206</v>
      </c>
      <c r="B210" t="s">
        <v>347</v>
      </c>
      <c r="C210" t="s">
        <v>14</v>
      </c>
      <c r="D210" t="s">
        <v>348</v>
      </c>
      <c r="E210" t="s">
        <v>15</v>
      </c>
      <c r="F210" t="s">
        <v>1288</v>
      </c>
    </row>
    <row r="211" spans="1:6" x14ac:dyDescent="0.3">
      <c r="A211">
        <v>207</v>
      </c>
      <c r="B211" t="s">
        <v>350</v>
      </c>
      <c r="C211" t="s">
        <v>19</v>
      </c>
      <c r="D211" t="s">
        <v>351</v>
      </c>
      <c r="E211" t="s">
        <v>15</v>
      </c>
      <c r="F211" t="s">
        <v>1288</v>
      </c>
    </row>
    <row r="212" spans="1:6" x14ac:dyDescent="0.3">
      <c r="A212">
        <v>208</v>
      </c>
      <c r="B212" t="s">
        <v>355</v>
      </c>
      <c r="C212" t="s">
        <v>24</v>
      </c>
      <c r="D212" t="s">
        <v>356</v>
      </c>
      <c r="E212" t="s">
        <v>2</v>
      </c>
      <c r="F212" t="s">
        <v>1330</v>
      </c>
    </row>
    <row r="213" spans="1:6" x14ac:dyDescent="0.3">
      <c r="A213">
        <v>209</v>
      </c>
      <c r="B213" t="s">
        <v>357</v>
      </c>
      <c r="C213" t="s">
        <v>34</v>
      </c>
      <c r="D213" t="s">
        <v>358</v>
      </c>
      <c r="E213" t="s">
        <v>1</v>
      </c>
      <c r="F213" t="s">
        <v>1265</v>
      </c>
    </row>
    <row r="214" spans="1:6" x14ac:dyDescent="0.3">
      <c r="A214">
        <v>210</v>
      </c>
      <c r="B214" t="s">
        <v>366</v>
      </c>
      <c r="C214" t="s">
        <v>14</v>
      </c>
      <c r="D214" t="s">
        <v>367</v>
      </c>
      <c r="E214" t="s">
        <v>0</v>
      </c>
      <c r="F214" t="s">
        <v>20</v>
      </c>
    </row>
    <row r="215" spans="1:6" x14ac:dyDescent="0.3">
      <c r="A215">
        <v>211</v>
      </c>
      <c r="B215" t="s">
        <v>378</v>
      </c>
      <c r="C215" t="s">
        <v>19</v>
      </c>
      <c r="D215" t="s">
        <v>379</v>
      </c>
      <c r="E215" t="s">
        <v>15</v>
      </c>
      <c r="F215" t="s">
        <v>1288</v>
      </c>
    </row>
    <row r="216" spans="1:6" x14ac:dyDescent="0.3">
      <c r="A216">
        <v>212</v>
      </c>
      <c r="B216" t="s">
        <v>381</v>
      </c>
      <c r="C216" t="s">
        <v>24</v>
      </c>
      <c r="D216" t="s">
        <v>382</v>
      </c>
      <c r="E216" t="s">
        <v>3</v>
      </c>
      <c r="F216" t="s">
        <v>1288</v>
      </c>
    </row>
    <row r="217" spans="1:6" x14ac:dyDescent="0.3">
      <c r="A217">
        <v>213</v>
      </c>
      <c r="B217" t="s">
        <v>387</v>
      </c>
      <c r="C217" t="s">
        <v>34</v>
      </c>
      <c r="D217" t="s">
        <v>388</v>
      </c>
      <c r="E217" t="s">
        <v>4</v>
      </c>
      <c r="F217" t="s">
        <v>1288</v>
      </c>
    </row>
    <row r="218" spans="1:6" x14ac:dyDescent="0.3">
      <c r="A218">
        <v>214</v>
      </c>
      <c r="B218" t="s">
        <v>390</v>
      </c>
      <c r="C218" t="s">
        <v>14</v>
      </c>
      <c r="D218" t="s">
        <v>391</v>
      </c>
      <c r="E218" t="s">
        <v>4</v>
      </c>
      <c r="F218" t="s">
        <v>1288</v>
      </c>
    </row>
    <row r="219" spans="1:6" x14ac:dyDescent="0.3">
      <c r="A219">
        <v>215</v>
      </c>
      <c r="B219" t="s">
        <v>399</v>
      </c>
      <c r="C219" t="s">
        <v>19</v>
      </c>
      <c r="D219" t="s">
        <v>69</v>
      </c>
      <c r="E219" t="s">
        <v>15</v>
      </c>
      <c r="F219" t="s">
        <v>1288</v>
      </c>
    </row>
    <row r="220" spans="1:6" x14ac:dyDescent="0.3">
      <c r="A220">
        <v>216</v>
      </c>
      <c r="B220" t="s">
        <v>401</v>
      </c>
      <c r="C220" t="s">
        <v>24</v>
      </c>
      <c r="D220" t="s">
        <v>402</v>
      </c>
      <c r="E220" t="s">
        <v>2</v>
      </c>
      <c r="F220" t="s">
        <v>1288</v>
      </c>
    </row>
    <row r="221" spans="1:6" x14ac:dyDescent="0.3">
      <c r="A221">
        <v>217</v>
      </c>
      <c r="B221" t="s">
        <v>407</v>
      </c>
      <c r="C221" t="s">
        <v>34</v>
      </c>
      <c r="D221" t="s">
        <v>408</v>
      </c>
      <c r="E221" t="s">
        <v>15</v>
      </c>
      <c r="F221" t="s">
        <v>1288</v>
      </c>
    </row>
    <row r="222" spans="1:6" x14ac:dyDescent="0.3">
      <c r="A222">
        <v>218</v>
      </c>
      <c r="B222" t="s">
        <v>410</v>
      </c>
      <c r="C222" t="s">
        <v>14</v>
      </c>
      <c r="D222" t="s">
        <v>411</v>
      </c>
      <c r="E222" t="s">
        <v>4</v>
      </c>
      <c r="F222" t="s">
        <v>1288</v>
      </c>
    </row>
    <row r="223" spans="1:6" x14ac:dyDescent="0.3">
      <c r="A223">
        <v>219</v>
      </c>
      <c r="B223" t="s">
        <v>414</v>
      </c>
      <c r="C223" t="s">
        <v>19</v>
      </c>
      <c r="D223" t="s">
        <v>415</v>
      </c>
      <c r="E223" t="s">
        <v>15</v>
      </c>
      <c r="F223" t="s">
        <v>1288</v>
      </c>
    </row>
    <row r="224" spans="1:6" x14ac:dyDescent="0.3">
      <c r="A224">
        <v>220</v>
      </c>
      <c r="B224" t="s">
        <v>423</v>
      </c>
      <c r="C224" t="s">
        <v>24</v>
      </c>
      <c r="D224" t="s">
        <v>424</v>
      </c>
      <c r="E224" t="s">
        <v>3</v>
      </c>
      <c r="F224" t="s">
        <v>1288</v>
      </c>
    </row>
    <row r="225" spans="1:6" x14ac:dyDescent="0.3">
      <c r="A225">
        <v>221</v>
      </c>
      <c r="B225" t="s">
        <v>426</v>
      </c>
      <c r="C225" t="s">
        <v>34</v>
      </c>
      <c r="D225" t="s">
        <v>427</v>
      </c>
      <c r="E225" t="s">
        <v>4</v>
      </c>
      <c r="F225" t="s">
        <v>1288</v>
      </c>
    </row>
    <row r="226" spans="1:6" x14ac:dyDescent="0.3">
      <c r="A226">
        <v>222</v>
      </c>
      <c r="B226" t="s">
        <v>429</v>
      </c>
      <c r="C226" t="s">
        <v>14</v>
      </c>
      <c r="D226" t="s">
        <v>430</v>
      </c>
      <c r="E226" t="s">
        <v>2</v>
      </c>
      <c r="F226" t="s">
        <v>1288</v>
      </c>
    </row>
    <row r="227" spans="1:6" x14ac:dyDescent="0.3">
      <c r="A227">
        <v>223</v>
      </c>
      <c r="B227" t="s">
        <v>432</v>
      </c>
      <c r="C227" t="s">
        <v>19</v>
      </c>
      <c r="D227" t="s">
        <v>433</v>
      </c>
      <c r="E227" t="s">
        <v>0</v>
      </c>
      <c r="F227" t="s">
        <v>20</v>
      </c>
    </row>
    <row r="228" spans="1:6" x14ac:dyDescent="0.3">
      <c r="A228">
        <v>224</v>
      </c>
      <c r="B228" t="s">
        <v>438</v>
      </c>
      <c r="C228" t="s">
        <v>24</v>
      </c>
      <c r="D228" t="s">
        <v>439</v>
      </c>
      <c r="E228" t="s">
        <v>4</v>
      </c>
      <c r="F228" t="s">
        <v>1288</v>
      </c>
    </row>
    <row r="229" spans="1:6" x14ac:dyDescent="0.3">
      <c r="A229">
        <v>225</v>
      </c>
      <c r="B229" t="s">
        <v>441</v>
      </c>
      <c r="C229" t="s">
        <v>34</v>
      </c>
      <c r="D229" t="s">
        <v>442</v>
      </c>
      <c r="E229" t="s">
        <v>2</v>
      </c>
      <c r="F229" t="s">
        <v>1288</v>
      </c>
    </row>
    <row r="230" spans="1:6" x14ac:dyDescent="0.3">
      <c r="A230">
        <v>226</v>
      </c>
      <c r="B230" t="s">
        <v>450</v>
      </c>
      <c r="C230" t="s">
        <v>14</v>
      </c>
      <c r="D230" t="s">
        <v>451</v>
      </c>
      <c r="E230" t="s">
        <v>2</v>
      </c>
      <c r="F230" t="s">
        <v>1288</v>
      </c>
    </row>
    <row r="231" spans="1:6" x14ac:dyDescent="0.3">
      <c r="A231">
        <v>227</v>
      </c>
      <c r="B231" t="s">
        <v>453</v>
      </c>
      <c r="C231" t="s">
        <v>19</v>
      </c>
      <c r="D231" t="s">
        <v>454</v>
      </c>
      <c r="E231" t="s">
        <v>1</v>
      </c>
      <c r="F231" t="s">
        <v>1288</v>
      </c>
    </row>
    <row r="232" spans="1:6" x14ac:dyDescent="0.3">
      <c r="A232">
        <v>228</v>
      </c>
      <c r="B232" t="s">
        <v>504</v>
      </c>
      <c r="C232" t="s">
        <v>24</v>
      </c>
      <c r="D232" t="s">
        <v>505</v>
      </c>
      <c r="E232" t="s">
        <v>15</v>
      </c>
      <c r="F232" t="s">
        <v>1288</v>
      </c>
    </row>
    <row r="233" spans="1:6" x14ac:dyDescent="0.3">
      <c r="A233">
        <v>229</v>
      </c>
      <c r="B233" t="s">
        <v>1130</v>
      </c>
      <c r="C233" t="s">
        <v>34</v>
      </c>
      <c r="D233" t="s">
        <v>1131</v>
      </c>
      <c r="E233" t="s">
        <v>4</v>
      </c>
      <c r="F233" t="s">
        <v>1288</v>
      </c>
    </row>
    <row r="234" spans="1:6" x14ac:dyDescent="0.3">
      <c r="A234">
        <v>230</v>
      </c>
      <c r="B234" t="s">
        <v>1132</v>
      </c>
      <c r="C234" t="s">
        <v>14</v>
      </c>
      <c r="D234" t="s">
        <v>1134</v>
      </c>
      <c r="E234" t="s">
        <v>0</v>
      </c>
      <c r="F234" t="s">
        <v>20</v>
      </c>
    </row>
    <row r="235" spans="1:6" x14ac:dyDescent="0.3">
      <c r="A235">
        <v>231</v>
      </c>
      <c r="B235" t="s">
        <v>1137</v>
      </c>
      <c r="C235" t="s">
        <v>19</v>
      </c>
      <c r="D235" t="s">
        <v>1138</v>
      </c>
      <c r="E235" t="s">
        <v>4</v>
      </c>
      <c r="F235" t="s">
        <v>1288</v>
      </c>
    </row>
    <row r="236" spans="1:6" x14ac:dyDescent="0.3">
      <c r="A236">
        <v>232</v>
      </c>
      <c r="B236" t="s">
        <v>1145</v>
      </c>
      <c r="C236" t="s">
        <v>24</v>
      </c>
      <c r="D236" t="s">
        <v>1146</v>
      </c>
      <c r="E236" t="s">
        <v>4</v>
      </c>
      <c r="F236" t="s">
        <v>1288</v>
      </c>
    </row>
    <row r="237" spans="1:6" x14ac:dyDescent="0.3">
      <c r="A237">
        <v>233</v>
      </c>
      <c r="B237" t="s">
        <v>140</v>
      </c>
      <c r="C237" t="s">
        <v>34</v>
      </c>
      <c r="D237" t="s">
        <v>141</v>
      </c>
      <c r="E237" t="s">
        <v>1</v>
      </c>
      <c r="F237" t="s">
        <v>1288</v>
      </c>
    </row>
    <row r="238" spans="1:6" x14ac:dyDescent="0.3">
      <c r="A238">
        <v>234</v>
      </c>
      <c r="B238" t="s">
        <v>260</v>
      </c>
      <c r="C238" t="s">
        <v>14</v>
      </c>
      <c r="D238" t="s">
        <v>261</v>
      </c>
      <c r="E238" t="s">
        <v>15</v>
      </c>
      <c r="F238" t="s">
        <v>1288</v>
      </c>
    </row>
    <row r="239" spans="1:6" x14ac:dyDescent="0.3">
      <c r="A239">
        <v>235</v>
      </c>
      <c r="B239" t="s">
        <v>282</v>
      </c>
      <c r="C239" t="s">
        <v>19</v>
      </c>
      <c r="D239" t="s">
        <v>283</v>
      </c>
      <c r="E239" t="s">
        <v>4</v>
      </c>
      <c r="F239" t="s">
        <v>1288</v>
      </c>
    </row>
    <row r="240" spans="1:6" x14ac:dyDescent="0.3">
      <c r="A240">
        <v>236</v>
      </c>
      <c r="B240" t="s">
        <v>294</v>
      </c>
      <c r="C240" t="s">
        <v>24</v>
      </c>
      <c r="D240" t="s">
        <v>295</v>
      </c>
      <c r="E240" t="s">
        <v>1</v>
      </c>
      <c r="F240" t="s">
        <v>1288</v>
      </c>
    </row>
    <row r="241" spans="1:6" x14ac:dyDescent="0.3">
      <c r="A241">
        <v>237</v>
      </c>
      <c r="B241" t="s">
        <v>314</v>
      </c>
      <c r="C241" t="s">
        <v>34</v>
      </c>
      <c r="D241" t="s">
        <v>315</v>
      </c>
      <c r="E241" t="s">
        <v>3</v>
      </c>
      <c r="F241" t="s">
        <v>1288</v>
      </c>
    </row>
    <row r="242" spans="1:6" x14ac:dyDescent="0.3">
      <c r="A242">
        <v>238</v>
      </c>
      <c r="B242" t="s">
        <v>582</v>
      </c>
      <c r="C242" t="s">
        <v>14</v>
      </c>
      <c r="D242" t="s">
        <v>583</v>
      </c>
      <c r="E242" t="s">
        <v>3</v>
      </c>
      <c r="F242" t="s">
        <v>1288</v>
      </c>
    </row>
    <row r="243" spans="1:6" x14ac:dyDescent="0.3">
      <c r="A243">
        <v>239</v>
      </c>
      <c r="B243" t="s">
        <v>683</v>
      </c>
      <c r="C243" t="s">
        <v>19</v>
      </c>
      <c r="D243" t="s">
        <v>684</v>
      </c>
      <c r="E243" t="s">
        <v>4</v>
      </c>
      <c r="F243" t="s">
        <v>1288</v>
      </c>
    </row>
    <row r="244" spans="1:6" x14ac:dyDescent="0.3">
      <c r="A244">
        <v>240</v>
      </c>
      <c r="B244" t="s">
        <v>686</v>
      </c>
      <c r="C244" t="s">
        <v>24</v>
      </c>
      <c r="D244" t="s">
        <v>687</v>
      </c>
      <c r="E244" t="s">
        <v>0</v>
      </c>
      <c r="F244" t="s">
        <v>1288</v>
      </c>
    </row>
    <row r="245" spans="1:6" x14ac:dyDescent="0.3">
      <c r="A245">
        <v>241</v>
      </c>
      <c r="B245" t="s">
        <v>722</v>
      </c>
      <c r="C245" t="s">
        <v>34</v>
      </c>
      <c r="D245" t="s">
        <v>723</v>
      </c>
      <c r="E245" t="s">
        <v>1</v>
      </c>
      <c r="F245" t="s">
        <v>1288</v>
      </c>
    </row>
    <row r="246" spans="1:6" x14ac:dyDescent="0.3">
      <c r="A246">
        <v>242</v>
      </c>
      <c r="B246" t="s">
        <v>733</v>
      </c>
      <c r="C246" t="s">
        <v>14</v>
      </c>
      <c r="D246" t="s">
        <v>734</v>
      </c>
      <c r="E246" t="s">
        <v>3</v>
      </c>
      <c r="F246" t="s">
        <v>1288</v>
      </c>
    </row>
    <row r="247" spans="1:6" x14ac:dyDescent="0.3">
      <c r="A247">
        <v>243</v>
      </c>
      <c r="B247" t="s">
        <v>778</v>
      </c>
      <c r="C247" t="s">
        <v>19</v>
      </c>
      <c r="D247" t="s">
        <v>779</v>
      </c>
      <c r="E247" t="s">
        <v>2</v>
      </c>
      <c r="F247" t="s">
        <v>142</v>
      </c>
    </row>
    <row r="248" spans="1:6" x14ac:dyDescent="0.3">
      <c r="A248">
        <v>244</v>
      </c>
      <c r="B248" t="s">
        <v>837</v>
      </c>
      <c r="C248" t="s">
        <v>24</v>
      </c>
      <c r="D248" t="s">
        <v>838</v>
      </c>
      <c r="E248" t="s">
        <v>15</v>
      </c>
      <c r="F248" t="s">
        <v>1288</v>
      </c>
    </row>
    <row r="249" spans="1:6" x14ac:dyDescent="0.3">
      <c r="A249">
        <v>245</v>
      </c>
      <c r="B249" t="s">
        <v>1189</v>
      </c>
      <c r="C249" t="s">
        <v>34</v>
      </c>
      <c r="D249" t="s">
        <v>1190</v>
      </c>
      <c r="E249" t="s">
        <v>4</v>
      </c>
      <c r="F249" t="s">
        <v>1288</v>
      </c>
    </row>
    <row r="250" spans="1:6" x14ac:dyDescent="0.3">
      <c r="A250">
        <v>246</v>
      </c>
      <c r="B250" t="s">
        <v>1244</v>
      </c>
      <c r="C250" t="s">
        <v>14</v>
      </c>
      <c r="D250" t="s">
        <v>1245</v>
      </c>
      <c r="E250" t="s">
        <v>15</v>
      </c>
      <c r="F250" t="s">
        <v>1288</v>
      </c>
    </row>
    <row r="251" spans="1:6" x14ac:dyDescent="0.3">
      <c r="A251">
        <v>247</v>
      </c>
      <c r="B251" t="s">
        <v>1261</v>
      </c>
      <c r="C251" t="s">
        <v>19</v>
      </c>
      <c r="D251" t="s">
        <v>1262</v>
      </c>
      <c r="E251" t="s">
        <v>15</v>
      </c>
      <c r="F251" t="s">
        <v>1288</v>
      </c>
    </row>
    <row r="252" spans="1:6" x14ac:dyDescent="0.3">
      <c r="A252">
        <v>248</v>
      </c>
      <c r="B252" t="s">
        <v>359</v>
      </c>
      <c r="C252" t="s">
        <v>24</v>
      </c>
      <c r="D252" t="s">
        <v>360</v>
      </c>
      <c r="E252" t="s">
        <v>1</v>
      </c>
      <c r="F252" t="s">
        <v>1288</v>
      </c>
    </row>
    <row r="253" spans="1:6" x14ac:dyDescent="0.3">
      <c r="A253">
        <v>249</v>
      </c>
      <c r="B253" t="s">
        <v>719</v>
      </c>
      <c r="C253" t="s">
        <v>34</v>
      </c>
      <c r="D253" t="s">
        <v>720</v>
      </c>
      <c r="E253" t="s">
        <v>4</v>
      </c>
      <c r="F253" t="s">
        <v>1288</v>
      </c>
    </row>
    <row r="254" spans="1:6" x14ac:dyDescent="0.3">
      <c r="A254">
        <v>250</v>
      </c>
      <c r="B254" t="s">
        <v>736</v>
      </c>
      <c r="C254" t="s">
        <v>14</v>
      </c>
      <c r="D254" t="s">
        <v>737</v>
      </c>
      <c r="E254" t="s">
        <v>3</v>
      </c>
      <c r="F254" t="s">
        <v>1288</v>
      </c>
    </row>
    <row r="255" spans="1:6" x14ac:dyDescent="0.3">
      <c r="A255">
        <v>251</v>
      </c>
      <c r="B255" t="s">
        <v>811</v>
      </c>
      <c r="C255" t="s">
        <v>19</v>
      </c>
      <c r="D255" t="s">
        <v>812</v>
      </c>
      <c r="E255" t="s">
        <v>1</v>
      </c>
      <c r="F255" t="s">
        <v>1288</v>
      </c>
    </row>
    <row r="256" spans="1:6" x14ac:dyDescent="0.3">
      <c r="A256">
        <v>252</v>
      </c>
      <c r="B256" t="s">
        <v>860</v>
      </c>
      <c r="C256" t="s">
        <v>24</v>
      </c>
      <c r="D256" t="s">
        <v>861</v>
      </c>
      <c r="E256" t="s">
        <v>15</v>
      </c>
      <c r="F256" t="s">
        <v>1288</v>
      </c>
    </row>
    <row r="257" spans="1:6" x14ac:dyDescent="0.3">
      <c r="A257">
        <v>253</v>
      </c>
      <c r="B257" t="s">
        <v>914</v>
      </c>
      <c r="C257" t="s">
        <v>34</v>
      </c>
      <c r="D257" t="s">
        <v>915</v>
      </c>
      <c r="E257" t="s">
        <v>15</v>
      </c>
      <c r="F257" t="s">
        <v>1288</v>
      </c>
    </row>
    <row r="258" spans="1:6" x14ac:dyDescent="0.3">
      <c r="A258">
        <v>254</v>
      </c>
      <c r="B258" t="s">
        <v>922</v>
      </c>
      <c r="C258" t="s">
        <v>14</v>
      </c>
      <c r="D258" t="s">
        <v>923</v>
      </c>
      <c r="E258" t="s">
        <v>2</v>
      </c>
      <c r="F258" t="s">
        <v>361</v>
      </c>
    </row>
    <row r="259" spans="1:6" x14ac:dyDescent="0.3">
      <c r="A259">
        <v>255</v>
      </c>
      <c r="B259" t="s">
        <v>940</v>
      </c>
      <c r="C259" t="s">
        <v>19</v>
      </c>
      <c r="D259" t="s">
        <v>941</v>
      </c>
      <c r="E259" t="s">
        <v>15</v>
      </c>
      <c r="F259" t="s">
        <v>1288</v>
      </c>
    </row>
    <row r="260" spans="1:6" x14ac:dyDescent="0.3">
      <c r="A260">
        <v>256</v>
      </c>
      <c r="B260" t="s">
        <v>1025</v>
      </c>
      <c r="C260" t="s">
        <v>1127</v>
      </c>
      <c r="D260" t="s">
        <v>1026</v>
      </c>
      <c r="E260" t="s">
        <v>2</v>
      </c>
      <c r="F260" t="s">
        <v>361</v>
      </c>
    </row>
    <row r="261" spans="1:6" x14ac:dyDescent="0.3">
      <c r="A261">
        <v>257</v>
      </c>
      <c r="B261" t="s">
        <v>1028</v>
      </c>
      <c r="C261" t="s">
        <v>1127</v>
      </c>
      <c r="D261" t="s">
        <v>1029</v>
      </c>
      <c r="E261" t="s">
        <v>2</v>
      </c>
      <c r="F261" t="s">
        <v>361</v>
      </c>
    </row>
    <row r="262" spans="1:6" x14ac:dyDescent="0.3">
      <c r="A262">
        <v>258</v>
      </c>
      <c r="B262" t="s">
        <v>92</v>
      </c>
      <c r="C262" t="s">
        <v>1127</v>
      </c>
      <c r="D262" t="s">
        <v>93</v>
      </c>
      <c r="E262" t="s">
        <v>2</v>
      </c>
      <c r="F262" t="s">
        <v>1265</v>
      </c>
    </row>
    <row r="263" spans="1:6" x14ac:dyDescent="0.3">
      <c r="A263">
        <v>259</v>
      </c>
      <c r="B263" t="s">
        <v>232</v>
      </c>
      <c r="C263" t="s">
        <v>1127</v>
      </c>
      <c r="D263" t="s">
        <v>233</v>
      </c>
      <c r="E263" t="s">
        <v>0</v>
      </c>
      <c r="F263" t="s">
        <v>1330</v>
      </c>
    </row>
    <row r="264" spans="1:6" x14ac:dyDescent="0.3">
      <c r="A264">
        <v>260</v>
      </c>
      <c r="B264" t="s">
        <v>342</v>
      </c>
      <c r="C264" t="s">
        <v>24</v>
      </c>
      <c r="D264" t="s">
        <v>343</v>
      </c>
      <c r="E264" t="s">
        <v>2</v>
      </c>
      <c r="F264" t="s">
        <v>1265</v>
      </c>
    </row>
    <row r="265" spans="1:6" x14ac:dyDescent="0.3">
      <c r="A265">
        <v>261</v>
      </c>
      <c r="B265" t="s">
        <v>345</v>
      </c>
      <c r="C265" t="s">
        <v>34</v>
      </c>
      <c r="D265" t="s">
        <v>223</v>
      </c>
      <c r="E265" t="s">
        <v>1</v>
      </c>
      <c r="F265" t="s">
        <v>1288</v>
      </c>
    </row>
    <row r="266" spans="1:6" x14ac:dyDescent="0.3">
      <c r="A266">
        <v>262</v>
      </c>
      <c r="B266" t="s">
        <v>396</v>
      </c>
      <c r="C266" t="s">
        <v>14</v>
      </c>
      <c r="D266" t="s">
        <v>397</v>
      </c>
      <c r="E266" t="s">
        <v>2</v>
      </c>
      <c r="F266" t="s">
        <v>1265</v>
      </c>
    </row>
    <row r="267" spans="1:6" x14ac:dyDescent="0.3">
      <c r="A267">
        <v>263</v>
      </c>
      <c r="B267" t="s">
        <v>456</v>
      </c>
      <c r="C267" t="s">
        <v>19</v>
      </c>
      <c r="D267" t="s">
        <v>457</v>
      </c>
      <c r="E267" t="s">
        <v>4</v>
      </c>
      <c r="F267" t="s">
        <v>1288</v>
      </c>
    </row>
    <row r="268" spans="1:6" x14ac:dyDescent="0.3">
      <c r="A268">
        <v>264</v>
      </c>
      <c r="B268" t="s">
        <v>506</v>
      </c>
      <c r="C268" t="s">
        <v>24</v>
      </c>
      <c r="D268" t="s">
        <v>507</v>
      </c>
      <c r="E268" t="s">
        <v>3</v>
      </c>
      <c r="F268" t="s">
        <v>1288</v>
      </c>
    </row>
    <row r="269" spans="1:6" x14ac:dyDescent="0.3">
      <c r="A269">
        <v>265</v>
      </c>
      <c r="B269" t="s">
        <v>515</v>
      </c>
      <c r="C269" t="s">
        <v>34</v>
      </c>
      <c r="D269" t="s">
        <v>516</v>
      </c>
      <c r="E269" t="s">
        <v>0</v>
      </c>
      <c r="F269" t="s">
        <v>1288</v>
      </c>
    </row>
    <row r="270" spans="1:6" x14ac:dyDescent="0.3">
      <c r="A270">
        <v>266</v>
      </c>
      <c r="B270" t="s">
        <v>533</v>
      </c>
      <c r="C270" t="s">
        <v>14</v>
      </c>
      <c r="D270" t="s">
        <v>534</v>
      </c>
      <c r="E270" t="s">
        <v>3</v>
      </c>
      <c r="F270" t="s">
        <v>1288</v>
      </c>
    </row>
    <row r="271" spans="1:6" x14ac:dyDescent="0.3">
      <c r="A271">
        <v>267</v>
      </c>
      <c r="B271" t="s">
        <v>566</v>
      </c>
      <c r="C271" t="s">
        <v>19</v>
      </c>
      <c r="D271" t="s">
        <v>567</v>
      </c>
      <c r="E271" t="s">
        <v>1</v>
      </c>
      <c r="F271" t="s">
        <v>1288</v>
      </c>
    </row>
    <row r="272" spans="1:6" x14ac:dyDescent="0.3">
      <c r="A272">
        <v>268</v>
      </c>
      <c r="B272" t="s">
        <v>575</v>
      </c>
      <c r="C272" t="s">
        <v>24</v>
      </c>
      <c r="D272" t="s">
        <v>576</v>
      </c>
      <c r="E272" t="s">
        <v>3</v>
      </c>
      <c r="F272" t="s">
        <v>1288</v>
      </c>
    </row>
    <row r="273" spans="1:6" x14ac:dyDescent="0.3">
      <c r="A273">
        <v>269</v>
      </c>
      <c r="B273" t="s">
        <v>602</v>
      </c>
      <c r="C273" t="s">
        <v>34</v>
      </c>
      <c r="D273" t="s">
        <v>603</v>
      </c>
      <c r="E273" t="s">
        <v>3</v>
      </c>
      <c r="F273" t="s">
        <v>1288</v>
      </c>
    </row>
    <row r="274" spans="1:6" x14ac:dyDescent="0.3">
      <c r="A274">
        <v>270</v>
      </c>
      <c r="B274" t="s">
        <v>617</v>
      </c>
      <c r="C274" t="s">
        <v>14</v>
      </c>
      <c r="D274" t="s">
        <v>618</v>
      </c>
      <c r="E274" t="s">
        <v>0</v>
      </c>
      <c r="F274" t="s">
        <v>1288</v>
      </c>
    </row>
    <row r="275" spans="1:6" x14ac:dyDescent="0.3">
      <c r="A275">
        <v>271</v>
      </c>
      <c r="B275" t="s">
        <v>669</v>
      </c>
      <c r="C275" t="s">
        <v>19</v>
      </c>
      <c r="D275" t="s">
        <v>670</v>
      </c>
      <c r="E275" t="s">
        <v>15</v>
      </c>
      <c r="F275" t="s">
        <v>1288</v>
      </c>
    </row>
    <row r="276" spans="1:6" x14ac:dyDescent="0.3">
      <c r="A276">
        <v>272</v>
      </c>
      <c r="B276" t="s">
        <v>680</v>
      </c>
      <c r="C276" t="s">
        <v>24</v>
      </c>
      <c r="D276" t="s">
        <v>681</v>
      </c>
      <c r="E276" t="s">
        <v>2</v>
      </c>
      <c r="F276" t="s">
        <v>1265</v>
      </c>
    </row>
    <row r="277" spans="1:6" x14ac:dyDescent="0.3">
      <c r="A277">
        <v>273</v>
      </c>
      <c r="B277" t="s">
        <v>814</v>
      </c>
      <c r="C277" t="s">
        <v>34</v>
      </c>
      <c r="D277" t="s">
        <v>815</v>
      </c>
      <c r="E277" t="s">
        <v>1</v>
      </c>
      <c r="F277" t="s">
        <v>1288</v>
      </c>
    </row>
    <row r="278" spans="1:6" x14ac:dyDescent="0.3">
      <c r="A278">
        <v>274</v>
      </c>
      <c r="B278" t="s">
        <v>822</v>
      </c>
      <c r="C278" t="s">
        <v>14</v>
      </c>
      <c r="D278" t="s">
        <v>823</v>
      </c>
      <c r="E278" t="s">
        <v>1</v>
      </c>
      <c r="F278" t="s">
        <v>1288</v>
      </c>
    </row>
    <row r="279" spans="1:6" x14ac:dyDescent="0.3">
      <c r="A279">
        <v>275</v>
      </c>
      <c r="B279" t="s">
        <v>881</v>
      </c>
      <c r="C279" t="s">
        <v>19</v>
      </c>
      <c r="D279" t="s">
        <v>882</v>
      </c>
      <c r="E279" t="s">
        <v>2</v>
      </c>
      <c r="F279" t="s">
        <v>1265</v>
      </c>
    </row>
    <row r="280" spans="1:6" x14ac:dyDescent="0.3">
      <c r="A280">
        <v>276</v>
      </c>
      <c r="B280" t="s">
        <v>884</v>
      </c>
      <c r="C280" t="s">
        <v>24</v>
      </c>
      <c r="D280" t="s">
        <v>885</v>
      </c>
      <c r="E280" t="s">
        <v>15</v>
      </c>
      <c r="F280" t="s">
        <v>1288</v>
      </c>
    </row>
    <row r="281" spans="1:6" x14ac:dyDescent="0.3">
      <c r="A281">
        <v>277</v>
      </c>
      <c r="B281" t="s">
        <v>899</v>
      </c>
      <c r="C281" t="s">
        <v>34</v>
      </c>
      <c r="D281" t="s">
        <v>900</v>
      </c>
      <c r="E281" t="s">
        <v>4</v>
      </c>
      <c r="F281" t="s">
        <v>1288</v>
      </c>
    </row>
    <row r="282" spans="1:6" x14ac:dyDescent="0.3">
      <c r="A282">
        <v>278</v>
      </c>
      <c r="B282" t="s">
        <v>958</v>
      </c>
      <c r="C282" t="s">
        <v>14</v>
      </c>
      <c r="D282" t="s">
        <v>959</v>
      </c>
      <c r="E282" t="s">
        <v>1</v>
      </c>
      <c r="F282" t="s">
        <v>1288</v>
      </c>
    </row>
    <row r="283" spans="1:6" x14ac:dyDescent="0.3">
      <c r="A283">
        <v>279</v>
      </c>
      <c r="B283" t="s">
        <v>968</v>
      </c>
      <c r="C283" t="s">
        <v>19</v>
      </c>
      <c r="D283" t="s">
        <v>969</v>
      </c>
      <c r="E283" t="s">
        <v>1</v>
      </c>
      <c r="F283" t="s">
        <v>1288</v>
      </c>
    </row>
    <row r="284" spans="1:6" x14ac:dyDescent="0.3">
      <c r="A284">
        <v>280</v>
      </c>
      <c r="B284" t="s">
        <v>1009</v>
      </c>
      <c r="C284" t="s">
        <v>24</v>
      </c>
      <c r="D284" t="s">
        <v>1010</v>
      </c>
      <c r="E284" t="s">
        <v>1</v>
      </c>
      <c r="F284" t="s">
        <v>1288</v>
      </c>
    </row>
    <row r="285" spans="1:6" x14ac:dyDescent="0.3">
      <c r="A285">
        <v>281</v>
      </c>
      <c r="B285" t="s">
        <v>1012</v>
      </c>
      <c r="C285" t="s">
        <v>34</v>
      </c>
      <c r="D285" t="s">
        <v>1013</v>
      </c>
      <c r="E285" t="s">
        <v>1</v>
      </c>
      <c r="F285" t="s">
        <v>1288</v>
      </c>
    </row>
    <row r="286" spans="1:6" x14ac:dyDescent="0.3">
      <c r="A286">
        <v>282</v>
      </c>
      <c r="B286" t="s">
        <v>1148</v>
      </c>
      <c r="C286" t="s">
        <v>14</v>
      </c>
      <c r="D286" t="s">
        <v>1149</v>
      </c>
      <c r="E286" t="s">
        <v>3</v>
      </c>
      <c r="F286" t="s">
        <v>1288</v>
      </c>
    </row>
    <row r="287" spans="1:6" x14ac:dyDescent="0.3">
      <c r="A287">
        <v>283</v>
      </c>
      <c r="B287" t="s">
        <v>1192</v>
      </c>
      <c r="C287" t="s">
        <v>19</v>
      </c>
      <c r="D287" t="s">
        <v>1193</v>
      </c>
      <c r="E287" t="s">
        <v>2</v>
      </c>
      <c r="F287" t="s">
        <v>1265</v>
      </c>
    </row>
    <row r="288" spans="1:6" x14ac:dyDescent="0.3">
      <c r="A288">
        <v>284</v>
      </c>
      <c r="B288" t="s">
        <v>1200</v>
      </c>
      <c r="C288" t="s">
        <v>1105</v>
      </c>
      <c r="D288" t="s">
        <v>1201</v>
      </c>
      <c r="E288" t="s">
        <v>15</v>
      </c>
      <c r="F288" t="s">
        <v>1288</v>
      </c>
    </row>
    <row r="289" spans="1:6" x14ac:dyDescent="0.3">
      <c r="A289">
        <v>285</v>
      </c>
      <c r="B289" t="s">
        <v>1233</v>
      </c>
      <c r="C289" t="s">
        <v>1105</v>
      </c>
      <c r="D289" t="s">
        <v>1234</v>
      </c>
      <c r="E289" t="s">
        <v>15</v>
      </c>
      <c r="F289" t="s">
        <v>1330</v>
      </c>
    </row>
    <row r="290" spans="1:6" x14ac:dyDescent="0.3">
      <c r="A290">
        <v>286</v>
      </c>
      <c r="B290" t="s">
        <v>238</v>
      </c>
      <c r="C290" t="s">
        <v>1105</v>
      </c>
      <c r="D290" t="s">
        <v>239</v>
      </c>
      <c r="E290" t="s">
        <v>1</v>
      </c>
      <c r="F290" t="s">
        <v>1288</v>
      </c>
    </row>
    <row r="291" spans="1:6" x14ac:dyDescent="0.3">
      <c r="A291">
        <v>287</v>
      </c>
      <c r="B291" t="s">
        <v>1177</v>
      </c>
      <c r="C291" t="s">
        <v>1105</v>
      </c>
      <c r="D291" t="s">
        <v>1178</v>
      </c>
      <c r="E291" t="s">
        <v>15</v>
      </c>
      <c r="F291" t="s">
        <v>1288</v>
      </c>
    </row>
    <row r="292" spans="1:6" x14ac:dyDescent="0.3">
      <c r="A292">
        <v>288</v>
      </c>
      <c r="B292" t="s">
        <v>58</v>
      </c>
      <c r="C292" t="s">
        <v>24</v>
      </c>
      <c r="D292" t="s">
        <v>59</v>
      </c>
      <c r="E292" t="s">
        <v>4</v>
      </c>
      <c r="F292" t="s">
        <v>1288</v>
      </c>
    </row>
    <row r="293" spans="1:6" x14ac:dyDescent="0.3">
      <c r="A293">
        <v>289</v>
      </c>
      <c r="B293" t="s">
        <v>99</v>
      </c>
      <c r="C293" t="s">
        <v>34</v>
      </c>
      <c r="D293" t="s">
        <v>100</v>
      </c>
      <c r="E293" t="s">
        <v>0</v>
      </c>
      <c r="F293" t="s">
        <v>1288</v>
      </c>
    </row>
    <row r="294" spans="1:6" x14ac:dyDescent="0.3">
      <c r="A294">
        <v>290</v>
      </c>
      <c r="B294" t="s">
        <v>105</v>
      </c>
      <c r="C294" t="s">
        <v>14</v>
      </c>
      <c r="D294" t="s">
        <v>106</v>
      </c>
      <c r="E294" t="s">
        <v>3</v>
      </c>
      <c r="F294" t="s">
        <v>1288</v>
      </c>
    </row>
    <row r="295" spans="1:6" x14ac:dyDescent="0.3">
      <c r="A295">
        <v>291</v>
      </c>
      <c r="B295" t="s">
        <v>108</v>
      </c>
      <c r="C295" t="s">
        <v>19</v>
      </c>
      <c r="D295" t="s">
        <v>109</v>
      </c>
      <c r="E295" t="s">
        <v>1</v>
      </c>
      <c r="F295" t="s">
        <v>1288</v>
      </c>
    </row>
    <row r="296" spans="1:6" x14ac:dyDescent="0.3">
      <c r="A296">
        <v>292</v>
      </c>
      <c r="B296" t="s">
        <v>160</v>
      </c>
      <c r="C296" t="s">
        <v>24</v>
      </c>
      <c r="D296" t="s">
        <v>161</v>
      </c>
      <c r="E296" t="s">
        <v>1</v>
      </c>
      <c r="F296" t="s">
        <v>1288</v>
      </c>
    </row>
    <row r="297" spans="1:6" x14ac:dyDescent="0.3">
      <c r="A297">
        <v>293</v>
      </c>
      <c r="B297" t="s">
        <v>186</v>
      </c>
      <c r="C297" t="s">
        <v>34</v>
      </c>
      <c r="D297" t="s">
        <v>187</v>
      </c>
      <c r="E297" t="s">
        <v>4</v>
      </c>
      <c r="F297" t="s">
        <v>1288</v>
      </c>
    </row>
    <row r="298" spans="1:6" x14ac:dyDescent="0.3">
      <c r="A298">
        <v>294</v>
      </c>
      <c r="B298" t="s">
        <v>200</v>
      </c>
      <c r="C298" t="s">
        <v>14</v>
      </c>
      <c r="D298" t="s">
        <v>201</v>
      </c>
      <c r="E298" t="s">
        <v>15</v>
      </c>
      <c r="F298" t="s">
        <v>1288</v>
      </c>
    </row>
    <row r="299" spans="1:6" x14ac:dyDescent="0.3">
      <c r="A299">
        <v>295</v>
      </c>
      <c r="B299" t="s">
        <v>323</v>
      </c>
      <c r="C299" t="s">
        <v>19</v>
      </c>
      <c r="D299" t="s">
        <v>324</v>
      </c>
      <c r="E299" t="s">
        <v>1</v>
      </c>
      <c r="F299" t="s">
        <v>1288</v>
      </c>
    </row>
    <row r="300" spans="1:6" x14ac:dyDescent="0.3">
      <c r="A300">
        <v>296</v>
      </c>
      <c r="B300" t="s">
        <v>459</v>
      </c>
      <c r="C300" t="s">
        <v>24</v>
      </c>
      <c r="D300" t="s">
        <v>460</v>
      </c>
      <c r="E300" t="s">
        <v>15</v>
      </c>
      <c r="F300" t="s">
        <v>1288</v>
      </c>
    </row>
    <row r="301" spans="1:6" x14ac:dyDescent="0.3">
      <c r="A301">
        <v>297</v>
      </c>
      <c r="B301" t="s">
        <v>462</v>
      </c>
      <c r="C301" t="s">
        <v>34</v>
      </c>
      <c r="D301" t="s">
        <v>463</v>
      </c>
      <c r="E301" t="s">
        <v>3</v>
      </c>
      <c r="F301" t="s">
        <v>1288</v>
      </c>
    </row>
    <row r="302" spans="1:6" x14ac:dyDescent="0.3">
      <c r="A302">
        <v>298</v>
      </c>
      <c r="B302" t="s">
        <v>597</v>
      </c>
      <c r="C302" t="s">
        <v>14</v>
      </c>
      <c r="D302" t="s">
        <v>598</v>
      </c>
      <c r="E302" t="s">
        <v>4</v>
      </c>
      <c r="F302" t="s">
        <v>1288</v>
      </c>
    </row>
    <row r="303" spans="1:6" x14ac:dyDescent="0.3">
      <c r="A303">
        <v>299</v>
      </c>
      <c r="B303" t="s">
        <v>631</v>
      </c>
      <c r="C303" t="s">
        <v>19</v>
      </c>
      <c r="D303" t="s">
        <v>632</v>
      </c>
      <c r="E303" t="s">
        <v>4</v>
      </c>
      <c r="F303" t="s">
        <v>1288</v>
      </c>
    </row>
    <row r="304" spans="1:6" x14ac:dyDescent="0.3">
      <c r="A304">
        <v>300</v>
      </c>
      <c r="B304" t="s">
        <v>637</v>
      </c>
      <c r="C304" t="s">
        <v>24</v>
      </c>
      <c r="D304" t="s">
        <v>638</v>
      </c>
      <c r="E304" t="s">
        <v>4</v>
      </c>
      <c r="F304" t="s">
        <v>1288</v>
      </c>
    </row>
    <row r="305" spans="1:6" x14ac:dyDescent="0.3">
      <c r="A305">
        <v>301</v>
      </c>
      <c r="B305" t="s">
        <v>652</v>
      </c>
      <c r="C305" t="s">
        <v>34</v>
      </c>
      <c r="D305" t="s">
        <v>653</v>
      </c>
      <c r="E305" t="s">
        <v>4</v>
      </c>
      <c r="F305" t="s">
        <v>1288</v>
      </c>
    </row>
    <row r="306" spans="1:6" x14ac:dyDescent="0.3">
      <c r="A306">
        <v>302</v>
      </c>
      <c r="B306" t="s">
        <v>675</v>
      </c>
      <c r="C306" t="s">
        <v>14</v>
      </c>
      <c r="D306" t="s">
        <v>676</v>
      </c>
      <c r="E306" t="s">
        <v>4</v>
      </c>
      <c r="F306" t="s">
        <v>1288</v>
      </c>
    </row>
    <row r="307" spans="1:6" x14ac:dyDescent="0.3">
      <c r="A307">
        <v>303</v>
      </c>
      <c r="B307" t="s">
        <v>677</v>
      </c>
      <c r="C307" t="s">
        <v>19</v>
      </c>
      <c r="D307" t="s">
        <v>678</v>
      </c>
      <c r="E307" t="s">
        <v>2</v>
      </c>
      <c r="F307" t="s">
        <v>60</v>
      </c>
    </row>
    <row r="308" spans="1:6" x14ac:dyDescent="0.3">
      <c r="A308">
        <v>304</v>
      </c>
      <c r="B308" t="s">
        <v>820</v>
      </c>
      <c r="C308" t="s">
        <v>24</v>
      </c>
      <c r="D308" t="s">
        <v>821</v>
      </c>
      <c r="E308" t="s">
        <v>4</v>
      </c>
      <c r="F308" t="s">
        <v>1288</v>
      </c>
    </row>
    <row r="309" spans="1:6" x14ac:dyDescent="0.3">
      <c r="A309">
        <v>305</v>
      </c>
      <c r="B309" t="s">
        <v>831</v>
      </c>
      <c r="C309" t="s">
        <v>34</v>
      </c>
      <c r="D309" t="s">
        <v>832</v>
      </c>
      <c r="E309" t="s">
        <v>4</v>
      </c>
      <c r="F309" t="s">
        <v>1288</v>
      </c>
    </row>
    <row r="310" spans="1:6" x14ac:dyDescent="0.3">
      <c r="A310">
        <v>306</v>
      </c>
      <c r="B310" t="s">
        <v>1087</v>
      </c>
      <c r="C310" t="s">
        <v>14</v>
      </c>
      <c r="D310" t="s">
        <v>1088</v>
      </c>
      <c r="E310" t="s">
        <v>4</v>
      </c>
      <c r="F310" t="s">
        <v>1288</v>
      </c>
    </row>
    <row r="311" spans="1:6" x14ac:dyDescent="0.3">
      <c r="A311">
        <v>307</v>
      </c>
      <c r="B311" t="s">
        <v>1090</v>
      </c>
      <c r="C311" t="s">
        <v>19</v>
      </c>
      <c r="D311" t="s">
        <v>1091</v>
      </c>
      <c r="E311" t="s">
        <v>4</v>
      </c>
      <c r="F311" t="s">
        <v>1288</v>
      </c>
    </row>
    <row r="312" spans="1:6" x14ac:dyDescent="0.3">
      <c r="A312">
        <v>308</v>
      </c>
      <c r="B312" t="s">
        <v>1094</v>
      </c>
      <c r="C312" t="s">
        <v>24</v>
      </c>
      <c r="D312" t="s">
        <v>1096</v>
      </c>
      <c r="E312" t="s">
        <v>4</v>
      </c>
      <c r="F312" t="s">
        <v>1288</v>
      </c>
    </row>
    <row r="313" spans="1:6" x14ac:dyDescent="0.3">
      <c r="A313">
        <v>309</v>
      </c>
      <c r="B313" t="s">
        <v>1097</v>
      </c>
      <c r="C313" t="s">
        <v>34</v>
      </c>
      <c r="D313" t="s">
        <v>1099</v>
      </c>
      <c r="E313" t="s">
        <v>4</v>
      </c>
      <c r="F313" t="s">
        <v>1288</v>
      </c>
    </row>
    <row r="314" spans="1:6" x14ac:dyDescent="0.3">
      <c r="A314">
        <v>310</v>
      </c>
      <c r="B314" t="s">
        <v>1104</v>
      </c>
      <c r="C314" t="s">
        <v>14</v>
      </c>
      <c r="D314" t="s">
        <v>1106</v>
      </c>
      <c r="E314" t="s">
        <v>15</v>
      </c>
      <c r="F314" t="s">
        <v>1288</v>
      </c>
    </row>
    <row r="315" spans="1:6" x14ac:dyDescent="0.3">
      <c r="A315">
        <v>311</v>
      </c>
      <c r="B315" t="s">
        <v>1107</v>
      </c>
      <c r="C315" t="s">
        <v>19</v>
      </c>
      <c r="D315" t="s">
        <v>1108</v>
      </c>
      <c r="E315" t="s">
        <v>2</v>
      </c>
      <c r="F315" t="s">
        <v>60</v>
      </c>
    </row>
    <row r="316" spans="1:6" x14ac:dyDescent="0.3">
      <c r="A316">
        <v>312</v>
      </c>
      <c r="B316" t="s">
        <v>1142</v>
      </c>
      <c r="C316" t="s">
        <v>24</v>
      </c>
      <c r="D316" t="s">
        <v>1143</v>
      </c>
      <c r="E316" t="s">
        <v>2</v>
      </c>
      <c r="F316" t="s">
        <v>60</v>
      </c>
    </row>
    <row r="317" spans="1:6" x14ac:dyDescent="0.3">
      <c r="A317">
        <v>313</v>
      </c>
      <c r="B317" t="s">
        <v>1174</v>
      </c>
      <c r="C317" t="s">
        <v>34</v>
      </c>
      <c r="D317" t="s">
        <v>1175</v>
      </c>
      <c r="E317" t="s">
        <v>1</v>
      </c>
      <c r="F317" t="s">
        <v>1288</v>
      </c>
    </row>
    <row r="318" spans="1:6" x14ac:dyDescent="0.3">
      <c r="A318">
        <v>314</v>
      </c>
      <c r="B318" t="s">
        <v>1186</v>
      </c>
      <c r="C318" t="s">
        <v>14</v>
      </c>
      <c r="D318" t="s">
        <v>1187</v>
      </c>
      <c r="E318" t="s">
        <v>0</v>
      </c>
      <c r="F318" t="s">
        <v>1288</v>
      </c>
    </row>
    <row r="319" spans="1:6" x14ac:dyDescent="0.3">
      <c r="A319">
        <v>315</v>
      </c>
      <c r="B319" t="s">
        <v>1195</v>
      </c>
      <c r="C319" t="s">
        <v>19</v>
      </c>
      <c r="D319" t="s">
        <v>1196</v>
      </c>
      <c r="E319" t="s">
        <v>4</v>
      </c>
      <c r="F319" t="s">
        <v>1288</v>
      </c>
    </row>
    <row r="320" spans="1:6" x14ac:dyDescent="0.3">
      <c r="A320">
        <v>316</v>
      </c>
      <c r="B320" t="s">
        <v>1209</v>
      </c>
      <c r="C320" t="s">
        <v>24</v>
      </c>
      <c r="D320" t="s">
        <v>1210</v>
      </c>
      <c r="E320" t="s">
        <v>4</v>
      </c>
      <c r="F320" t="s">
        <v>1288</v>
      </c>
    </row>
    <row r="321" spans="1:6" x14ac:dyDescent="0.3">
      <c r="A321">
        <v>317</v>
      </c>
      <c r="B321" t="s">
        <v>1211</v>
      </c>
      <c r="C321" t="s">
        <v>34</v>
      </c>
      <c r="D321" t="s">
        <v>723</v>
      </c>
      <c r="E321" t="s">
        <v>3</v>
      </c>
      <c r="F321" t="s">
        <v>1288</v>
      </c>
    </row>
    <row r="322" spans="1:6" x14ac:dyDescent="0.3">
      <c r="A322">
        <v>318</v>
      </c>
      <c r="B322" t="s">
        <v>1216</v>
      </c>
      <c r="C322" t="s">
        <v>14</v>
      </c>
      <c r="D322" t="s">
        <v>1217</v>
      </c>
      <c r="E322" t="s">
        <v>15</v>
      </c>
      <c r="F322" t="s">
        <v>1288</v>
      </c>
    </row>
    <row r="323" spans="1:6" x14ac:dyDescent="0.3">
      <c r="A323">
        <v>319</v>
      </c>
      <c r="B323" t="s">
        <v>1225</v>
      </c>
      <c r="C323" t="s">
        <v>19</v>
      </c>
      <c r="D323" t="s">
        <v>1226</v>
      </c>
      <c r="E323" t="s">
        <v>4</v>
      </c>
      <c r="F323" t="s">
        <v>1288</v>
      </c>
    </row>
    <row r="324" spans="1:6" x14ac:dyDescent="0.3">
      <c r="A324">
        <v>320</v>
      </c>
      <c r="B324" t="s">
        <v>1231</v>
      </c>
      <c r="C324" t="s">
        <v>24</v>
      </c>
      <c r="D324" t="s">
        <v>1232</v>
      </c>
      <c r="E324" t="s">
        <v>3</v>
      </c>
      <c r="F324" t="s">
        <v>1288</v>
      </c>
    </row>
    <row r="325" spans="1:6" x14ac:dyDescent="0.3">
      <c r="A325">
        <v>321</v>
      </c>
      <c r="B325" t="s">
        <v>1242</v>
      </c>
      <c r="C325" t="s">
        <v>34</v>
      </c>
      <c r="D325" t="s">
        <v>1243</v>
      </c>
      <c r="E325" t="s">
        <v>3</v>
      </c>
      <c r="F325" t="s">
        <v>1288</v>
      </c>
    </row>
    <row r="326" spans="1:6" x14ac:dyDescent="0.3">
      <c r="A326">
        <v>322</v>
      </c>
      <c r="B326" t="s">
        <v>1253</v>
      </c>
      <c r="C326" t="s">
        <v>14</v>
      </c>
      <c r="D326" t="s">
        <v>1254</v>
      </c>
      <c r="E326" t="s">
        <v>4</v>
      </c>
      <c r="F326" t="s">
        <v>1288</v>
      </c>
    </row>
    <row r="327" spans="1:6" x14ac:dyDescent="0.3">
      <c r="A327">
        <v>323</v>
      </c>
      <c r="B327" t="s">
        <v>1256</v>
      </c>
      <c r="C327" t="s">
        <v>19</v>
      </c>
      <c r="D327" t="s">
        <v>633</v>
      </c>
      <c r="E327" t="s">
        <v>4</v>
      </c>
      <c r="F327" t="s">
        <v>1288</v>
      </c>
    </row>
    <row r="328" spans="1:6" x14ac:dyDescent="0.3">
      <c r="A328">
        <v>324</v>
      </c>
      <c r="B328" t="s">
        <v>29</v>
      </c>
      <c r="C328" t="s">
        <v>24</v>
      </c>
      <c r="D328" t="s">
        <v>30</v>
      </c>
      <c r="E328" t="s">
        <v>4</v>
      </c>
      <c r="F328" t="s">
        <v>1288</v>
      </c>
    </row>
    <row r="329" spans="1:6" x14ac:dyDescent="0.3">
      <c r="A329">
        <v>325</v>
      </c>
      <c r="B329" t="s">
        <v>33</v>
      </c>
      <c r="C329" t="s">
        <v>34</v>
      </c>
      <c r="D329" t="s">
        <v>35</v>
      </c>
      <c r="E329" t="s">
        <v>4</v>
      </c>
      <c r="F329" t="s">
        <v>1288</v>
      </c>
    </row>
    <row r="330" spans="1:6" x14ac:dyDescent="0.3">
      <c r="A330">
        <v>326</v>
      </c>
      <c r="B330" t="s">
        <v>38</v>
      </c>
      <c r="C330" t="s">
        <v>14</v>
      </c>
      <c r="D330" t="s">
        <v>39</v>
      </c>
      <c r="E330" t="s">
        <v>4</v>
      </c>
      <c r="F330" t="s">
        <v>1288</v>
      </c>
    </row>
    <row r="331" spans="1:6" x14ac:dyDescent="0.3">
      <c r="A331">
        <v>327</v>
      </c>
      <c r="B331" t="s">
        <v>54</v>
      </c>
      <c r="C331" t="s">
        <v>19</v>
      </c>
      <c r="D331" t="s">
        <v>55</v>
      </c>
      <c r="E331" t="s">
        <v>4</v>
      </c>
      <c r="F331" t="s">
        <v>1288</v>
      </c>
    </row>
    <row r="332" spans="1:6" x14ac:dyDescent="0.3">
      <c r="A332">
        <v>328</v>
      </c>
      <c r="B332" t="s">
        <v>85</v>
      </c>
      <c r="C332" t="s">
        <v>24</v>
      </c>
      <c r="D332" t="s">
        <v>86</v>
      </c>
      <c r="E332" t="s">
        <v>4</v>
      </c>
      <c r="F332" t="s">
        <v>1288</v>
      </c>
    </row>
    <row r="333" spans="1:6" x14ac:dyDescent="0.3">
      <c r="A333">
        <v>329</v>
      </c>
      <c r="B333" t="s">
        <v>111</v>
      </c>
      <c r="C333" t="s">
        <v>34</v>
      </c>
      <c r="D333" t="s">
        <v>112</v>
      </c>
      <c r="E333" t="s">
        <v>15</v>
      </c>
      <c r="F333" t="s">
        <v>1288</v>
      </c>
    </row>
    <row r="334" spans="1:6" x14ac:dyDescent="0.3">
      <c r="A334">
        <v>330</v>
      </c>
      <c r="B334" t="s">
        <v>121</v>
      </c>
      <c r="C334" t="s">
        <v>14</v>
      </c>
      <c r="D334" t="s">
        <v>122</v>
      </c>
      <c r="E334" t="s">
        <v>4</v>
      </c>
      <c r="F334" t="s">
        <v>1288</v>
      </c>
    </row>
    <row r="335" spans="1:6" x14ac:dyDescent="0.3">
      <c r="A335">
        <v>331</v>
      </c>
      <c r="B335" t="s">
        <v>124</v>
      </c>
      <c r="C335" t="s">
        <v>19</v>
      </c>
      <c r="D335" t="s">
        <v>125</v>
      </c>
      <c r="E335" t="s">
        <v>1</v>
      </c>
      <c r="F335" t="s">
        <v>1288</v>
      </c>
    </row>
    <row r="336" spans="1:6" x14ac:dyDescent="0.3">
      <c r="A336">
        <v>332</v>
      </c>
      <c r="B336" t="s">
        <v>130</v>
      </c>
      <c r="C336" t="s">
        <v>24</v>
      </c>
      <c r="D336" t="s">
        <v>131</v>
      </c>
      <c r="E336" t="s">
        <v>3</v>
      </c>
      <c r="F336" t="s">
        <v>1288</v>
      </c>
    </row>
    <row r="337" spans="1:6" x14ac:dyDescent="0.3">
      <c r="A337">
        <v>333</v>
      </c>
      <c r="B337" t="s">
        <v>148</v>
      </c>
      <c r="C337" t="s">
        <v>34</v>
      </c>
      <c r="D337" t="s">
        <v>149</v>
      </c>
      <c r="E337" t="s">
        <v>15</v>
      </c>
      <c r="F337" t="s">
        <v>1288</v>
      </c>
    </row>
    <row r="338" spans="1:6" x14ac:dyDescent="0.3">
      <c r="A338">
        <v>334</v>
      </c>
      <c r="B338" t="s">
        <v>151</v>
      </c>
      <c r="C338" t="s">
        <v>14</v>
      </c>
      <c r="D338" t="s">
        <v>152</v>
      </c>
      <c r="E338" t="s">
        <v>0</v>
      </c>
      <c r="F338" t="s">
        <v>1288</v>
      </c>
    </row>
    <row r="339" spans="1:6" x14ac:dyDescent="0.3">
      <c r="A339">
        <v>335</v>
      </c>
      <c r="B339" t="s">
        <v>154</v>
      </c>
      <c r="C339" t="s">
        <v>19</v>
      </c>
      <c r="D339" t="s">
        <v>155</v>
      </c>
      <c r="E339" t="s">
        <v>0</v>
      </c>
      <c r="F339" t="s">
        <v>1288</v>
      </c>
    </row>
    <row r="340" spans="1:6" x14ac:dyDescent="0.3">
      <c r="A340">
        <v>336</v>
      </c>
      <c r="B340" t="s">
        <v>175</v>
      </c>
      <c r="C340" t="s">
        <v>24</v>
      </c>
      <c r="D340" t="s">
        <v>176</v>
      </c>
      <c r="E340" t="s">
        <v>1</v>
      </c>
      <c r="F340" t="s">
        <v>1288</v>
      </c>
    </row>
    <row r="341" spans="1:6" x14ac:dyDescent="0.3">
      <c r="A341">
        <v>337</v>
      </c>
      <c r="B341" t="s">
        <v>178</v>
      </c>
      <c r="C341" t="s">
        <v>34</v>
      </c>
      <c r="D341" t="s">
        <v>179</v>
      </c>
      <c r="E341" t="s">
        <v>15</v>
      </c>
      <c r="F341" t="s">
        <v>1288</v>
      </c>
    </row>
    <row r="342" spans="1:6" x14ac:dyDescent="0.3">
      <c r="A342">
        <v>338</v>
      </c>
      <c r="B342" t="s">
        <v>189</v>
      </c>
      <c r="C342" t="s">
        <v>14</v>
      </c>
      <c r="D342" t="s">
        <v>190</v>
      </c>
      <c r="E342" t="s">
        <v>4</v>
      </c>
      <c r="F342" t="s">
        <v>1288</v>
      </c>
    </row>
    <row r="343" spans="1:6" x14ac:dyDescent="0.3">
      <c r="A343">
        <v>339</v>
      </c>
      <c r="B343" t="s">
        <v>210</v>
      </c>
      <c r="C343" t="s">
        <v>19</v>
      </c>
      <c r="D343" t="s">
        <v>211</v>
      </c>
      <c r="E343" t="s">
        <v>0</v>
      </c>
      <c r="F343" t="s">
        <v>1288</v>
      </c>
    </row>
    <row r="344" spans="1:6" x14ac:dyDescent="0.3">
      <c r="A344">
        <v>340</v>
      </c>
      <c r="B344" t="s">
        <v>219</v>
      </c>
      <c r="C344" t="s">
        <v>24</v>
      </c>
      <c r="D344" t="s">
        <v>220</v>
      </c>
      <c r="E344" t="s">
        <v>15</v>
      </c>
      <c r="F344" t="s">
        <v>1288</v>
      </c>
    </row>
    <row r="345" spans="1:6" x14ac:dyDescent="0.3">
      <c r="A345">
        <v>341</v>
      </c>
      <c r="B345" t="s">
        <v>222</v>
      </c>
      <c r="C345" t="s">
        <v>34</v>
      </c>
      <c r="D345" t="s">
        <v>223</v>
      </c>
      <c r="E345" t="s">
        <v>3</v>
      </c>
      <c r="F345" t="s">
        <v>1288</v>
      </c>
    </row>
    <row r="346" spans="1:6" x14ac:dyDescent="0.3">
      <c r="A346">
        <v>342</v>
      </c>
      <c r="B346" t="s">
        <v>235</v>
      </c>
      <c r="C346" t="s">
        <v>14</v>
      </c>
      <c r="D346" t="s">
        <v>236</v>
      </c>
      <c r="E346" t="s">
        <v>3</v>
      </c>
      <c r="F346" t="s">
        <v>1288</v>
      </c>
    </row>
    <row r="347" spans="1:6" x14ac:dyDescent="0.3">
      <c r="A347">
        <v>343</v>
      </c>
      <c r="B347" t="s">
        <v>244</v>
      </c>
      <c r="C347" t="s">
        <v>19</v>
      </c>
      <c r="D347" t="s">
        <v>245</v>
      </c>
      <c r="E347" t="s">
        <v>4</v>
      </c>
      <c r="F347" t="s">
        <v>1288</v>
      </c>
    </row>
    <row r="348" spans="1:6" x14ac:dyDescent="0.3">
      <c r="A348">
        <v>344</v>
      </c>
      <c r="B348" t="s">
        <v>250</v>
      </c>
      <c r="C348" t="s">
        <v>24</v>
      </c>
      <c r="D348" t="s">
        <v>251</v>
      </c>
      <c r="E348" t="s">
        <v>3</v>
      </c>
      <c r="F348" t="s">
        <v>1288</v>
      </c>
    </row>
    <row r="349" spans="1:6" x14ac:dyDescent="0.3">
      <c r="A349">
        <v>345</v>
      </c>
      <c r="B349" t="s">
        <v>263</v>
      </c>
      <c r="C349" t="s">
        <v>34</v>
      </c>
      <c r="D349" t="s">
        <v>264</v>
      </c>
      <c r="E349" t="s">
        <v>4</v>
      </c>
      <c r="F349" t="s">
        <v>1288</v>
      </c>
    </row>
    <row r="350" spans="1:6" x14ac:dyDescent="0.3">
      <c r="A350">
        <v>346</v>
      </c>
      <c r="B350" t="s">
        <v>269</v>
      </c>
      <c r="C350" t="s">
        <v>14</v>
      </c>
      <c r="D350" t="s">
        <v>270</v>
      </c>
      <c r="E350" t="s">
        <v>3</v>
      </c>
      <c r="F350" t="s">
        <v>1288</v>
      </c>
    </row>
    <row r="351" spans="1:6" x14ac:dyDescent="0.3">
      <c r="A351">
        <v>347</v>
      </c>
      <c r="B351" t="s">
        <v>279</v>
      </c>
      <c r="C351" t="s">
        <v>19</v>
      </c>
      <c r="D351" t="s">
        <v>280</v>
      </c>
      <c r="E351" t="s">
        <v>15</v>
      </c>
      <c r="F351" t="s">
        <v>1288</v>
      </c>
    </row>
    <row r="352" spans="1:6" x14ac:dyDescent="0.3">
      <c r="A352">
        <v>348</v>
      </c>
      <c r="B352" t="s">
        <v>285</v>
      </c>
      <c r="C352" t="s">
        <v>24</v>
      </c>
      <c r="D352" t="s">
        <v>286</v>
      </c>
      <c r="E352" t="s">
        <v>15</v>
      </c>
      <c r="F352" t="s">
        <v>1288</v>
      </c>
    </row>
    <row r="353" spans="1:6" x14ac:dyDescent="0.3">
      <c r="A353">
        <v>349</v>
      </c>
      <c r="B353" t="s">
        <v>291</v>
      </c>
      <c r="C353" t="s">
        <v>34</v>
      </c>
      <c r="D353" t="s">
        <v>292</v>
      </c>
      <c r="E353" t="s">
        <v>15</v>
      </c>
      <c r="F353" t="s">
        <v>1288</v>
      </c>
    </row>
    <row r="354" spans="1:6" x14ac:dyDescent="0.3">
      <c r="A354">
        <v>350</v>
      </c>
      <c r="B354" t="s">
        <v>297</v>
      </c>
      <c r="C354" t="s">
        <v>14</v>
      </c>
      <c r="D354" t="s">
        <v>298</v>
      </c>
      <c r="E354" t="s">
        <v>4</v>
      </c>
      <c r="F354" t="s">
        <v>1288</v>
      </c>
    </row>
    <row r="355" spans="1:6" x14ac:dyDescent="0.3">
      <c r="A355">
        <v>351</v>
      </c>
      <c r="B355" t="s">
        <v>300</v>
      </c>
      <c r="C355" t="s">
        <v>19</v>
      </c>
      <c r="D355" t="s">
        <v>301</v>
      </c>
      <c r="E355" t="s">
        <v>15</v>
      </c>
      <c r="F355" t="s">
        <v>1288</v>
      </c>
    </row>
    <row r="356" spans="1:6" x14ac:dyDescent="0.3">
      <c r="A356">
        <v>352</v>
      </c>
      <c r="B356" t="s">
        <v>304</v>
      </c>
      <c r="C356" t="s">
        <v>24</v>
      </c>
      <c r="D356" t="s">
        <v>305</v>
      </c>
      <c r="E356" t="s">
        <v>3</v>
      </c>
      <c r="F356" t="s">
        <v>1288</v>
      </c>
    </row>
    <row r="357" spans="1:6" x14ac:dyDescent="0.3">
      <c r="A357">
        <v>353</v>
      </c>
      <c r="B357" t="s">
        <v>307</v>
      </c>
      <c r="C357" t="s">
        <v>34</v>
      </c>
      <c r="D357" t="s">
        <v>308</v>
      </c>
      <c r="E357" t="s">
        <v>4</v>
      </c>
      <c r="F357" t="s">
        <v>1288</v>
      </c>
    </row>
    <row r="358" spans="1:6" x14ac:dyDescent="0.3">
      <c r="A358">
        <v>354</v>
      </c>
      <c r="B358" t="s">
        <v>310</v>
      </c>
      <c r="C358" t="s">
        <v>14</v>
      </c>
      <c r="D358" t="s">
        <v>311</v>
      </c>
      <c r="E358" t="s">
        <v>4</v>
      </c>
      <c r="F358" t="s">
        <v>1288</v>
      </c>
    </row>
    <row r="359" spans="1:6" x14ac:dyDescent="0.3">
      <c r="A359">
        <v>355</v>
      </c>
      <c r="B359" t="s">
        <v>317</v>
      </c>
      <c r="C359" t="s">
        <v>19</v>
      </c>
      <c r="D359" t="s">
        <v>318</v>
      </c>
      <c r="E359" t="s">
        <v>3</v>
      </c>
      <c r="F359" t="s">
        <v>1288</v>
      </c>
    </row>
    <row r="360" spans="1:6" x14ac:dyDescent="0.3">
      <c r="A360">
        <v>356</v>
      </c>
      <c r="B360" t="s">
        <v>369</v>
      </c>
      <c r="C360" t="s">
        <v>24</v>
      </c>
      <c r="D360" t="s">
        <v>370</v>
      </c>
      <c r="E360" t="s">
        <v>4</v>
      </c>
      <c r="F360" t="s">
        <v>1288</v>
      </c>
    </row>
    <row r="361" spans="1:6" x14ac:dyDescent="0.3">
      <c r="A361">
        <v>357</v>
      </c>
      <c r="B361" t="s">
        <v>375</v>
      </c>
      <c r="C361" t="s">
        <v>34</v>
      </c>
      <c r="D361" t="s">
        <v>376</v>
      </c>
      <c r="E361" t="s">
        <v>2</v>
      </c>
      <c r="F361" t="s">
        <v>1288</v>
      </c>
    </row>
    <row r="362" spans="1:6" x14ac:dyDescent="0.3">
      <c r="A362">
        <v>358</v>
      </c>
      <c r="B362" t="s">
        <v>393</v>
      </c>
      <c r="C362" t="s">
        <v>14</v>
      </c>
      <c r="D362" t="s">
        <v>394</v>
      </c>
      <c r="E362" t="s">
        <v>15</v>
      </c>
      <c r="F362" t="s">
        <v>1288</v>
      </c>
    </row>
    <row r="363" spans="1:6" x14ac:dyDescent="0.3">
      <c r="A363">
        <v>359</v>
      </c>
      <c r="B363" t="s">
        <v>404</v>
      </c>
      <c r="C363" t="s">
        <v>19</v>
      </c>
      <c r="D363" t="s">
        <v>405</v>
      </c>
      <c r="E363" t="s">
        <v>15</v>
      </c>
      <c r="F363" t="s">
        <v>1288</v>
      </c>
    </row>
    <row r="364" spans="1:6" x14ac:dyDescent="0.3">
      <c r="A364">
        <v>360</v>
      </c>
      <c r="B364" t="s">
        <v>420</v>
      </c>
      <c r="C364" t="s">
        <v>24</v>
      </c>
      <c r="D364" t="s">
        <v>421</v>
      </c>
      <c r="E364" t="s">
        <v>4</v>
      </c>
      <c r="F364" t="s">
        <v>1288</v>
      </c>
    </row>
    <row r="365" spans="1:6" x14ac:dyDescent="0.3">
      <c r="A365">
        <v>361</v>
      </c>
      <c r="B365" t="s">
        <v>435</v>
      </c>
      <c r="C365" t="s">
        <v>34</v>
      </c>
      <c r="D365" t="s">
        <v>436</v>
      </c>
      <c r="E365" t="s">
        <v>4</v>
      </c>
      <c r="F365" t="s">
        <v>1288</v>
      </c>
    </row>
    <row r="366" spans="1:6" x14ac:dyDescent="0.3">
      <c r="A366">
        <v>362</v>
      </c>
      <c r="B366" t="s">
        <v>444</v>
      </c>
      <c r="C366" t="s">
        <v>14</v>
      </c>
      <c r="D366" t="s">
        <v>445</v>
      </c>
      <c r="E366" t="s">
        <v>4</v>
      </c>
      <c r="F366" t="s">
        <v>1288</v>
      </c>
    </row>
    <row r="367" spans="1:6" x14ac:dyDescent="0.3">
      <c r="A367">
        <v>363</v>
      </c>
      <c r="B367" t="s">
        <v>447</v>
      </c>
      <c r="C367" t="s">
        <v>19</v>
      </c>
      <c r="D367" t="s">
        <v>448</v>
      </c>
      <c r="E367" t="s">
        <v>4</v>
      </c>
      <c r="F367" t="s">
        <v>1288</v>
      </c>
    </row>
    <row r="368" spans="1:6" x14ac:dyDescent="0.3">
      <c r="A368">
        <v>364</v>
      </c>
      <c r="B368" t="s">
        <v>474</v>
      </c>
      <c r="C368" t="s">
        <v>24</v>
      </c>
      <c r="D368" t="s">
        <v>475</v>
      </c>
      <c r="E368" t="s">
        <v>2</v>
      </c>
      <c r="F368" t="s">
        <v>1288</v>
      </c>
    </row>
    <row r="369" spans="1:6" x14ac:dyDescent="0.3">
      <c r="A369">
        <v>365</v>
      </c>
      <c r="B369" t="s">
        <v>486</v>
      </c>
      <c r="C369" t="s">
        <v>34</v>
      </c>
      <c r="D369" t="s">
        <v>487</v>
      </c>
      <c r="E369" t="s">
        <v>4</v>
      </c>
      <c r="F369" t="s">
        <v>1288</v>
      </c>
    </row>
    <row r="370" spans="1:6" x14ac:dyDescent="0.3">
      <c r="A370">
        <v>366</v>
      </c>
      <c r="B370" t="s">
        <v>489</v>
      </c>
      <c r="C370" t="s">
        <v>14</v>
      </c>
      <c r="D370" t="s">
        <v>490</v>
      </c>
      <c r="E370" t="s">
        <v>15</v>
      </c>
      <c r="F370" t="s">
        <v>1288</v>
      </c>
    </row>
    <row r="371" spans="1:6" x14ac:dyDescent="0.3">
      <c r="A371">
        <v>367</v>
      </c>
      <c r="B371" t="s">
        <v>495</v>
      </c>
      <c r="C371" t="s">
        <v>19</v>
      </c>
      <c r="D371" t="s">
        <v>496</v>
      </c>
      <c r="E371" t="s">
        <v>4</v>
      </c>
      <c r="F371" t="s">
        <v>1288</v>
      </c>
    </row>
    <row r="372" spans="1:6" x14ac:dyDescent="0.3">
      <c r="A372">
        <v>368</v>
      </c>
      <c r="B372" t="s">
        <v>509</v>
      </c>
      <c r="C372" t="s">
        <v>24</v>
      </c>
      <c r="D372" t="s">
        <v>510</v>
      </c>
      <c r="E372" t="s">
        <v>2</v>
      </c>
      <c r="F372" t="s">
        <v>1288</v>
      </c>
    </row>
    <row r="373" spans="1:6" x14ac:dyDescent="0.3">
      <c r="A373">
        <v>369</v>
      </c>
      <c r="B373" t="s">
        <v>512</v>
      </c>
      <c r="C373" t="s">
        <v>34</v>
      </c>
      <c r="D373" t="s">
        <v>513</v>
      </c>
      <c r="E373" t="s">
        <v>4</v>
      </c>
      <c r="F373" t="s">
        <v>1288</v>
      </c>
    </row>
    <row r="374" spans="1:6" x14ac:dyDescent="0.3">
      <c r="A374">
        <v>370</v>
      </c>
      <c r="B374" t="s">
        <v>521</v>
      </c>
      <c r="C374" t="s">
        <v>14</v>
      </c>
      <c r="D374" t="s">
        <v>522</v>
      </c>
      <c r="E374" t="s">
        <v>4</v>
      </c>
      <c r="F374" t="s">
        <v>1288</v>
      </c>
    </row>
    <row r="375" spans="1:6" x14ac:dyDescent="0.3">
      <c r="A375">
        <v>371</v>
      </c>
      <c r="B375" t="s">
        <v>536</v>
      </c>
      <c r="C375" t="s">
        <v>19</v>
      </c>
      <c r="D375" t="s">
        <v>537</v>
      </c>
      <c r="E375" t="s">
        <v>1</v>
      </c>
      <c r="F375" t="s">
        <v>1288</v>
      </c>
    </row>
    <row r="376" spans="1:6" x14ac:dyDescent="0.3">
      <c r="A376">
        <v>372</v>
      </c>
      <c r="B376" t="s">
        <v>545</v>
      </c>
      <c r="C376" t="s">
        <v>24</v>
      </c>
      <c r="D376" t="s">
        <v>546</v>
      </c>
      <c r="E376" t="s">
        <v>0</v>
      </c>
      <c r="F376" t="s">
        <v>1288</v>
      </c>
    </row>
    <row r="377" spans="1:6" x14ac:dyDescent="0.3">
      <c r="A377">
        <v>373</v>
      </c>
      <c r="B377" t="s">
        <v>548</v>
      </c>
      <c r="C377" t="s">
        <v>34</v>
      </c>
      <c r="D377" t="s">
        <v>549</v>
      </c>
      <c r="E377" t="s">
        <v>0</v>
      </c>
      <c r="F377" t="s">
        <v>1288</v>
      </c>
    </row>
    <row r="378" spans="1:6" x14ac:dyDescent="0.3">
      <c r="A378">
        <v>374</v>
      </c>
      <c r="B378" t="s">
        <v>554</v>
      </c>
      <c r="C378" t="s">
        <v>14</v>
      </c>
      <c r="D378" t="s">
        <v>555</v>
      </c>
      <c r="E378" t="s">
        <v>3</v>
      </c>
      <c r="F378" t="s">
        <v>1288</v>
      </c>
    </row>
    <row r="379" spans="1:6" x14ac:dyDescent="0.3">
      <c r="A379">
        <v>375</v>
      </c>
      <c r="B379" t="s">
        <v>569</v>
      </c>
      <c r="C379" t="s">
        <v>19</v>
      </c>
      <c r="D379" t="s">
        <v>570</v>
      </c>
      <c r="E379" t="s">
        <v>0</v>
      </c>
      <c r="F379" t="s">
        <v>1288</v>
      </c>
    </row>
    <row r="380" spans="1:6" x14ac:dyDescent="0.3">
      <c r="A380">
        <v>376</v>
      </c>
      <c r="B380" t="s">
        <v>572</v>
      </c>
      <c r="C380" t="s">
        <v>24</v>
      </c>
      <c r="D380" t="s">
        <v>573</v>
      </c>
      <c r="E380" t="s">
        <v>4</v>
      </c>
      <c r="F380" t="s">
        <v>1288</v>
      </c>
    </row>
    <row r="381" spans="1:6" x14ac:dyDescent="0.3">
      <c r="A381">
        <v>377</v>
      </c>
      <c r="B381" t="s">
        <v>585</v>
      </c>
      <c r="C381" t="s">
        <v>34</v>
      </c>
      <c r="D381" t="s">
        <v>586</v>
      </c>
      <c r="E381" t="s">
        <v>4</v>
      </c>
      <c r="F381" t="s">
        <v>1288</v>
      </c>
    </row>
    <row r="382" spans="1:6" x14ac:dyDescent="0.3">
      <c r="A382">
        <v>378</v>
      </c>
      <c r="B382" t="s">
        <v>588</v>
      </c>
      <c r="C382" t="s">
        <v>14</v>
      </c>
      <c r="D382" t="s">
        <v>589</v>
      </c>
      <c r="E382" t="s">
        <v>15</v>
      </c>
      <c r="F382" t="s">
        <v>1288</v>
      </c>
    </row>
    <row r="383" spans="1:6" x14ac:dyDescent="0.3">
      <c r="A383">
        <v>379</v>
      </c>
      <c r="B383" t="s">
        <v>591</v>
      </c>
      <c r="C383" t="s">
        <v>19</v>
      </c>
      <c r="D383" t="s">
        <v>592</v>
      </c>
      <c r="E383" t="s">
        <v>4</v>
      </c>
      <c r="F383" t="s">
        <v>1288</v>
      </c>
    </row>
    <row r="384" spans="1:6" x14ac:dyDescent="0.3">
      <c r="A384">
        <v>380</v>
      </c>
      <c r="B384" t="s">
        <v>594</v>
      </c>
      <c r="C384" t="s">
        <v>24</v>
      </c>
      <c r="D384" t="s">
        <v>595</v>
      </c>
      <c r="E384" t="s">
        <v>1</v>
      </c>
      <c r="F384" t="s">
        <v>1356</v>
      </c>
    </row>
    <row r="385" spans="1:6" x14ac:dyDescent="0.3">
      <c r="A385">
        <v>381</v>
      </c>
      <c r="B385" t="s">
        <v>605</v>
      </c>
      <c r="C385" t="s">
        <v>34</v>
      </c>
      <c r="D385" t="s">
        <v>606</v>
      </c>
      <c r="E385" t="s">
        <v>0</v>
      </c>
      <c r="F385" t="s">
        <v>1356</v>
      </c>
    </row>
    <row r="386" spans="1:6" x14ac:dyDescent="0.3">
      <c r="A386">
        <v>382</v>
      </c>
      <c r="B386" t="s">
        <v>608</v>
      </c>
      <c r="C386" t="s">
        <v>14</v>
      </c>
      <c r="D386" t="s">
        <v>609</v>
      </c>
      <c r="E386" t="s">
        <v>4</v>
      </c>
      <c r="F386" t="s">
        <v>1356</v>
      </c>
    </row>
    <row r="387" spans="1:6" x14ac:dyDescent="0.3">
      <c r="A387">
        <v>383</v>
      </c>
      <c r="B387" t="s">
        <v>611</v>
      </c>
      <c r="C387" t="s">
        <v>19</v>
      </c>
      <c r="D387" t="s">
        <v>612</v>
      </c>
      <c r="E387" t="s">
        <v>15</v>
      </c>
      <c r="F387" t="s">
        <v>1356</v>
      </c>
    </row>
    <row r="388" spans="1:6" x14ac:dyDescent="0.3">
      <c r="A388">
        <v>384</v>
      </c>
      <c r="B388" t="s">
        <v>614</v>
      </c>
      <c r="C388" t="s">
        <v>24</v>
      </c>
      <c r="D388" t="s">
        <v>615</v>
      </c>
      <c r="E388" t="s">
        <v>4</v>
      </c>
      <c r="F388" t="s">
        <v>1356</v>
      </c>
    </row>
    <row r="389" spans="1:6" x14ac:dyDescent="0.3">
      <c r="A389">
        <v>385</v>
      </c>
      <c r="B389" t="s">
        <v>620</v>
      </c>
      <c r="C389" t="s">
        <v>34</v>
      </c>
      <c r="D389" t="s">
        <v>621</v>
      </c>
      <c r="E389" t="s">
        <v>4</v>
      </c>
      <c r="F389" t="s">
        <v>1356</v>
      </c>
    </row>
    <row r="390" spans="1:6" x14ac:dyDescent="0.3">
      <c r="A390">
        <v>386</v>
      </c>
      <c r="B390" t="s">
        <v>640</v>
      </c>
      <c r="C390" t="s">
        <v>14</v>
      </c>
      <c r="D390" t="s">
        <v>641</v>
      </c>
      <c r="E390" t="s">
        <v>15</v>
      </c>
      <c r="F390" t="s">
        <v>1356</v>
      </c>
    </row>
    <row r="391" spans="1:6" x14ac:dyDescent="0.3">
      <c r="A391">
        <v>387</v>
      </c>
      <c r="B391" t="s">
        <v>649</v>
      </c>
      <c r="C391" t="s">
        <v>19</v>
      </c>
      <c r="D391" t="s">
        <v>650</v>
      </c>
      <c r="E391" t="s">
        <v>15</v>
      </c>
      <c r="F391" t="s">
        <v>1356</v>
      </c>
    </row>
    <row r="392" spans="1:6" x14ac:dyDescent="0.3">
      <c r="A392">
        <v>388</v>
      </c>
      <c r="B392" t="s">
        <v>655</v>
      </c>
      <c r="C392" t="s">
        <v>24</v>
      </c>
      <c r="D392" t="s">
        <v>656</v>
      </c>
      <c r="E392" t="s">
        <v>15</v>
      </c>
      <c r="F392" t="s">
        <v>1356</v>
      </c>
    </row>
    <row r="393" spans="1:6" x14ac:dyDescent="0.3">
      <c r="A393">
        <v>389</v>
      </c>
      <c r="B393" t="s">
        <v>663</v>
      </c>
      <c r="C393" t="s">
        <v>34</v>
      </c>
      <c r="D393" t="s">
        <v>664</v>
      </c>
      <c r="E393" t="s">
        <v>15</v>
      </c>
      <c r="F393" t="s">
        <v>1356</v>
      </c>
    </row>
    <row r="394" spans="1:6" x14ac:dyDescent="0.3">
      <c r="A394">
        <v>390</v>
      </c>
      <c r="B394" t="s">
        <v>672</v>
      </c>
      <c r="C394" t="s">
        <v>14</v>
      </c>
      <c r="D394" t="s">
        <v>673</v>
      </c>
      <c r="E394" t="s">
        <v>15</v>
      </c>
      <c r="F394" t="s">
        <v>1356</v>
      </c>
    </row>
    <row r="395" spans="1:6" x14ac:dyDescent="0.3">
      <c r="A395">
        <v>391</v>
      </c>
      <c r="B395" t="s">
        <v>689</v>
      </c>
      <c r="C395" t="s">
        <v>19</v>
      </c>
      <c r="D395" t="s">
        <v>690</v>
      </c>
      <c r="E395" t="s">
        <v>15</v>
      </c>
      <c r="F395" t="s">
        <v>1356</v>
      </c>
    </row>
    <row r="396" spans="1:6" x14ac:dyDescent="0.3">
      <c r="A396">
        <v>392</v>
      </c>
      <c r="B396" t="s">
        <v>696</v>
      </c>
      <c r="C396" t="s">
        <v>24</v>
      </c>
      <c r="D396" t="s">
        <v>697</v>
      </c>
      <c r="E396" t="s">
        <v>2</v>
      </c>
      <c r="F396" t="s">
        <v>1356</v>
      </c>
    </row>
    <row r="397" spans="1:6" x14ac:dyDescent="0.3">
      <c r="A397">
        <v>393</v>
      </c>
      <c r="B397" t="s">
        <v>1100</v>
      </c>
      <c r="C397" t="s">
        <v>34</v>
      </c>
      <c r="D397" t="s">
        <v>1101</v>
      </c>
      <c r="E397" t="s">
        <v>4</v>
      </c>
      <c r="F397" t="s">
        <v>1356</v>
      </c>
    </row>
    <row r="398" spans="1:6" x14ac:dyDescent="0.3">
      <c r="A398">
        <v>394</v>
      </c>
      <c r="B398" t="s">
        <v>1102</v>
      </c>
      <c r="C398" t="s">
        <v>14</v>
      </c>
      <c r="D398" t="s">
        <v>1103</v>
      </c>
      <c r="E398" t="s">
        <v>4</v>
      </c>
      <c r="F398" t="s">
        <v>1356</v>
      </c>
    </row>
    <row r="399" spans="1:6" x14ac:dyDescent="0.3">
      <c r="A399">
        <v>395</v>
      </c>
      <c r="B399" t="s">
        <v>1109</v>
      </c>
      <c r="C399" t="s">
        <v>19</v>
      </c>
      <c r="D399" t="s">
        <v>1110</v>
      </c>
      <c r="E399" t="s">
        <v>1</v>
      </c>
      <c r="F399" t="s">
        <v>1356</v>
      </c>
    </row>
    <row r="400" spans="1:6" x14ac:dyDescent="0.3">
      <c r="A400">
        <v>396</v>
      </c>
      <c r="B400" t="s">
        <v>1112</v>
      </c>
      <c r="C400" t="s">
        <v>24</v>
      </c>
      <c r="D400" t="s">
        <v>1113</v>
      </c>
      <c r="E400" t="s">
        <v>15</v>
      </c>
      <c r="F400" t="s">
        <v>1356</v>
      </c>
    </row>
    <row r="401" spans="1:6" x14ac:dyDescent="0.3">
      <c r="A401">
        <v>397</v>
      </c>
      <c r="B401" t="s">
        <v>1116</v>
      </c>
      <c r="C401" t="s">
        <v>34</v>
      </c>
      <c r="D401" t="s">
        <v>1117</v>
      </c>
      <c r="E401" t="s">
        <v>15</v>
      </c>
      <c r="F401" t="s">
        <v>1356</v>
      </c>
    </row>
    <row r="402" spans="1:6" x14ac:dyDescent="0.3">
      <c r="A402">
        <v>398</v>
      </c>
      <c r="B402" t="s">
        <v>1118</v>
      </c>
      <c r="C402" t="s">
        <v>14</v>
      </c>
      <c r="D402" t="s">
        <v>1119</v>
      </c>
      <c r="E402" t="s">
        <v>0</v>
      </c>
      <c r="F402" t="s">
        <v>1356</v>
      </c>
    </row>
    <row r="403" spans="1:6" x14ac:dyDescent="0.3">
      <c r="A403">
        <v>399</v>
      </c>
      <c r="B403" t="s">
        <v>1123</v>
      </c>
      <c r="C403" t="s">
        <v>19</v>
      </c>
      <c r="D403" t="s">
        <v>695</v>
      </c>
      <c r="E403" t="s">
        <v>0</v>
      </c>
      <c r="F403" t="s">
        <v>1356</v>
      </c>
    </row>
    <row r="404" spans="1:6" x14ac:dyDescent="0.3">
      <c r="A404">
        <v>400</v>
      </c>
      <c r="B404" t="s">
        <v>1124</v>
      </c>
      <c r="C404" t="s">
        <v>24</v>
      </c>
      <c r="D404" t="s">
        <v>1125</v>
      </c>
      <c r="E404" t="s">
        <v>4</v>
      </c>
      <c r="F404" t="s">
        <v>1356</v>
      </c>
    </row>
    <row r="405" spans="1:6" x14ac:dyDescent="0.3">
      <c r="A405">
        <v>401</v>
      </c>
      <c r="B405" t="s">
        <v>1151</v>
      </c>
      <c r="C405" t="s">
        <v>34</v>
      </c>
      <c r="D405" t="s">
        <v>1152</v>
      </c>
      <c r="E405" t="s">
        <v>0</v>
      </c>
      <c r="F405" t="s">
        <v>1288</v>
      </c>
    </row>
    <row r="406" spans="1:6" x14ac:dyDescent="0.3">
      <c r="A406">
        <v>402</v>
      </c>
      <c r="B406" t="s">
        <v>1153</v>
      </c>
      <c r="C406" t="s">
        <v>14</v>
      </c>
      <c r="D406" t="s">
        <v>1154</v>
      </c>
      <c r="E406" t="s">
        <v>15</v>
      </c>
      <c r="F406" t="s">
        <v>1288</v>
      </c>
    </row>
    <row r="407" spans="1:6" x14ac:dyDescent="0.3">
      <c r="A407">
        <v>403</v>
      </c>
      <c r="B407" t="s">
        <v>1156</v>
      </c>
      <c r="C407" t="s">
        <v>19</v>
      </c>
      <c r="D407" t="s">
        <v>1157</v>
      </c>
      <c r="E407" t="s">
        <v>15</v>
      </c>
      <c r="F407" t="s">
        <v>1288</v>
      </c>
    </row>
    <row r="408" spans="1:6" x14ac:dyDescent="0.3">
      <c r="A408">
        <v>404</v>
      </c>
      <c r="B408" t="s">
        <v>1168</v>
      </c>
      <c r="C408" t="s">
        <v>24</v>
      </c>
      <c r="D408" t="s">
        <v>1169</v>
      </c>
      <c r="E408" t="s">
        <v>1</v>
      </c>
      <c r="F408" t="s">
        <v>1288</v>
      </c>
    </row>
    <row r="409" spans="1:6" x14ac:dyDescent="0.3">
      <c r="A409">
        <v>405</v>
      </c>
      <c r="B409" t="s">
        <v>1171</v>
      </c>
      <c r="C409" t="s">
        <v>34</v>
      </c>
      <c r="D409" t="s">
        <v>1172</v>
      </c>
      <c r="E409" t="s">
        <v>2</v>
      </c>
      <c r="F409" t="s">
        <v>1288</v>
      </c>
    </row>
    <row r="410" spans="1:6" x14ac:dyDescent="0.3">
      <c r="A410">
        <v>406</v>
      </c>
      <c r="B410" t="s">
        <v>1183</v>
      </c>
      <c r="C410" t="s">
        <v>14</v>
      </c>
      <c r="D410" t="s">
        <v>1184</v>
      </c>
      <c r="E410" t="s">
        <v>15</v>
      </c>
      <c r="F410" t="s">
        <v>1292</v>
      </c>
    </row>
    <row r="411" spans="1:6" x14ac:dyDescent="0.3">
      <c r="A411">
        <v>407</v>
      </c>
      <c r="B411" t="s">
        <v>1197</v>
      </c>
      <c r="C411" t="s">
        <v>19</v>
      </c>
      <c r="D411" t="s">
        <v>1198</v>
      </c>
      <c r="E411" t="s">
        <v>2</v>
      </c>
      <c r="F411" t="s">
        <v>1288</v>
      </c>
    </row>
    <row r="412" spans="1:6" x14ac:dyDescent="0.3">
      <c r="A412">
        <v>408</v>
      </c>
      <c r="B412" t="s">
        <v>1203</v>
      </c>
      <c r="C412" t="s">
        <v>24</v>
      </c>
      <c r="D412" t="s">
        <v>1204</v>
      </c>
      <c r="E412" t="s">
        <v>15</v>
      </c>
      <c r="F412" t="s">
        <v>1288</v>
      </c>
    </row>
    <row r="413" spans="1:6" x14ac:dyDescent="0.3">
      <c r="A413">
        <v>409</v>
      </c>
      <c r="B413" t="s">
        <v>1206</v>
      </c>
      <c r="C413" t="s">
        <v>34</v>
      </c>
      <c r="D413" t="s">
        <v>1207</v>
      </c>
      <c r="E413" t="s">
        <v>1</v>
      </c>
      <c r="F413" t="s">
        <v>1288</v>
      </c>
    </row>
    <row r="414" spans="1:6" x14ac:dyDescent="0.3">
      <c r="A414">
        <v>410</v>
      </c>
      <c r="B414" t="s">
        <v>1213</v>
      </c>
      <c r="C414" t="s">
        <v>14</v>
      </c>
      <c r="D414" t="s">
        <v>1214</v>
      </c>
      <c r="E414" t="s">
        <v>15</v>
      </c>
      <c r="F414" t="s">
        <v>1288</v>
      </c>
    </row>
    <row r="415" spans="1:6" x14ac:dyDescent="0.3">
      <c r="A415">
        <v>411</v>
      </c>
      <c r="B415" t="s">
        <v>1219</v>
      </c>
      <c r="C415" t="s">
        <v>19</v>
      </c>
      <c r="D415" t="s">
        <v>1220</v>
      </c>
      <c r="E415" t="s">
        <v>0</v>
      </c>
      <c r="F415" t="s">
        <v>1288</v>
      </c>
    </row>
    <row r="416" spans="1:6" x14ac:dyDescent="0.3">
      <c r="A416">
        <v>412</v>
      </c>
      <c r="B416" t="s">
        <v>1222</v>
      </c>
      <c r="C416" t="s">
        <v>24</v>
      </c>
      <c r="D416" t="s">
        <v>1223</v>
      </c>
      <c r="E416" t="s">
        <v>1</v>
      </c>
      <c r="F416" t="s">
        <v>1288</v>
      </c>
    </row>
    <row r="417" spans="1:6" x14ac:dyDescent="0.3">
      <c r="A417">
        <v>413</v>
      </c>
      <c r="B417" t="s">
        <v>1228</v>
      </c>
      <c r="C417" t="s">
        <v>34</v>
      </c>
      <c r="D417" t="s">
        <v>1229</v>
      </c>
      <c r="E417" t="s">
        <v>2</v>
      </c>
      <c r="F417" t="s">
        <v>1288</v>
      </c>
    </row>
    <row r="418" spans="1:6" x14ac:dyDescent="0.3">
      <c r="A418">
        <v>414</v>
      </c>
      <c r="B418" t="s">
        <v>1236</v>
      </c>
      <c r="C418" t="s">
        <v>14</v>
      </c>
      <c r="D418" t="s">
        <v>1237</v>
      </c>
      <c r="E418" t="s">
        <v>15</v>
      </c>
      <c r="F418" t="s">
        <v>1288</v>
      </c>
    </row>
    <row r="419" spans="1:6" x14ac:dyDescent="0.3">
      <c r="A419">
        <v>415</v>
      </c>
      <c r="B419" t="s">
        <v>1257</v>
      </c>
      <c r="C419" t="s">
        <v>19</v>
      </c>
      <c r="D419" t="s">
        <v>1258</v>
      </c>
      <c r="E419" t="s">
        <v>2</v>
      </c>
      <c r="F419" t="s">
        <v>1288</v>
      </c>
    </row>
    <row r="420" spans="1:6" x14ac:dyDescent="0.3">
      <c r="A420">
        <v>416</v>
      </c>
      <c r="B420" t="s">
        <v>1259</v>
      </c>
      <c r="C420" t="s">
        <v>24</v>
      </c>
      <c r="D420" t="s">
        <v>1260</v>
      </c>
      <c r="E420" t="s">
        <v>2</v>
      </c>
      <c r="F420" t="s">
        <v>1288</v>
      </c>
    </row>
    <row r="421" spans="1:6" x14ac:dyDescent="0.3">
      <c r="A421">
        <v>417</v>
      </c>
      <c r="B421" t="s">
        <v>157</v>
      </c>
      <c r="C421" t="s">
        <v>34</v>
      </c>
      <c r="D421" t="s">
        <v>158</v>
      </c>
      <c r="E421" t="s">
        <v>0</v>
      </c>
      <c r="F421" t="s">
        <v>1288</v>
      </c>
    </row>
    <row r="422" spans="1:6" x14ac:dyDescent="0.3">
      <c r="A422">
        <v>418</v>
      </c>
      <c r="B422" t="s">
        <v>1139</v>
      </c>
      <c r="C422" t="s">
        <v>14</v>
      </c>
      <c r="D422" t="s">
        <v>1140</v>
      </c>
      <c r="E422" t="s">
        <v>15</v>
      </c>
      <c r="F422" t="s">
        <v>1288</v>
      </c>
    </row>
    <row r="423" spans="1:6" x14ac:dyDescent="0.3">
      <c r="A423">
        <v>419</v>
      </c>
      <c r="B423" t="s">
        <v>1159</v>
      </c>
      <c r="C423" t="s">
        <v>19</v>
      </c>
      <c r="D423" t="s">
        <v>1160</v>
      </c>
      <c r="E423" t="s">
        <v>2</v>
      </c>
      <c r="F423" t="s">
        <v>1264</v>
      </c>
    </row>
    <row r="424" spans="1:6" x14ac:dyDescent="0.3">
      <c r="B424" t="s">
        <v>1309</v>
      </c>
      <c r="C424" t="s">
        <v>1309</v>
      </c>
      <c r="D424" t="s">
        <v>1309</v>
      </c>
      <c r="E424" t="s">
        <v>1309</v>
      </c>
      <c r="F424" t="s">
        <v>1309</v>
      </c>
    </row>
    <row r="425" spans="1:6" x14ac:dyDescent="0.3">
      <c r="A425">
        <v>420</v>
      </c>
      <c r="B425" t="s">
        <v>1309</v>
      </c>
      <c r="C425" t="s">
        <v>1309</v>
      </c>
      <c r="D425" t="s">
        <v>1309</v>
      </c>
      <c r="E425" t="s">
        <v>1309</v>
      </c>
      <c r="F425" t="s">
        <v>1309</v>
      </c>
    </row>
    <row r="426" spans="1:6" x14ac:dyDescent="0.3">
      <c r="B426" t="s">
        <v>1382</v>
      </c>
      <c r="C426" t="s">
        <v>19</v>
      </c>
      <c r="D426" t="s">
        <v>1384</v>
      </c>
      <c r="E426" t="s">
        <v>1</v>
      </c>
      <c r="F426" t="s">
        <v>1309</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6"/>
  <dimension ref="A1:AT433"/>
  <sheetViews>
    <sheetView topLeftCell="M1" zoomScaleNormal="100" workbookViewId="0">
      <selection activeCell="V5" sqref="V5"/>
    </sheetView>
  </sheetViews>
  <sheetFormatPr defaultRowHeight="14.4" x14ac:dyDescent="0.3"/>
  <cols>
    <col min="1" max="1" width="7.21875" style="10" bestFit="1" customWidth="1"/>
    <col min="2" max="2" width="13.21875" style="10" bestFit="1" customWidth="1"/>
    <col min="3" max="3" width="7" style="10" bestFit="1" customWidth="1"/>
    <col min="4" max="4" width="19.77734375" style="10" customWidth="1"/>
    <col min="5" max="5" width="5.77734375" style="10" bestFit="1" customWidth="1"/>
    <col min="6" max="6" width="12.77734375" style="10" bestFit="1" customWidth="1"/>
    <col min="7" max="7" width="5.77734375" style="10" bestFit="1" customWidth="1"/>
    <col min="8" max="8" width="13" style="10" bestFit="1" customWidth="1"/>
    <col min="9" max="9" width="5.21875" style="10" bestFit="1" customWidth="1"/>
    <col min="10" max="10" width="11.44140625" style="22" bestFit="1" customWidth="1"/>
    <col min="11" max="11" width="17.77734375" style="23" bestFit="1" customWidth="1"/>
    <col min="12" max="12" width="7.77734375" style="23" bestFit="1" customWidth="1"/>
    <col min="13" max="13" width="13.44140625" style="22" bestFit="1" customWidth="1"/>
    <col min="14" max="14" width="15" style="10" bestFit="1" customWidth="1"/>
    <col min="15" max="15" width="10.21875" style="22" bestFit="1" customWidth="1"/>
    <col min="16" max="16" width="11.77734375" style="10" customWidth="1"/>
    <col min="17" max="17" width="4.5546875" style="22" bestFit="1" customWidth="1"/>
    <col min="18" max="18" width="9.5546875" style="10" bestFit="1" customWidth="1"/>
    <col min="19" max="19" width="4.5546875" style="10" bestFit="1" customWidth="1"/>
    <col min="20" max="21" width="9.5546875" style="10" bestFit="1" customWidth="1"/>
    <col min="22" max="22" width="13.77734375" style="10" bestFit="1" customWidth="1"/>
    <col min="23" max="23" width="15.44140625" style="10" bestFit="1" customWidth="1"/>
    <col min="24" max="24" width="13.77734375" style="10" bestFit="1" customWidth="1"/>
    <col min="25" max="25" width="11.44140625" style="10" customWidth="1"/>
    <col min="26" max="26" width="12.77734375" style="10" bestFit="1" customWidth="1"/>
    <col min="27" max="27" width="16.44140625" style="10" bestFit="1" customWidth="1"/>
    <col min="28" max="28" width="18.5546875" style="10" bestFit="1" customWidth="1"/>
    <col min="29" max="29" width="15.21875" style="10" bestFit="1" customWidth="1"/>
    <col min="30" max="31" width="13.77734375" style="10" bestFit="1" customWidth="1"/>
    <col min="32" max="33" width="15.77734375" style="10" bestFit="1" customWidth="1"/>
    <col min="34" max="34" width="10.77734375" style="10" bestFit="1" customWidth="1"/>
    <col min="35" max="35" width="11.77734375" style="11" customWidth="1"/>
    <col min="36" max="36" width="14.21875" style="11" customWidth="1"/>
    <col min="37" max="37" width="12.77734375" style="11" customWidth="1"/>
    <col min="38" max="38" width="16.21875" style="11" customWidth="1"/>
    <col min="39" max="40" width="7.5546875" style="11" customWidth="1"/>
    <col min="41" max="41" width="10.21875" style="11" customWidth="1"/>
    <col min="42" max="42" width="14" style="11" bestFit="1" customWidth="1"/>
    <col min="43" max="43" width="6.77734375" style="11" customWidth="1"/>
    <col min="44" max="45" width="15.77734375" style="11" customWidth="1"/>
    <col min="46" max="46" width="12" style="11" customWidth="1"/>
  </cols>
  <sheetData>
    <row r="1" spans="1:46" ht="15" customHeight="1" x14ac:dyDescent="0.6">
      <c r="A1" s="18"/>
      <c r="B1" s="18"/>
      <c r="C1" s="11"/>
      <c r="D1" s="11"/>
      <c r="E1" s="12"/>
      <c r="F1" s="12"/>
      <c r="G1" s="11"/>
      <c r="H1" s="11"/>
      <c r="I1" s="11"/>
      <c r="J1" s="11"/>
      <c r="K1"/>
      <c r="L1"/>
      <c r="M1" s="11"/>
      <c r="N1"/>
      <c r="O1" s="11"/>
      <c r="P1" s="11"/>
      <c r="Q1" s="11"/>
      <c r="R1" s="11"/>
      <c r="S1" s="11"/>
      <c r="T1" s="11"/>
      <c r="U1" s="11"/>
      <c r="V1" s="11"/>
      <c r="W1" s="11"/>
      <c r="X1" s="11"/>
      <c r="Y1"/>
      <c r="Z1"/>
      <c r="AA1"/>
      <c r="AB1"/>
      <c r="AC1"/>
      <c r="AD1"/>
      <c r="AE1"/>
      <c r="AF1"/>
      <c r="AG1"/>
      <c r="AH1"/>
      <c r="AI1"/>
      <c r="AJ1"/>
      <c r="AK1"/>
      <c r="AL1"/>
      <c r="AM1"/>
      <c r="AN1"/>
      <c r="AO1"/>
      <c r="AP1"/>
      <c r="AQ1"/>
      <c r="AR1"/>
      <c r="AS1"/>
      <c r="AT1"/>
    </row>
    <row r="2" spans="1:46" ht="15" customHeight="1" x14ac:dyDescent="0.6">
      <c r="A2" s="18"/>
      <c r="B2" s="18"/>
      <c r="C2" s="11"/>
      <c r="D2" s="11"/>
      <c r="E2" s="12"/>
      <c r="F2" s="12"/>
      <c r="G2" s="11"/>
      <c r="H2" s="11"/>
      <c r="I2" s="11"/>
      <c r="J2" s="11"/>
      <c r="K2"/>
      <c r="L2"/>
      <c r="M2" s="11"/>
      <c r="N2"/>
      <c r="O2" s="11"/>
      <c r="P2" s="11"/>
      <c r="Q2" s="11"/>
      <c r="R2" s="11"/>
      <c r="S2" s="11"/>
      <c r="T2" s="11"/>
      <c r="U2" s="11"/>
      <c r="V2" s="11"/>
      <c r="W2" s="11"/>
      <c r="X2" s="11"/>
      <c r="Y2"/>
      <c r="Z2"/>
      <c r="AA2"/>
      <c r="AB2"/>
      <c r="AC2"/>
      <c r="AD2"/>
      <c r="AE2"/>
      <c r="AF2"/>
      <c r="AG2"/>
      <c r="AH2"/>
      <c r="AI2"/>
      <c r="AJ2"/>
      <c r="AK2"/>
      <c r="AL2"/>
      <c r="AM2"/>
      <c r="AN2"/>
      <c r="AO2"/>
      <c r="AP2"/>
      <c r="AQ2"/>
      <c r="AR2"/>
      <c r="AS2"/>
      <c r="AT2"/>
    </row>
    <row r="3" spans="1:46" ht="40.35" customHeight="1" x14ac:dyDescent="0.3">
      <c r="A3" s="11"/>
      <c r="B3" s="11"/>
      <c r="C3" s="11"/>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c r="AJ3"/>
      <c r="AK3"/>
      <c r="AL3"/>
      <c r="AM3"/>
      <c r="AN3"/>
      <c r="AO3"/>
      <c r="AP3"/>
      <c r="AQ3"/>
      <c r="AR3"/>
      <c r="AS3"/>
      <c r="AT3"/>
    </row>
    <row r="4" spans="1:46" x14ac:dyDescent="0.3">
      <c r="A4" s="20" t="s">
        <v>1300</v>
      </c>
      <c r="B4" s="20" t="s">
        <v>1301</v>
      </c>
      <c r="C4" s="20" t="s">
        <v>1298</v>
      </c>
      <c r="D4" s="20" t="s">
        <v>9</v>
      </c>
      <c r="E4" s="20" t="s">
        <v>10</v>
      </c>
      <c r="F4" s="20" t="s">
        <v>1289</v>
      </c>
      <c r="G4" s="20" t="s">
        <v>1302</v>
      </c>
      <c r="H4" s="20" t="s">
        <v>1290</v>
      </c>
      <c r="I4" s="20" t="s">
        <v>1303</v>
      </c>
      <c r="J4" s="20" t="s">
        <v>12</v>
      </c>
      <c r="K4" s="20" t="s">
        <v>1304</v>
      </c>
      <c r="L4" s="20" t="s">
        <v>1291</v>
      </c>
      <c r="M4" s="20" t="s">
        <v>13</v>
      </c>
      <c r="N4" s="20" t="s">
        <v>1306</v>
      </c>
      <c r="O4" s="20" t="s">
        <v>11</v>
      </c>
      <c r="P4" s="20" t="s">
        <v>1297</v>
      </c>
      <c r="Q4" s="20" t="s">
        <v>5</v>
      </c>
      <c r="R4" s="20" t="s">
        <v>1293</v>
      </c>
      <c r="S4" s="20" t="s">
        <v>20</v>
      </c>
      <c r="T4" s="20" t="s">
        <v>1294</v>
      </c>
      <c r="U4" s="20" t="s">
        <v>1305</v>
      </c>
      <c r="V4" s="20" t="s">
        <v>1323</v>
      </c>
      <c r="W4" s="20" t="s">
        <v>1324</v>
      </c>
      <c r="X4" s="20" t="s">
        <v>1325</v>
      </c>
      <c r="Y4" s="20" t="s">
        <v>1310</v>
      </c>
      <c r="Z4" s="20" t="s">
        <v>1331</v>
      </c>
      <c r="AA4" s="20" t="s">
        <v>1332</v>
      </c>
      <c r="AB4" s="20" t="s">
        <v>1333</v>
      </c>
      <c r="AC4" s="20" t="s">
        <v>1334</v>
      </c>
      <c r="AD4" s="20" t="s">
        <v>1335</v>
      </c>
      <c r="AE4" s="20" t="s">
        <v>1327</v>
      </c>
      <c r="AF4" s="20" t="s">
        <v>1336</v>
      </c>
      <c r="AG4" s="20" t="s">
        <v>1337</v>
      </c>
      <c r="AH4" s="20" t="s">
        <v>1299</v>
      </c>
      <c r="AI4"/>
      <c r="AJ4"/>
      <c r="AK4"/>
      <c r="AL4"/>
      <c r="AM4"/>
      <c r="AN4"/>
      <c r="AO4"/>
      <c r="AP4"/>
      <c r="AQ4"/>
      <c r="AR4"/>
      <c r="AS4"/>
      <c r="AT4"/>
    </row>
    <row r="5" spans="1:46" x14ac:dyDescent="0.3">
      <c r="A5" s="10">
        <f>SUBTOTAL(3,$B$5:B5)</f>
        <v>1</v>
      </c>
      <c r="B5" s="14" t="s">
        <v>44</v>
      </c>
      <c r="C5" s="13" t="s">
        <v>34</v>
      </c>
      <c r="D5" s="14" t="s">
        <v>45</v>
      </c>
      <c r="E5" s="14" t="s">
        <v>1</v>
      </c>
      <c r="F5" s="15">
        <v>32583</v>
      </c>
      <c r="G5" s="28">
        <f t="shared" ref="G5:G65" ca="1" si="0">(NOW()-F5)/365.25</f>
        <v>37.132247590754687</v>
      </c>
      <c r="H5" s="15">
        <v>40273</v>
      </c>
      <c r="I5" s="28">
        <f t="shared" ref="I5:I65" ca="1" si="1">(NOW()-H5)/365.25</f>
        <v>16.078175037708828</v>
      </c>
      <c r="J5" s="14" t="s">
        <v>31</v>
      </c>
      <c r="K5" s="31" t="s">
        <v>42</v>
      </c>
      <c r="L5" s="30">
        <v>144216</v>
      </c>
      <c r="M5" s="14" t="s">
        <v>46</v>
      </c>
      <c r="N5" s="30" t="s">
        <v>1328</v>
      </c>
      <c r="O5" s="14" t="s">
        <v>16</v>
      </c>
      <c r="P5" s="14" t="s">
        <v>5</v>
      </c>
      <c r="Q5" s="14">
        <v>14</v>
      </c>
      <c r="R5" s="14">
        <f>60-Table7[[#This Row],[AL]]</f>
        <v>46</v>
      </c>
      <c r="S5" s="14"/>
      <c r="T5" s="30">
        <f>30-Table7[[#This Row],[CL]]</f>
        <v>30</v>
      </c>
      <c r="U5" s="30">
        <f>Table7[[#This Row],[AL BAL]]+Table7[[#This Row],[CL BAL]]</f>
        <v>76</v>
      </c>
      <c r="V5" s="30"/>
      <c r="W5" s="30"/>
      <c r="X5" s="30" t="s">
        <v>1325</v>
      </c>
      <c r="Y5" s="30" t="str">
        <f>Table7[[#This Row],[Coy]]</f>
        <v>A</v>
      </c>
      <c r="Z5" s="30" t="str">
        <f>Table7[[#This Row],[Med Cat]]</f>
        <v>SHAPE1</v>
      </c>
      <c r="AA5" s="30" t="str">
        <f>Table7[[#This Row],[Location]]</f>
        <v>AL</v>
      </c>
      <c r="AB5" s="30"/>
      <c r="AC5" s="30"/>
      <c r="AD5" s="30"/>
      <c r="AE5" s="30" t="s">
        <v>1363</v>
      </c>
      <c r="AF5" s="30"/>
      <c r="AG5" s="30"/>
      <c r="AH5" s="30"/>
      <c r="AI5"/>
      <c r="AJ5"/>
      <c r="AK5"/>
      <c r="AL5"/>
      <c r="AM5"/>
      <c r="AN5"/>
      <c r="AO5"/>
      <c r="AP5"/>
      <c r="AQ5"/>
      <c r="AR5"/>
      <c r="AS5"/>
      <c r="AT5"/>
    </row>
    <row r="6" spans="1:46" x14ac:dyDescent="0.3">
      <c r="A6" s="10">
        <f>SUBTOTAL(3,$B$5:B6)</f>
        <v>2</v>
      </c>
      <c r="B6" s="13" t="s">
        <v>114</v>
      </c>
      <c r="C6" s="13" t="s">
        <v>14</v>
      </c>
      <c r="D6" s="13" t="s">
        <v>115</v>
      </c>
      <c r="E6" s="13" t="s">
        <v>1</v>
      </c>
      <c r="F6" s="16">
        <v>40780</v>
      </c>
      <c r="G6" s="28">
        <f t="shared" ca="1" si="0"/>
        <v>14.690084688632853</v>
      </c>
      <c r="H6" s="16">
        <v>40274</v>
      </c>
      <c r="I6" s="28">
        <f t="shared" ca="1" si="1"/>
        <v>16.075437186921697</v>
      </c>
      <c r="J6" s="13" t="s">
        <v>22</v>
      </c>
      <c r="K6" s="29" t="s">
        <v>18</v>
      </c>
      <c r="L6" s="30">
        <v>144216</v>
      </c>
      <c r="M6" s="13" t="s">
        <v>116</v>
      </c>
      <c r="N6" s="30" t="s">
        <v>1328</v>
      </c>
      <c r="O6" s="13" t="s">
        <v>1292</v>
      </c>
      <c r="P6" s="13" t="s">
        <v>1264</v>
      </c>
      <c r="Q6" s="13">
        <v>14</v>
      </c>
      <c r="R6" s="13">
        <f>60-Table7[[#This Row],[AL]]</f>
        <v>46</v>
      </c>
      <c r="S6" s="13"/>
      <c r="T6" s="30">
        <f>30-Table7[[#This Row],[CL]]</f>
        <v>30</v>
      </c>
      <c r="U6" s="30">
        <f>Table7[[#This Row],[AL BAL]]+Table7[[#This Row],[CL BAL]]</f>
        <v>76</v>
      </c>
      <c r="V6" s="30"/>
      <c r="W6" s="30"/>
      <c r="X6" s="30"/>
      <c r="Y6" s="30" t="str">
        <f>Table7[[#This Row],[Coy]]</f>
        <v>A</v>
      </c>
      <c r="Z6" s="30" t="str">
        <f>Table7[[#This Row],[Med Cat]]</f>
        <v>LMC</v>
      </c>
      <c r="AA6" s="30" t="str">
        <f>Table7[[#This Row],[Location]]</f>
        <v>Temp Duty</v>
      </c>
      <c r="AB6" s="30"/>
      <c r="AC6" s="30"/>
      <c r="AD6" s="30"/>
      <c r="AE6" s="30"/>
      <c r="AF6" s="30"/>
      <c r="AG6" s="30"/>
      <c r="AH6" s="30"/>
      <c r="AI6"/>
      <c r="AJ6"/>
      <c r="AK6"/>
      <c r="AL6"/>
      <c r="AM6"/>
      <c r="AN6"/>
      <c r="AO6"/>
      <c r="AP6"/>
      <c r="AQ6"/>
      <c r="AR6"/>
      <c r="AS6"/>
      <c r="AT6"/>
    </row>
    <row r="7" spans="1:46" x14ac:dyDescent="0.3">
      <c r="A7" s="10">
        <f>SUBTOTAL(3,$B$5:B7)</f>
        <v>3</v>
      </c>
      <c r="B7" s="14" t="s">
        <v>118</v>
      </c>
      <c r="C7" s="13" t="s">
        <v>19</v>
      </c>
      <c r="D7" s="14" t="s">
        <v>119</v>
      </c>
      <c r="E7" s="14" t="s">
        <v>1</v>
      </c>
      <c r="F7" s="15">
        <v>32585</v>
      </c>
      <c r="G7" s="28">
        <f t="shared" ca="1" si="0"/>
        <v>37.126771889180425</v>
      </c>
      <c r="H7" s="15">
        <v>40275</v>
      </c>
      <c r="I7" s="28">
        <f t="shared" ca="1" si="1"/>
        <v>16.072699336134562</v>
      </c>
      <c r="J7" s="14" t="s">
        <v>31</v>
      </c>
      <c r="K7" s="31" t="s">
        <v>18</v>
      </c>
      <c r="L7" s="30">
        <v>144216</v>
      </c>
      <c r="M7" s="14" t="s">
        <v>120</v>
      </c>
      <c r="N7" s="30" t="s">
        <v>1328</v>
      </c>
      <c r="O7" s="14" t="s">
        <v>16</v>
      </c>
      <c r="P7" s="14" t="s">
        <v>1330</v>
      </c>
      <c r="Q7" s="14">
        <v>14</v>
      </c>
      <c r="R7" s="14">
        <f>60-Table7[[#This Row],[AL]]</f>
        <v>46</v>
      </c>
      <c r="S7" s="14"/>
      <c r="T7" s="30">
        <f>30-Table7[[#This Row],[CL]]</f>
        <v>30</v>
      </c>
      <c r="U7" s="30">
        <f>Table7[[#This Row],[AL BAL]]+Table7[[#This Row],[CL BAL]]</f>
        <v>76</v>
      </c>
      <c r="V7" s="30"/>
      <c r="W7" s="30"/>
      <c r="X7" s="30"/>
      <c r="Y7" s="30" t="str">
        <f>Table7[[#This Row],[Coy]]</f>
        <v>A</v>
      </c>
      <c r="Z7" s="30" t="str">
        <f>Table7[[#This Row],[Med Cat]]</f>
        <v>SHAPE1</v>
      </c>
      <c r="AA7" s="30" t="str">
        <f>Table7[[#This Row],[Location]]</f>
        <v>AWL</v>
      </c>
      <c r="AB7" s="30"/>
      <c r="AC7" s="30"/>
      <c r="AD7" s="30"/>
      <c r="AE7" s="30"/>
      <c r="AF7" s="30"/>
      <c r="AG7" s="30"/>
      <c r="AH7" s="30"/>
      <c r="AI7"/>
      <c r="AJ7"/>
      <c r="AK7"/>
      <c r="AL7"/>
      <c r="AM7"/>
      <c r="AN7"/>
      <c r="AO7"/>
      <c r="AP7"/>
      <c r="AQ7"/>
      <c r="AR7"/>
      <c r="AS7"/>
      <c r="AT7"/>
    </row>
    <row r="8" spans="1:46" x14ac:dyDescent="0.3">
      <c r="A8" s="10">
        <f>SUBTOTAL(3,$B$5:B8)</f>
        <v>4</v>
      </c>
      <c r="B8" s="13" t="s">
        <v>134</v>
      </c>
      <c r="C8" s="13" t="s">
        <v>24</v>
      </c>
      <c r="D8" s="13" t="s">
        <v>135</v>
      </c>
      <c r="E8" s="13" t="s">
        <v>1</v>
      </c>
      <c r="F8" s="16">
        <v>30713</v>
      </c>
      <c r="G8" s="28">
        <f t="shared" ca="1" si="0"/>
        <v>42.252028562691713</v>
      </c>
      <c r="H8" s="16">
        <v>37891</v>
      </c>
      <c r="I8" s="28">
        <f t="shared" ca="1" si="1"/>
        <v>22.599735612657494</v>
      </c>
      <c r="J8" s="14" t="s">
        <v>31</v>
      </c>
      <c r="K8" s="29" t="s">
        <v>18</v>
      </c>
      <c r="L8" s="30">
        <v>144216</v>
      </c>
      <c r="M8" s="13" t="s">
        <v>136</v>
      </c>
      <c r="N8" s="30" t="s">
        <v>1328</v>
      </c>
      <c r="O8" s="13" t="s">
        <v>16</v>
      </c>
      <c r="P8" s="14" t="s">
        <v>20</v>
      </c>
      <c r="Q8" s="13">
        <v>14</v>
      </c>
      <c r="R8" s="13">
        <f>60-Table7[[#This Row],[AL]]</f>
        <v>46</v>
      </c>
      <c r="S8" s="13"/>
      <c r="T8" s="30">
        <f>30-Table7[[#This Row],[CL]]</f>
        <v>30</v>
      </c>
      <c r="U8" s="30">
        <f>Table7[[#This Row],[AL BAL]]+Table7[[#This Row],[CL BAL]]</f>
        <v>76</v>
      </c>
      <c r="V8" s="30"/>
      <c r="W8" s="30"/>
      <c r="X8" s="30"/>
      <c r="Y8" s="30" t="str">
        <f>Table7[[#This Row],[Coy]]</f>
        <v>A</v>
      </c>
      <c r="Z8" s="30" t="str">
        <f>Table7[[#This Row],[Med Cat]]</f>
        <v>SHAPE1</v>
      </c>
      <c r="AA8" s="30" t="str">
        <f>Table7[[#This Row],[Location]]</f>
        <v>CL</v>
      </c>
      <c r="AB8" s="30"/>
      <c r="AC8" s="30"/>
      <c r="AD8" s="30"/>
      <c r="AE8" s="30"/>
      <c r="AF8" s="30"/>
      <c r="AG8" s="30"/>
      <c r="AH8" s="30"/>
      <c r="AI8"/>
      <c r="AJ8"/>
      <c r="AK8"/>
      <c r="AL8"/>
      <c r="AM8"/>
      <c r="AN8"/>
      <c r="AO8"/>
      <c r="AP8"/>
      <c r="AQ8"/>
      <c r="AR8"/>
      <c r="AS8"/>
      <c r="AT8"/>
    </row>
    <row r="9" spans="1:46" x14ac:dyDescent="0.3">
      <c r="A9" s="10">
        <f>SUBTOTAL(3,$B$5:B9)</f>
        <v>5</v>
      </c>
      <c r="B9" s="14" t="s">
        <v>145</v>
      </c>
      <c r="C9" s="13" t="s">
        <v>34</v>
      </c>
      <c r="D9" s="14" t="s">
        <v>146</v>
      </c>
      <c r="E9" s="14" t="s">
        <v>1</v>
      </c>
      <c r="F9" s="15">
        <v>30714</v>
      </c>
      <c r="G9" s="28">
        <f t="shared" ca="1" si="0"/>
        <v>42.249290711904585</v>
      </c>
      <c r="H9" s="15">
        <v>37892</v>
      </c>
      <c r="I9" s="28">
        <f t="shared" ca="1" si="1"/>
        <v>22.596997761870362</v>
      </c>
      <c r="J9" s="14" t="s">
        <v>31</v>
      </c>
      <c r="K9" s="31" t="s">
        <v>18</v>
      </c>
      <c r="L9" s="30">
        <v>144216</v>
      </c>
      <c r="M9" s="14" t="s">
        <v>147</v>
      </c>
      <c r="N9" s="30" t="s">
        <v>1328</v>
      </c>
      <c r="O9" s="14" t="s">
        <v>16</v>
      </c>
      <c r="P9" s="14" t="s">
        <v>1295</v>
      </c>
      <c r="Q9" s="14">
        <v>14</v>
      </c>
      <c r="R9" s="14">
        <f>60-Table7[[#This Row],[AL]]</f>
        <v>46</v>
      </c>
      <c r="S9" s="14">
        <v>20</v>
      </c>
      <c r="T9" s="30">
        <f>30-Table7[[#This Row],[CL]]</f>
        <v>10</v>
      </c>
      <c r="U9" s="30">
        <f>Table7[[#This Row],[AL BAL]]+Table7[[#This Row],[CL BAL]]</f>
        <v>56</v>
      </c>
      <c r="V9" s="30"/>
      <c r="W9" s="30"/>
      <c r="X9" s="30"/>
      <c r="Y9" s="30" t="str">
        <f>Table7[[#This Row],[Coy]]</f>
        <v>A</v>
      </c>
      <c r="Z9" s="30" t="str">
        <f>Table7[[#This Row],[Med Cat]]</f>
        <v>SHAPE1</v>
      </c>
      <c r="AA9" s="30" t="str">
        <f>Table7[[#This Row],[Location]]</f>
        <v>Posting Out</v>
      </c>
      <c r="AB9" s="30"/>
      <c r="AC9" s="30"/>
      <c r="AD9" s="30"/>
      <c r="AE9" s="30"/>
      <c r="AF9" s="30"/>
      <c r="AG9" s="30"/>
      <c r="AH9" s="30"/>
      <c r="AI9"/>
      <c r="AJ9"/>
      <c r="AK9"/>
      <c r="AL9"/>
      <c r="AM9"/>
      <c r="AN9"/>
      <c r="AO9"/>
      <c r="AP9"/>
      <c r="AQ9"/>
      <c r="AR9"/>
      <c r="AS9"/>
      <c r="AT9"/>
    </row>
    <row r="10" spans="1:46" x14ac:dyDescent="0.3">
      <c r="A10" s="10">
        <f>SUBTOTAL(3,$B$5:B10)</f>
        <v>6</v>
      </c>
      <c r="B10" s="13" t="s">
        <v>169</v>
      </c>
      <c r="C10" s="13" t="s">
        <v>14</v>
      </c>
      <c r="D10" s="13" t="s">
        <v>170</v>
      </c>
      <c r="E10" s="13" t="s">
        <v>1</v>
      </c>
      <c r="F10" s="16">
        <v>30715</v>
      </c>
      <c r="G10" s="28">
        <f t="shared" ca="1" si="0"/>
        <v>42.246552861117451</v>
      </c>
      <c r="H10" s="16">
        <v>37893</v>
      </c>
      <c r="I10" s="28">
        <f t="shared" ca="1" si="1"/>
        <v>22.594259911083228</v>
      </c>
      <c r="J10" s="13" t="s">
        <v>49</v>
      </c>
      <c r="K10" s="29" t="s">
        <v>18</v>
      </c>
      <c r="L10" s="30">
        <v>144216</v>
      </c>
      <c r="M10" s="13" t="s">
        <v>171</v>
      </c>
      <c r="N10" s="30" t="s">
        <v>1328</v>
      </c>
      <c r="O10" s="13" t="s">
        <v>26</v>
      </c>
      <c r="P10" s="13" t="s">
        <v>5</v>
      </c>
      <c r="Q10" s="13">
        <v>14</v>
      </c>
      <c r="R10" s="13">
        <f>60-Table7[[#This Row],[AL]]</f>
        <v>46</v>
      </c>
      <c r="S10" s="13">
        <v>20</v>
      </c>
      <c r="T10" s="30">
        <f>30-Table7[[#This Row],[CL]]</f>
        <v>10</v>
      </c>
      <c r="U10" s="30">
        <f>Table7[[#This Row],[AL BAL]]+Table7[[#This Row],[CL BAL]]</f>
        <v>56</v>
      </c>
      <c r="V10" s="30"/>
      <c r="W10" s="30"/>
      <c r="X10" s="30" t="s">
        <v>1325</v>
      </c>
      <c r="Y10" s="30" t="str">
        <f>Table7[[#This Row],[Coy]]</f>
        <v>A</v>
      </c>
      <c r="Z10" s="30" t="str">
        <f>Table7[[#This Row],[Med Cat]]</f>
        <v>P2(P)</v>
      </c>
      <c r="AA10" s="30" t="str">
        <f>Table7[[#This Row],[Location]]</f>
        <v>AL</v>
      </c>
      <c r="AB10" s="30"/>
      <c r="AC10" s="30"/>
      <c r="AD10" s="30"/>
      <c r="AE10" s="30" t="s">
        <v>1363</v>
      </c>
      <c r="AF10" s="30"/>
      <c r="AG10" s="30"/>
      <c r="AH10" s="30"/>
      <c r="AI10"/>
      <c r="AJ10"/>
      <c r="AK10"/>
      <c r="AL10"/>
      <c r="AM10"/>
      <c r="AN10"/>
      <c r="AO10"/>
      <c r="AP10"/>
      <c r="AQ10"/>
      <c r="AR10"/>
      <c r="AS10"/>
      <c r="AT10"/>
    </row>
    <row r="11" spans="1:46" ht="27.6" x14ac:dyDescent="0.3">
      <c r="A11" s="10">
        <f>SUBTOTAL(3,$B$5:B11)</f>
        <v>7</v>
      </c>
      <c r="B11" s="14" t="s">
        <v>194</v>
      </c>
      <c r="C11" s="13" t="s">
        <v>19</v>
      </c>
      <c r="D11" s="14" t="s">
        <v>195</v>
      </c>
      <c r="E11" s="14" t="s">
        <v>0</v>
      </c>
      <c r="F11" s="15">
        <v>30716</v>
      </c>
      <c r="G11" s="28">
        <f t="shared" ca="1" si="0"/>
        <v>42.243815010330323</v>
      </c>
      <c r="H11" s="15">
        <v>37894</v>
      </c>
      <c r="I11" s="28">
        <f t="shared" ca="1" si="1"/>
        <v>22.591522060296096</v>
      </c>
      <c r="J11" s="14" t="s">
        <v>21</v>
      </c>
      <c r="K11" s="31" t="s">
        <v>81</v>
      </c>
      <c r="L11" s="30">
        <v>144216</v>
      </c>
      <c r="M11" s="14" t="s">
        <v>196</v>
      </c>
      <c r="N11" s="30" t="s">
        <v>1328</v>
      </c>
      <c r="O11" s="14" t="s">
        <v>16</v>
      </c>
      <c r="P11" s="14" t="s">
        <v>1264</v>
      </c>
      <c r="Q11" s="14">
        <v>14</v>
      </c>
      <c r="R11" s="14">
        <f>60-Table7[[#This Row],[AL]]</f>
        <v>46</v>
      </c>
      <c r="S11" s="14">
        <v>20</v>
      </c>
      <c r="T11" s="30">
        <f>30-Table7[[#This Row],[CL]]</f>
        <v>10</v>
      </c>
      <c r="U11" s="30">
        <f>Table7[[#This Row],[AL BAL]]+Table7[[#This Row],[CL BAL]]</f>
        <v>56</v>
      </c>
      <c r="V11" s="30"/>
      <c r="W11" s="30"/>
      <c r="X11" s="30"/>
      <c r="Y11" s="30" t="str">
        <f>Table7[[#This Row],[Coy]]</f>
        <v>B</v>
      </c>
      <c r="Z11" s="30" t="str">
        <f>Table7[[#This Row],[Med Cat]]</f>
        <v>SHAPE1</v>
      </c>
      <c r="AA11" s="30" t="str">
        <f>Table7[[#This Row],[Location]]</f>
        <v>Temp Duty</v>
      </c>
      <c r="AB11" s="30"/>
      <c r="AC11" s="30"/>
      <c r="AD11" s="30"/>
      <c r="AE11" s="30"/>
      <c r="AF11" s="30"/>
      <c r="AG11" s="30"/>
      <c r="AH11" s="30"/>
      <c r="AI11"/>
      <c r="AJ11"/>
      <c r="AK11"/>
      <c r="AL11"/>
      <c r="AM11"/>
      <c r="AN11"/>
      <c r="AO11"/>
      <c r="AP11"/>
      <c r="AQ11"/>
      <c r="AR11"/>
      <c r="AS11"/>
      <c r="AT11"/>
    </row>
    <row r="12" spans="1:46" x14ac:dyDescent="0.3">
      <c r="A12" s="10">
        <f>SUBTOTAL(3,$B$5:B12)</f>
        <v>8</v>
      </c>
      <c r="B12" s="13" t="s">
        <v>213</v>
      </c>
      <c r="C12" s="13" t="s">
        <v>24</v>
      </c>
      <c r="D12" s="13" t="s">
        <v>214</v>
      </c>
      <c r="E12" s="13" t="s">
        <v>15</v>
      </c>
      <c r="F12" s="16">
        <v>30717</v>
      </c>
      <c r="G12" s="28">
        <f t="shared" ca="1" si="0"/>
        <v>42.241077159543188</v>
      </c>
      <c r="H12" s="16">
        <v>37895</v>
      </c>
      <c r="I12" s="28">
        <f t="shared" ca="1" si="1"/>
        <v>22.588784209508965</v>
      </c>
      <c r="J12" s="13" t="s">
        <v>21</v>
      </c>
      <c r="K12" s="29" t="s">
        <v>18</v>
      </c>
      <c r="L12" s="30">
        <v>144216</v>
      </c>
      <c r="M12" s="13" t="s">
        <v>215</v>
      </c>
      <c r="N12" s="30" t="s">
        <v>1328</v>
      </c>
      <c r="O12" s="13" t="s">
        <v>16</v>
      </c>
      <c r="P12" s="13" t="s">
        <v>1295</v>
      </c>
      <c r="Q12" s="13">
        <v>14</v>
      </c>
      <c r="R12" s="13">
        <f>60-Table7[[#This Row],[AL]]</f>
        <v>46</v>
      </c>
      <c r="S12" s="13">
        <v>20</v>
      </c>
      <c r="T12" s="30">
        <f>30-Table7[[#This Row],[CL]]</f>
        <v>10</v>
      </c>
      <c r="U12" s="30">
        <f>Table7[[#This Row],[AL BAL]]+Table7[[#This Row],[CL BAL]]</f>
        <v>56</v>
      </c>
      <c r="V12" s="30"/>
      <c r="W12" s="30"/>
      <c r="X12" s="30"/>
      <c r="Y12" s="30" t="str">
        <f>Table7[[#This Row],[Coy]]</f>
        <v>SP</v>
      </c>
      <c r="Z12" s="30" t="str">
        <f>Table7[[#This Row],[Med Cat]]</f>
        <v>SHAPE1</v>
      </c>
      <c r="AA12" s="30" t="str">
        <f>Table7[[#This Row],[Location]]</f>
        <v>Posting Out</v>
      </c>
      <c r="AB12" s="30"/>
      <c r="AC12" s="30"/>
      <c r="AD12" s="30"/>
      <c r="AE12" s="30"/>
      <c r="AF12" s="30"/>
      <c r="AG12" s="30"/>
      <c r="AH12" s="30"/>
      <c r="AI12"/>
      <c r="AJ12"/>
      <c r="AK12"/>
      <c r="AL12"/>
      <c r="AM12"/>
      <c r="AN12"/>
      <c r="AO12"/>
      <c r="AP12"/>
      <c r="AQ12"/>
      <c r="AR12"/>
      <c r="AS12"/>
      <c r="AT12"/>
    </row>
    <row r="13" spans="1:46" x14ac:dyDescent="0.3">
      <c r="A13" s="10">
        <f>SUBTOTAL(3,$B$5:B13)</f>
        <v>9</v>
      </c>
      <c r="B13" s="14" t="s">
        <v>228</v>
      </c>
      <c r="C13" s="13" t="s">
        <v>34</v>
      </c>
      <c r="D13" s="14" t="s">
        <v>229</v>
      </c>
      <c r="E13" s="14" t="s">
        <v>15</v>
      </c>
      <c r="F13" s="15">
        <v>33377</v>
      </c>
      <c r="G13" s="28">
        <f t="shared" ca="1" si="0"/>
        <v>34.958394065771799</v>
      </c>
      <c r="H13" s="15">
        <v>40814</v>
      </c>
      <c r="I13" s="28">
        <f t="shared" ca="1" si="1"/>
        <v>14.596997761870361</v>
      </c>
      <c r="J13" s="13" t="s">
        <v>21</v>
      </c>
      <c r="K13" s="31" t="s">
        <v>18</v>
      </c>
      <c r="L13" s="30">
        <v>144216</v>
      </c>
      <c r="M13" s="14" t="s">
        <v>230</v>
      </c>
      <c r="N13" s="30" t="s">
        <v>1328</v>
      </c>
      <c r="O13" s="14" t="s">
        <v>16</v>
      </c>
      <c r="P13" s="13" t="s">
        <v>1266</v>
      </c>
      <c r="Q13" s="14">
        <v>14</v>
      </c>
      <c r="R13" s="14">
        <f>60-Table7[[#This Row],[AL]]</f>
        <v>46</v>
      </c>
      <c r="S13" s="14">
        <v>20</v>
      </c>
      <c r="T13" s="30">
        <f>30-Table7[[#This Row],[CL]]</f>
        <v>10</v>
      </c>
      <c r="U13" s="30">
        <f>Table7[[#This Row],[AL BAL]]+Table7[[#This Row],[CL BAL]]</f>
        <v>56</v>
      </c>
      <c r="V13" s="30"/>
      <c r="W13" s="30"/>
      <c r="X13" s="30"/>
      <c r="Y13" s="30" t="str">
        <f>Table7[[#This Row],[Coy]]</f>
        <v>SP</v>
      </c>
      <c r="Z13" s="30" t="str">
        <f>Table7[[#This Row],[Med Cat]]</f>
        <v>SHAPE1</v>
      </c>
      <c r="AA13" s="30" t="str">
        <f>Table7[[#This Row],[Location]]</f>
        <v>Att Duty</v>
      </c>
      <c r="AB13" s="30"/>
      <c r="AC13" s="30"/>
      <c r="AD13" s="30"/>
      <c r="AE13" s="30"/>
      <c r="AF13" s="30"/>
      <c r="AG13" s="30"/>
      <c r="AH13" s="30"/>
      <c r="AI13"/>
      <c r="AJ13"/>
      <c r="AK13"/>
      <c r="AL13"/>
      <c r="AM13"/>
      <c r="AN13"/>
      <c r="AO13"/>
      <c r="AP13"/>
      <c r="AQ13"/>
      <c r="AR13"/>
      <c r="AS13"/>
      <c r="AT13"/>
    </row>
    <row r="14" spans="1:46" x14ac:dyDescent="0.3">
      <c r="A14" s="10">
        <f>SUBTOTAL(3,$B$5:B14)</f>
        <v>10</v>
      </c>
      <c r="B14" s="13" t="s">
        <v>247</v>
      </c>
      <c r="C14" s="13" t="s">
        <v>14</v>
      </c>
      <c r="D14" s="13" t="s">
        <v>248</v>
      </c>
      <c r="E14" s="13" t="s">
        <v>15</v>
      </c>
      <c r="F14" s="16">
        <v>33203</v>
      </c>
      <c r="G14" s="28">
        <f t="shared" ca="1" si="0"/>
        <v>35.43478010273278</v>
      </c>
      <c r="H14" s="16">
        <v>41324</v>
      </c>
      <c r="I14" s="28">
        <f t="shared" ca="1" si="1"/>
        <v>13.200693860432988</v>
      </c>
      <c r="J14" s="13" t="s">
        <v>22</v>
      </c>
      <c r="K14" s="29" t="s">
        <v>18</v>
      </c>
      <c r="L14" s="30">
        <v>144216</v>
      </c>
      <c r="M14" s="13" t="s">
        <v>249</v>
      </c>
      <c r="N14" s="30" t="s">
        <v>1328</v>
      </c>
      <c r="O14" s="13" t="s">
        <v>16</v>
      </c>
      <c r="P14" s="14" t="s">
        <v>1296</v>
      </c>
      <c r="Q14" s="13">
        <v>14</v>
      </c>
      <c r="R14" s="13">
        <f>60-Table7[[#This Row],[AL]]</f>
        <v>46</v>
      </c>
      <c r="S14" s="13">
        <v>20</v>
      </c>
      <c r="T14" s="30">
        <f>30-Table7[[#This Row],[CL]]</f>
        <v>10</v>
      </c>
      <c r="U14" s="30">
        <f>Table7[[#This Row],[AL BAL]]+Table7[[#This Row],[CL BAL]]</f>
        <v>56</v>
      </c>
      <c r="V14" s="30"/>
      <c r="W14" s="30"/>
      <c r="X14" s="30" t="s">
        <v>1325</v>
      </c>
      <c r="Y14" s="30" t="str">
        <f>Table7[[#This Row],[Coy]]</f>
        <v>SP</v>
      </c>
      <c r="Z14" s="30" t="str">
        <f>Table7[[#This Row],[Med Cat]]</f>
        <v>SHAPE1</v>
      </c>
      <c r="AA14" s="30" t="str">
        <f>Table7[[#This Row],[Location]]</f>
        <v>Bde/Div</v>
      </c>
      <c r="AB14" s="30"/>
      <c r="AC14" s="30"/>
      <c r="AD14" s="30"/>
      <c r="AE14" s="30" t="s">
        <v>1363</v>
      </c>
      <c r="AF14" s="30"/>
      <c r="AG14" s="30"/>
      <c r="AH14" s="30"/>
      <c r="AI14"/>
      <c r="AJ14"/>
      <c r="AK14"/>
      <c r="AL14"/>
      <c r="AM14"/>
      <c r="AN14"/>
      <c r="AO14"/>
      <c r="AP14"/>
      <c r="AQ14"/>
      <c r="AR14"/>
      <c r="AS14"/>
      <c r="AT14"/>
    </row>
    <row r="15" spans="1:46" x14ac:dyDescent="0.3">
      <c r="A15" s="10">
        <f>SUBTOTAL(3,$B$5:B15)</f>
        <v>11</v>
      </c>
      <c r="B15" s="14" t="s">
        <v>253</v>
      </c>
      <c r="C15" s="13" t="s">
        <v>19</v>
      </c>
      <c r="D15" s="14" t="s">
        <v>254</v>
      </c>
      <c r="E15" s="13" t="s">
        <v>15</v>
      </c>
      <c r="F15" s="15">
        <v>33204</v>
      </c>
      <c r="G15" s="28">
        <f t="shared" ca="1" si="0"/>
        <v>35.432042251945653</v>
      </c>
      <c r="H15" s="15">
        <v>41325</v>
      </c>
      <c r="I15" s="28">
        <f t="shared" ca="1" si="1"/>
        <v>13.197956009645857</v>
      </c>
      <c r="J15" s="14" t="s">
        <v>31</v>
      </c>
      <c r="K15" s="31" t="s">
        <v>18</v>
      </c>
      <c r="L15" s="30">
        <v>144216</v>
      </c>
      <c r="M15" s="14" t="s">
        <v>255</v>
      </c>
      <c r="N15" s="30" t="s">
        <v>1328</v>
      </c>
      <c r="O15" s="14" t="s">
        <v>16</v>
      </c>
      <c r="P15" s="14" t="s">
        <v>20</v>
      </c>
      <c r="Q15" s="14">
        <v>14</v>
      </c>
      <c r="R15" s="14">
        <f>60-Table7[[#This Row],[AL]]</f>
        <v>46</v>
      </c>
      <c r="S15" s="14">
        <v>20</v>
      </c>
      <c r="T15" s="30">
        <f>30-Table7[[#This Row],[CL]]</f>
        <v>10</v>
      </c>
      <c r="U15" s="30">
        <f>Table7[[#This Row],[AL BAL]]+Table7[[#This Row],[CL BAL]]</f>
        <v>56</v>
      </c>
      <c r="V15" s="30"/>
      <c r="W15" s="30"/>
      <c r="X15" s="30"/>
      <c r="Y15" s="30" t="str">
        <f>Table7[[#This Row],[Coy]]</f>
        <v>SP</v>
      </c>
      <c r="Z15" s="30" t="str">
        <f>Table7[[#This Row],[Med Cat]]</f>
        <v>SHAPE1</v>
      </c>
      <c r="AA15" s="30" t="str">
        <f>Table7[[#This Row],[Location]]</f>
        <v>CL</v>
      </c>
      <c r="AB15" s="30"/>
      <c r="AC15" s="30"/>
      <c r="AD15" s="30"/>
      <c r="AE15" s="30"/>
      <c r="AF15" s="30"/>
      <c r="AG15" s="30"/>
      <c r="AH15" s="30"/>
      <c r="AI15"/>
      <c r="AJ15"/>
      <c r="AK15"/>
      <c r="AL15"/>
      <c r="AM15"/>
      <c r="AN15"/>
      <c r="AO15"/>
      <c r="AP15"/>
      <c r="AQ15"/>
      <c r="AR15"/>
      <c r="AS15"/>
      <c r="AT15"/>
    </row>
    <row r="16" spans="1:46" x14ac:dyDescent="0.3">
      <c r="A16" s="10">
        <f>SUBTOTAL(3,$B$5:B16)</f>
        <v>12</v>
      </c>
      <c r="B16" s="13" t="s">
        <v>266</v>
      </c>
      <c r="C16" s="13" t="s">
        <v>24</v>
      </c>
      <c r="D16" s="13" t="s">
        <v>267</v>
      </c>
      <c r="E16" s="13" t="s">
        <v>15</v>
      </c>
      <c r="F16" s="16">
        <v>33205</v>
      </c>
      <c r="G16" s="28">
        <f t="shared" ca="1" si="0"/>
        <v>35.429304401158518</v>
      </c>
      <c r="H16" s="16">
        <v>41326</v>
      </c>
      <c r="I16" s="28">
        <f t="shared" ca="1" si="1"/>
        <v>13.195218158858724</v>
      </c>
      <c r="J16" s="13" t="s">
        <v>22</v>
      </c>
      <c r="K16" s="29" t="s">
        <v>81</v>
      </c>
      <c r="L16" s="30">
        <v>144216</v>
      </c>
      <c r="M16" s="13" t="s">
        <v>268</v>
      </c>
      <c r="N16" s="30" t="s">
        <v>1328</v>
      </c>
      <c r="O16" s="13" t="s">
        <v>16</v>
      </c>
      <c r="P16" s="14" t="s">
        <v>20</v>
      </c>
      <c r="Q16" s="13">
        <v>14</v>
      </c>
      <c r="R16" s="13">
        <f>60-Table7[[#This Row],[AL]]</f>
        <v>46</v>
      </c>
      <c r="S16" s="13">
        <v>20</v>
      </c>
      <c r="T16" s="30">
        <f>30-Table7[[#This Row],[CL]]</f>
        <v>10</v>
      </c>
      <c r="U16" s="30">
        <f>Table7[[#This Row],[AL BAL]]+Table7[[#This Row],[CL BAL]]</f>
        <v>56</v>
      </c>
      <c r="V16" s="30"/>
      <c r="W16" s="30"/>
      <c r="X16" s="30"/>
      <c r="Y16" s="30" t="str">
        <f>Table7[[#This Row],[Coy]]</f>
        <v>SP</v>
      </c>
      <c r="Z16" s="30" t="str">
        <f>Table7[[#This Row],[Med Cat]]</f>
        <v>SHAPE1</v>
      </c>
      <c r="AA16" s="30" t="str">
        <f>Table7[[#This Row],[Location]]</f>
        <v>CL</v>
      </c>
      <c r="AB16" s="30"/>
      <c r="AC16" s="30"/>
      <c r="AD16" s="30"/>
      <c r="AE16" s="30"/>
      <c r="AF16" s="30"/>
      <c r="AG16" s="30"/>
      <c r="AH16" s="30"/>
      <c r="AI16"/>
      <c r="AJ16"/>
      <c r="AK16"/>
      <c r="AL16"/>
      <c r="AM16"/>
      <c r="AN16"/>
      <c r="AO16"/>
      <c r="AP16"/>
      <c r="AQ16"/>
      <c r="AR16"/>
      <c r="AS16"/>
      <c r="AT16"/>
    </row>
    <row r="17" spans="1:46" x14ac:dyDescent="0.3">
      <c r="A17" s="10">
        <f>SUBTOTAL(3,$B$5:B17)</f>
        <v>13</v>
      </c>
      <c r="B17" s="14" t="s">
        <v>272</v>
      </c>
      <c r="C17" s="13" t="s">
        <v>34</v>
      </c>
      <c r="D17" s="14" t="s">
        <v>273</v>
      </c>
      <c r="E17" s="13" t="s">
        <v>15</v>
      </c>
      <c r="F17" s="15">
        <v>33206</v>
      </c>
      <c r="G17" s="28">
        <f t="shared" ca="1" si="0"/>
        <v>35.42656655037139</v>
      </c>
      <c r="H17" s="15">
        <v>41327</v>
      </c>
      <c r="I17" s="28">
        <f t="shared" ca="1" si="1"/>
        <v>13.192480308071593</v>
      </c>
      <c r="J17" s="14" t="s">
        <v>31</v>
      </c>
      <c r="K17" s="31" t="s">
        <v>43</v>
      </c>
      <c r="L17" s="30">
        <v>144216</v>
      </c>
      <c r="M17" s="14" t="s">
        <v>275</v>
      </c>
      <c r="N17" s="30" t="s">
        <v>1328</v>
      </c>
      <c r="O17" s="14" t="s">
        <v>1292</v>
      </c>
      <c r="P17" s="14" t="s">
        <v>20</v>
      </c>
      <c r="Q17" s="14">
        <v>14</v>
      </c>
      <c r="R17" s="14">
        <f>60-Table7[[#This Row],[AL]]</f>
        <v>46</v>
      </c>
      <c r="S17" s="14">
        <v>20</v>
      </c>
      <c r="T17" s="30">
        <f>30-Table7[[#This Row],[CL]]</f>
        <v>10</v>
      </c>
      <c r="U17" s="30">
        <f>Table7[[#This Row],[AL BAL]]+Table7[[#This Row],[CL BAL]]</f>
        <v>56</v>
      </c>
      <c r="V17" s="30"/>
      <c r="W17" s="30"/>
      <c r="X17" s="30"/>
      <c r="Y17" s="30" t="str">
        <f>Table7[[#This Row],[Coy]]</f>
        <v>SP</v>
      </c>
      <c r="Z17" s="30" t="str">
        <f>Table7[[#This Row],[Med Cat]]</f>
        <v>LMC</v>
      </c>
      <c r="AA17" s="30" t="str">
        <f>Table7[[#This Row],[Location]]</f>
        <v>CL</v>
      </c>
      <c r="AB17" s="30"/>
      <c r="AC17" s="30"/>
      <c r="AD17" s="30"/>
      <c r="AE17" s="30"/>
      <c r="AF17" s="30"/>
      <c r="AG17" s="30"/>
      <c r="AH17" s="30"/>
      <c r="AI17"/>
      <c r="AJ17"/>
      <c r="AK17"/>
      <c r="AL17"/>
      <c r="AM17"/>
      <c r="AN17"/>
      <c r="AO17"/>
      <c r="AP17"/>
      <c r="AQ17"/>
      <c r="AR17"/>
      <c r="AS17"/>
      <c r="AT17"/>
    </row>
    <row r="18" spans="1:46" ht="27.6" x14ac:dyDescent="0.3">
      <c r="A18" s="10">
        <f>SUBTOTAL(3,$B$5:B18)</f>
        <v>14</v>
      </c>
      <c r="B18" s="13" t="s">
        <v>276</v>
      </c>
      <c r="C18" s="13" t="s">
        <v>14</v>
      </c>
      <c r="D18" s="13" t="s">
        <v>277</v>
      </c>
      <c r="E18" s="13" t="s">
        <v>0</v>
      </c>
      <c r="F18" s="16">
        <v>33207</v>
      </c>
      <c r="G18" s="28">
        <f t="shared" ca="1" si="0"/>
        <v>35.423828699584256</v>
      </c>
      <c r="H18" s="16">
        <v>41328</v>
      </c>
      <c r="I18" s="28">
        <f t="shared" ca="1" si="1"/>
        <v>13.18974245728446</v>
      </c>
      <c r="J18" s="13" t="s">
        <v>31</v>
      </c>
      <c r="K18" s="29" t="s">
        <v>18</v>
      </c>
      <c r="L18" s="30">
        <v>144216</v>
      </c>
      <c r="M18" s="13" t="s">
        <v>278</v>
      </c>
      <c r="N18" s="30" t="s">
        <v>1328</v>
      </c>
      <c r="O18" s="13" t="s">
        <v>274</v>
      </c>
      <c r="P18" s="14" t="s">
        <v>1264</v>
      </c>
      <c r="Q18" s="13">
        <v>14</v>
      </c>
      <c r="R18" s="13">
        <f>60-Table7[[#This Row],[AL]]</f>
        <v>46</v>
      </c>
      <c r="S18" s="13">
        <v>20</v>
      </c>
      <c r="T18" s="30">
        <f>30-Table7[[#This Row],[CL]]</f>
        <v>10</v>
      </c>
      <c r="U18" s="30">
        <f>Table7[[#This Row],[AL BAL]]+Table7[[#This Row],[CL BAL]]</f>
        <v>56</v>
      </c>
      <c r="V18" s="30"/>
      <c r="W18" s="30"/>
      <c r="X18" s="30"/>
      <c r="Y18" s="30" t="str">
        <f>Table7[[#This Row],[Coy]]</f>
        <v>B</v>
      </c>
      <c r="Z18" s="30" t="str">
        <f>Table7[[#This Row],[Med Cat]]</f>
        <v>S2(T-24)</v>
      </c>
      <c r="AA18" s="30" t="str">
        <f>Table7[[#This Row],[Location]]</f>
        <v>Temp Duty</v>
      </c>
      <c r="AB18" s="30"/>
      <c r="AC18" s="30"/>
      <c r="AD18" s="30"/>
      <c r="AE18" s="30"/>
      <c r="AF18" s="30"/>
      <c r="AG18" s="30"/>
      <c r="AH18" s="30"/>
      <c r="AI18"/>
      <c r="AJ18"/>
      <c r="AK18"/>
      <c r="AL18"/>
      <c r="AM18"/>
      <c r="AN18"/>
      <c r="AO18"/>
      <c r="AP18"/>
      <c r="AQ18"/>
      <c r="AR18"/>
      <c r="AS18"/>
      <c r="AT18"/>
    </row>
    <row r="19" spans="1:46" x14ac:dyDescent="0.3">
      <c r="A19" s="10">
        <f>SUBTOTAL(3,$B$5:B19)</f>
        <v>15</v>
      </c>
      <c r="B19" s="14" t="s">
        <v>288</v>
      </c>
      <c r="C19" s="13" t="s">
        <v>19</v>
      </c>
      <c r="D19" s="14" t="s">
        <v>289</v>
      </c>
      <c r="E19" s="14" t="s">
        <v>0</v>
      </c>
      <c r="F19" s="15">
        <v>33208</v>
      </c>
      <c r="G19" s="28">
        <f t="shared" ca="1" si="0"/>
        <v>35.421090848797121</v>
      </c>
      <c r="H19" s="15">
        <v>41329</v>
      </c>
      <c r="I19" s="28">
        <f t="shared" ca="1" si="1"/>
        <v>13.187004606497329</v>
      </c>
      <c r="J19" s="14" t="s">
        <v>21</v>
      </c>
      <c r="K19" s="31" t="s">
        <v>18</v>
      </c>
      <c r="L19" s="30">
        <v>144216</v>
      </c>
      <c r="M19" s="14" t="s">
        <v>290</v>
      </c>
      <c r="N19" s="30" t="s">
        <v>1328</v>
      </c>
      <c r="O19" s="14" t="s">
        <v>16</v>
      </c>
      <c r="P19" s="14" t="s">
        <v>1264</v>
      </c>
      <c r="Q19" s="14">
        <v>14</v>
      </c>
      <c r="R19" s="14">
        <f>60-Table7[[#This Row],[AL]]</f>
        <v>46</v>
      </c>
      <c r="S19" s="14">
        <v>20</v>
      </c>
      <c r="T19" s="30">
        <f>30-Table7[[#This Row],[CL]]</f>
        <v>10</v>
      </c>
      <c r="U19" s="30">
        <f>Table7[[#This Row],[AL BAL]]+Table7[[#This Row],[CL BAL]]</f>
        <v>56</v>
      </c>
      <c r="V19" s="30"/>
      <c r="W19" s="30"/>
      <c r="X19" s="30"/>
      <c r="Y19" s="30" t="str">
        <f>Table7[[#This Row],[Coy]]</f>
        <v>B</v>
      </c>
      <c r="Z19" s="30" t="str">
        <f>Table7[[#This Row],[Med Cat]]</f>
        <v>SHAPE1</v>
      </c>
      <c r="AA19" s="30" t="str">
        <f>Table7[[#This Row],[Location]]</f>
        <v>Temp Duty</v>
      </c>
      <c r="AB19" s="30"/>
      <c r="AC19" s="30"/>
      <c r="AD19" s="30"/>
      <c r="AE19" s="30"/>
      <c r="AF19" s="30"/>
      <c r="AG19" s="30"/>
      <c r="AH19" s="30"/>
      <c r="AI19"/>
      <c r="AJ19"/>
      <c r="AK19"/>
      <c r="AL19"/>
      <c r="AM19"/>
      <c r="AN19"/>
      <c r="AO19"/>
      <c r="AP19"/>
      <c r="AQ19"/>
      <c r="AR19"/>
      <c r="AS19"/>
      <c r="AT19"/>
    </row>
    <row r="20" spans="1:46" x14ac:dyDescent="0.3">
      <c r="A20" s="10">
        <f>SUBTOTAL(3,$B$5:B20)</f>
        <v>16</v>
      </c>
      <c r="B20" s="13" t="s">
        <v>320</v>
      </c>
      <c r="C20" s="13" t="s">
        <v>24</v>
      </c>
      <c r="D20" s="13" t="s">
        <v>321</v>
      </c>
      <c r="E20" s="13" t="s">
        <v>15</v>
      </c>
      <c r="F20" s="16">
        <v>33209</v>
      </c>
      <c r="G20" s="28">
        <f t="shared" ca="1" si="0"/>
        <v>35.418352998009993</v>
      </c>
      <c r="H20" s="16">
        <v>41330</v>
      </c>
      <c r="I20" s="28">
        <f t="shared" ca="1" si="1"/>
        <v>13.184266755710196</v>
      </c>
      <c r="J20" s="13" t="s">
        <v>31</v>
      </c>
      <c r="K20" s="29" t="s">
        <v>81</v>
      </c>
      <c r="L20" s="30">
        <v>144216</v>
      </c>
      <c r="M20" s="13" t="s">
        <v>322</v>
      </c>
      <c r="N20" s="30" t="s">
        <v>1328</v>
      </c>
      <c r="O20" s="13" t="s">
        <v>16</v>
      </c>
      <c r="P20" s="13" t="s">
        <v>1266</v>
      </c>
      <c r="Q20" s="13">
        <v>14</v>
      </c>
      <c r="R20" s="13">
        <f>60-Table7[[#This Row],[AL]]</f>
        <v>46</v>
      </c>
      <c r="S20" s="13">
        <v>20</v>
      </c>
      <c r="T20" s="30">
        <f>30-Table7[[#This Row],[CL]]</f>
        <v>10</v>
      </c>
      <c r="U20" s="30">
        <f>Table7[[#This Row],[AL BAL]]+Table7[[#This Row],[CL BAL]]</f>
        <v>56</v>
      </c>
      <c r="V20" s="30"/>
      <c r="W20" s="30"/>
      <c r="X20" s="30"/>
      <c r="Y20" s="30" t="str">
        <f>Table7[[#This Row],[Coy]]</f>
        <v>SP</v>
      </c>
      <c r="Z20" s="30" t="str">
        <f>Table7[[#This Row],[Med Cat]]</f>
        <v>SHAPE1</v>
      </c>
      <c r="AA20" s="30" t="str">
        <f>Table7[[#This Row],[Location]]</f>
        <v>Att Duty</v>
      </c>
      <c r="AB20" s="30"/>
      <c r="AC20" s="30"/>
      <c r="AD20" s="30"/>
      <c r="AE20" s="30"/>
      <c r="AF20" s="30"/>
      <c r="AG20" s="30"/>
      <c r="AH20" s="30"/>
      <c r="AI20"/>
      <c r="AJ20"/>
      <c r="AK20"/>
      <c r="AL20"/>
      <c r="AM20"/>
      <c r="AN20"/>
      <c r="AO20"/>
      <c r="AP20"/>
      <c r="AQ20"/>
      <c r="AR20"/>
      <c r="AS20"/>
      <c r="AT20"/>
    </row>
    <row r="21" spans="1:46" x14ac:dyDescent="0.3">
      <c r="A21" s="10">
        <f>SUBTOTAL(3,$B$5:B21)</f>
        <v>17</v>
      </c>
      <c r="B21" s="14" t="s">
        <v>352</v>
      </c>
      <c r="C21" s="13" t="s">
        <v>34</v>
      </c>
      <c r="D21" s="14" t="s">
        <v>353</v>
      </c>
      <c r="E21" s="14" t="s">
        <v>4</v>
      </c>
      <c r="F21" s="15">
        <v>33210</v>
      </c>
      <c r="G21" s="28">
        <f t="shared" ca="1" si="0"/>
        <v>35.415615147222859</v>
      </c>
      <c r="H21" s="15">
        <v>41331</v>
      </c>
      <c r="I21" s="28">
        <f t="shared" ca="1" si="1"/>
        <v>13.181528904923065</v>
      </c>
      <c r="J21" s="14" t="s">
        <v>31</v>
      </c>
      <c r="K21" s="31" t="s">
        <v>18</v>
      </c>
      <c r="L21" s="30">
        <v>144216</v>
      </c>
      <c r="M21" s="14" t="s">
        <v>354</v>
      </c>
      <c r="N21" s="30" t="s">
        <v>1328</v>
      </c>
      <c r="O21" s="14" t="s">
        <v>16</v>
      </c>
      <c r="P21" s="14" t="s">
        <v>1266</v>
      </c>
      <c r="Q21" s="14">
        <v>14</v>
      </c>
      <c r="R21" s="14">
        <f>60-Table7[[#This Row],[AL]]</f>
        <v>46</v>
      </c>
      <c r="S21" s="14">
        <v>20</v>
      </c>
      <c r="T21" s="30">
        <f>30-Table7[[#This Row],[CL]]</f>
        <v>10</v>
      </c>
      <c r="U21" s="30">
        <f>Table7[[#This Row],[AL BAL]]+Table7[[#This Row],[CL BAL]]</f>
        <v>56</v>
      </c>
      <c r="V21" s="30"/>
      <c r="W21" s="30"/>
      <c r="X21" s="30"/>
      <c r="Y21" s="30" t="str">
        <f>Table7[[#This Row],[Coy]]</f>
        <v>HQ</v>
      </c>
      <c r="Z21" s="30" t="str">
        <f>Table7[[#This Row],[Med Cat]]</f>
        <v>SHAPE1</v>
      </c>
      <c r="AA21" s="30" t="str">
        <f>Table7[[#This Row],[Location]]</f>
        <v>Att Duty</v>
      </c>
      <c r="AB21" s="30"/>
      <c r="AC21" s="30"/>
      <c r="AD21" s="30"/>
      <c r="AE21" s="30"/>
      <c r="AF21" s="30"/>
      <c r="AG21" s="30"/>
      <c r="AH21" s="30"/>
      <c r="AI21"/>
      <c r="AJ21"/>
      <c r="AK21"/>
      <c r="AL21"/>
      <c r="AM21"/>
      <c r="AN21"/>
      <c r="AO21"/>
      <c r="AP21"/>
      <c r="AQ21"/>
      <c r="AR21"/>
      <c r="AS21"/>
      <c r="AT21"/>
    </row>
    <row r="22" spans="1:46" x14ac:dyDescent="0.3">
      <c r="A22" s="10">
        <f>SUBTOTAL(3,$B$5:B22)</f>
        <v>18</v>
      </c>
      <c r="B22" s="13" t="s">
        <v>363</v>
      </c>
      <c r="C22" s="13" t="s">
        <v>14</v>
      </c>
      <c r="D22" s="13" t="s">
        <v>364</v>
      </c>
      <c r="E22" s="13" t="s">
        <v>0</v>
      </c>
      <c r="F22" s="16">
        <v>33211</v>
      </c>
      <c r="G22" s="28">
        <f t="shared" ca="1" si="0"/>
        <v>35.412877296435724</v>
      </c>
      <c r="H22" s="16">
        <v>41332</v>
      </c>
      <c r="I22" s="28">
        <f t="shared" ca="1" si="1"/>
        <v>13.178791054135932</v>
      </c>
      <c r="J22" s="13" t="s">
        <v>22</v>
      </c>
      <c r="K22" s="29" t="s">
        <v>18</v>
      </c>
      <c r="L22" s="30">
        <v>144216</v>
      </c>
      <c r="M22" s="13" t="s">
        <v>365</v>
      </c>
      <c r="N22" s="30" t="s">
        <v>1328</v>
      </c>
      <c r="O22" s="13" t="s">
        <v>16</v>
      </c>
      <c r="P22" s="14" t="s">
        <v>1264</v>
      </c>
      <c r="Q22" s="13">
        <v>14</v>
      </c>
      <c r="R22" s="13">
        <f>60-Table7[[#This Row],[AL]]</f>
        <v>46</v>
      </c>
      <c r="S22" s="13">
        <v>20</v>
      </c>
      <c r="T22" s="30">
        <f>30-Table7[[#This Row],[CL]]</f>
        <v>10</v>
      </c>
      <c r="U22" s="30">
        <f>Table7[[#This Row],[AL BAL]]+Table7[[#This Row],[CL BAL]]</f>
        <v>56</v>
      </c>
      <c r="V22" s="30"/>
      <c r="W22" s="30"/>
      <c r="X22" s="30"/>
      <c r="Y22" s="30" t="str">
        <f>Table7[[#This Row],[Coy]]</f>
        <v>B</v>
      </c>
      <c r="Z22" s="30" t="str">
        <f>Table7[[#This Row],[Med Cat]]</f>
        <v>SHAPE1</v>
      </c>
      <c r="AA22" s="30" t="str">
        <f>Table7[[#This Row],[Location]]</f>
        <v>Temp Duty</v>
      </c>
      <c r="AB22" s="30"/>
      <c r="AC22" s="30"/>
      <c r="AD22" s="30"/>
      <c r="AE22" s="30"/>
      <c r="AF22" s="30"/>
      <c r="AG22" s="30"/>
      <c r="AH22" s="30"/>
      <c r="AI22"/>
      <c r="AJ22"/>
      <c r="AK22"/>
      <c r="AL22"/>
      <c r="AM22"/>
      <c r="AN22"/>
      <c r="AO22"/>
      <c r="AP22"/>
      <c r="AQ22"/>
      <c r="AR22"/>
      <c r="AS22"/>
      <c r="AT22"/>
    </row>
    <row r="23" spans="1:46" ht="43.05" customHeight="1" x14ac:dyDescent="0.3">
      <c r="A23" s="10">
        <f>SUBTOTAL(3,$B$5:B23)</f>
        <v>19</v>
      </c>
      <c r="B23" s="14" t="s">
        <v>371</v>
      </c>
      <c r="C23" s="13" t="s">
        <v>19</v>
      </c>
      <c r="D23" s="14" t="s">
        <v>372</v>
      </c>
      <c r="E23" s="13" t="s">
        <v>0</v>
      </c>
      <c r="F23" s="15">
        <v>33212</v>
      </c>
      <c r="G23" s="28">
        <f t="shared" ca="1" si="0"/>
        <v>35.410139445648596</v>
      </c>
      <c r="H23" s="15">
        <v>41333</v>
      </c>
      <c r="I23" s="28">
        <f t="shared" ca="1" si="1"/>
        <v>13.1760532033488</v>
      </c>
      <c r="J23" s="14" t="s">
        <v>31</v>
      </c>
      <c r="K23" s="31" t="s">
        <v>18</v>
      </c>
      <c r="L23" s="30">
        <v>144216</v>
      </c>
      <c r="M23" s="14" t="s">
        <v>374</v>
      </c>
      <c r="N23" s="30" t="s">
        <v>1328</v>
      </c>
      <c r="O23" s="14" t="s">
        <v>373</v>
      </c>
      <c r="P23" s="14" t="s">
        <v>5</v>
      </c>
      <c r="Q23" s="14">
        <v>14</v>
      </c>
      <c r="R23" s="14">
        <f>60-Table7[[#This Row],[AL]]</f>
        <v>46</v>
      </c>
      <c r="S23" s="14">
        <v>20</v>
      </c>
      <c r="T23" s="30">
        <f>30-Table7[[#This Row],[CL]]</f>
        <v>10</v>
      </c>
      <c r="U23" s="30">
        <f>Table7[[#This Row],[AL BAL]]+Table7[[#This Row],[CL BAL]]</f>
        <v>56</v>
      </c>
      <c r="V23" s="30"/>
      <c r="W23" s="30"/>
      <c r="X23" s="30"/>
      <c r="Y23" s="30" t="str">
        <f>Table7[[#This Row],[Coy]]</f>
        <v>B</v>
      </c>
      <c r="Z23" s="30" t="str">
        <f>Table7[[#This Row],[Med Cat]]</f>
        <v>P2(T-24), S3(T-24)</v>
      </c>
      <c r="AA23" s="30" t="str">
        <f>Table7[[#This Row],[Location]]</f>
        <v>AL</v>
      </c>
      <c r="AB23" s="30"/>
      <c r="AC23" s="30"/>
      <c r="AD23" s="30"/>
      <c r="AE23" s="30"/>
      <c r="AF23" s="30"/>
      <c r="AG23" s="30"/>
      <c r="AH23" s="30"/>
      <c r="AI23"/>
      <c r="AJ23"/>
      <c r="AK23"/>
      <c r="AL23"/>
      <c r="AM23"/>
      <c r="AN23"/>
      <c r="AO23"/>
      <c r="AP23"/>
      <c r="AQ23"/>
      <c r="AR23"/>
      <c r="AS23"/>
      <c r="AT23"/>
    </row>
    <row r="24" spans="1:46" x14ac:dyDescent="0.3">
      <c r="A24" s="10">
        <f>SUBTOTAL(3,$B$5:B24)</f>
        <v>20</v>
      </c>
      <c r="B24" s="13" t="s">
        <v>384</v>
      </c>
      <c r="C24" s="13" t="s">
        <v>24</v>
      </c>
      <c r="D24" s="13" t="s">
        <v>385</v>
      </c>
      <c r="E24" s="13" t="s">
        <v>1</v>
      </c>
      <c r="F24" s="16">
        <v>33213</v>
      </c>
      <c r="G24" s="28">
        <f t="shared" ca="1" si="0"/>
        <v>35.407401594861462</v>
      </c>
      <c r="H24" s="16">
        <v>41334</v>
      </c>
      <c r="I24" s="28">
        <f t="shared" ca="1" si="1"/>
        <v>13.173315352561668</v>
      </c>
      <c r="J24" s="14" t="s">
        <v>31</v>
      </c>
      <c r="K24" s="29" t="s">
        <v>18</v>
      </c>
      <c r="L24" s="30">
        <v>144216</v>
      </c>
      <c r="M24" s="13" t="s">
        <v>386</v>
      </c>
      <c r="N24" s="30" t="s">
        <v>1328</v>
      </c>
      <c r="O24" s="13" t="s">
        <v>16</v>
      </c>
      <c r="P24" s="13" t="s">
        <v>5</v>
      </c>
      <c r="Q24" s="13">
        <v>14</v>
      </c>
      <c r="R24" s="13">
        <f>60-Table7[[#This Row],[AL]]</f>
        <v>46</v>
      </c>
      <c r="S24" s="13">
        <v>20</v>
      </c>
      <c r="T24" s="30">
        <f>30-Table7[[#This Row],[CL]]</f>
        <v>10</v>
      </c>
      <c r="U24" s="30">
        <f>Table7[[#This Row],[AL BAL]]+Table7[[#This Row],[CL BAL]]</f>
        <v>56</v>
      </c>
      <c r="V24" s="30"/>
      <c r="W24" s="30"/>
      <c r="X24" s="30"/>
      <c r="Y24" s="30" t="str">
        <f>Table7[[#This Row],[Coy]]</f>
        <v>A</v>
      </c>
      <c r="Z24" s="30" t="str">
        <f>Table7[[#This Row],[Med Cat]]</f>
        <v>SHAPE1</v>
      </c>
      <c r="AA24" s="30" t="str">
        <f>Table7[[#This Row],[Location]]</f>
        <v>AL</v>
      </c>
      <c r="AB24" s="30"/>
      <c r="AC24" s="30"/>
      <c r="AD24" s="30"/>
      <c r="AE24" s="30"/>
      <c r="AF24" s="30"/>
      <c r="AG24" s="30"/>
      <c r="AH24" s="30"/>
      <c r="AI24"/>
      <c r="AJ24"/>
      <c r="AK24"/>
      <c r="AL24"/>
      <c r="AM24"/>
      <c r="AN24"/>
      <c r="AO24"/>
      <c r="AP24"/>
      <c r="AQ24"/>
      <c r="AR24"/>
      <c r="AS24"/>
      <c r="AT24"/>
    </row>
    <row r="25" spans="1:46" x14ac:dyDescent="0.3">
      <c r="A25" s="10">
        <f>SUBTOTAL(3,$B$5:B25)</f>
        <v>21</v>
      </c>
      <c r="B25" s="14" t="s">
        <v>417</v>
      </c>
      <c r="C25" s="13" t="s">
        <v>34</v>
      </c>
      <c r="D25" s="14" t="s">
        <v>418</v>
      </c>
      <c r="E25" s="13" t="s">
        <v>0</v>
      </c>
      <c r="F25" s="15">
        <v>33214</v>
      </c>
      <c r="G25" s="28">
        <f t="shared" ca="1" si="0"/>
        <v>35.404663744074334</v>
      </c>
      <c r="H25" s="15">
        <v>41335</v>
      </c>
      <c r="I25" s="28">
        <f t="shared" ca="1" si="1"/>
        <v>13.170577501774536</v>
      </c>
      <c r="J25" s="14" t="s">
        <v>21</v>
      </c>
      <c r="K25" s="31" t="s">
        <v>18</v>
      </c>
      <c r="L25" s="30">
        <v>144216</v>
      </c>
      <c r="M25" s="14" t="s">
        <v>419</v>
      </c>
      <c r="N25" s="30" t="s">
        <v>1328</v>
      </c>
      <c r="O25" s="14" t="s">
        <v>16</v>
      </c>
      <c r="P25" s="14" t="s">
        <v>5</v>
      </c>
      <c r="Q25" s="14">
        <v>14</v>
      </c>
      <c r="R25" s="14">
        <f>60-Table7[[#This Row],[AL]]</f>
        <v>46</v>
      </c>
      <c r="S25" s="14">
        <v>20</v>
      </c>
      <c r="T25" s="30">
        <f>30-Table7[[#This Row],[CL]]</f>
        <v>10</v>
      </c>
      <c r="U25" s="30">
        <f>Table7[[#This Row],[AL BAL]]+Table7[[#This Row],[CL BAL]]</f>
        <v>56</v>
      </c>
      <c r="V25" s="30"/>
      <c r="W25" s="30"/>
      <c r="X25" s="30"/>
      <c r="Y25" s="30" t="str">
        <f>Table7[[#This Row],[Coy]]</f>
        <v>B</v>
      </c>
      <c r="Z25" s="30" t="str">
        <f>Table7[[#This Row],[Med Cat]]</f>
        <v>SHAPE1</v>
      </c>
      <c r="AA25" s="30" t="str">
        <f>Table7[[#This Row],[Location]]</f>
        <v>AL</v>
      </c>
      <c r="AB25" s="30"/>
      <c r="AC25" s="30"/>
      <c r="AD25" s="30"/>
      <c r="AE25" s="30"/>
      <c r="AF25" s="30"/>
      <c r="AG25" s="30"/>
      <c r="AH25" s="30"/>
      <c r="AI25"/>
      <c r="AJ25"/>
      <c r="AK25"/>
      <c r="AL25"/>
      <c r="AM25"/>
      <c r="AN25"/>
      <c r="AO25"/>
      <c r="AP25"/>
      <c r="AQ25"/>
      <c r="AR25"/>
      <c r="AS25"/>
      <c r="AT25"/>
    </row>
    <row r="26" spans="1:46" x14ac:dyDescent="0.3">
      <c r="A26" s="10">
        <f>SUBTOTAL(3,$B$5:B26)</f>
        <v>22</v>
      </c>
      <c r="B26" s="13" t="s">
        <v>471</v>
      </c>
      <c r="C26" s="13" t="s">
        <v>14</v>
      </c>
      <c r="D26" s="13" t="s">
        <v>472</v>
      </c>
      <c r="E26" s="13" t="s">
        <v>1</v>
      </c>
      <c r="F26" s="16">
        <v>27659</v>
      </c>
      <c r="G26" s="28">
        <f t="shared" ca="1" si="0"/>
        <v>50.613424866593157</v>
      </c>
      <c r="H26" s="16">
        <v>41336</v>
      </c>
      <c r="I26" s="28">
        <f t="shared" ca="1" si="1"/>
        <v>13.167839650987403</v>
      </c>
      <c r="J26" s="13" t="s">
        <v>49</v>
      </c>
      <c r="K26" s="29" t="s">
        <v>18</v>
      </c>
      <c r="L26" s="30">
        <v>144216</v>
      </c>
      <c r="M26" s="13" t="s">
        <v>473</v>
      </c>
      <c r="N26" s="30" t="s">
        <v>1328</v>
      </c>
      <c r="O26" s="13" t="s">
        <v>16</v>
      </c>
      <c r="P26" s="13" t="s">
        <v>5</v>
      </c>
      <c r="Q26" s="13">
        <v>14</v>
      </c>
      <c r="R26" s="13">
        <f>60-Table7[[#This Row],[AL]]</f>
        <v>46</v>
      </c>
      <c r="S26" s="13">
        <v>20</v>
      </c>
      <c r="T26" s="30">
        <f>30-Table7[[#This Row],[CL]]</f>
        <v>10</v>
      </c>
      <c r="U26" s="30">
        <f>Table7[[#This Row],[AL BAL]]+Table7[[#This Row],[CL BAL]]</f>
        <v>56</v>
      </c>
      <c r="V26" s="30"/>
      <c r="W26" s="30"/>
      <c r="X26" s="30" t="s">
        <v>1325</v>
      </c>
      <c r="Y26" s="30" t="str">
        <f>Table7[[#This Row],[Coy]]</f>
        <v>A</v>
      </c>
      <c r="Z26" s="30" t="str">
        <f>Table7[[#This Row],[Med Cat]]</f>
        <v>SHAPE1</v>
      </c>
      <c r="AA26" s="30" t="str">
        <f>Table7[[#This Row],[Location]]</f>
        <v>AL</v>
      </c>
      <c r="AB26" s="30"/>
      <c r="AC26" s="30"/>
      <c r="AD26" s="30"/>
      <c r="AE26" s="30" t="s">
        <v>1363</v>
      </c>
      <c r="AF26" s="30"/>
      <c r="AG26" s="30"/>
      <c r="AH26" s="30"/>
      <c r="AI26"/>
      <c r="AJ26"/>
      <c r="AK26"/>
      <c r="AL26"/>
      <c r="AM26"/>
      <c r="AN26"/>
      <c r="AO26"/>
      <c r="AP26"/>
      <c r="AQ26"/>
      <c r="AR26"/>
      <c r="AS26"/>
      <c r="AT26"/>
    </row>
    <row r="27" spans="1:46" x14ac:dyDescent="0.3">
      <c r="A27" s="10">
        <f>SUBTOTAL(3,$B$5:B27)</f>
        <v>23</v>
      </c>
      <c r="B27" s="14" t="s">
        <v>477</v>
      </c>
      <c r="C27" s="13" t="s">
        <v>19</v>
      </c>
      <c r="D27" s="14" t="s">
        <v>478</v>
      </c>
      <c r="E27" s="13" t="s">
        <v>1</v>
      </c>
      <c r="F27" s="15">
        <v>27660</v>
      </c>
      <c r="G27" s="28">
        <f t="shared" ca="1" si="0"/>
        <v>50.610687015806022</v>
      </c>
      <c r="H27" s="15">
        <v>41337</v>
      </c>
      <c r="I27" s="28">
        <f t="shared" ca="1" si="1"/>
        <v>13.165101800200272</v>
      </c>
      <c r="J27" s="14" t="s">
        <v>49</v>
      </c>
      <c r="K27" s="31" t="s">
        <v>18</v>
      </c>
      <c r="L27" s="30">
        <v>144216</v>
      </c>
      <c r="M27" s="14" t="s">
        <v>479</v>
      </c>
      <c r="N27" s="30" t="s">
        <v>1328</v>
      </c>
      <c r="O27" s="14" t="s">
        <v>16</v>
      </c>
      <c r="P27" s="14" t="s">
        <v>5</v>
      </c>
      <c r="Q27" s="14">
        <v>14</v>
      </c>
      <c r="R27" s="14">
        <f>60-Table7[[#This Row],[AL]]</f>
        <v>46</v>
      </c>
      <c r="S27" s="14">
        <v>20</v>
      </c>
      <c r="T27" s="30">
        <f>30-Table7[[#This Row],[CL]]</f>
        <v>10</v>
      </c>
      <c r="U27" s="30">
        <f>Table7[[#This Row],[AL BAL]]+Table7[[#This Row],[CL BAL]]</f>
        <v>56</v>
      </c>
      <c r="V27" s="30"/>
      <c r="W27" s="30"/>
      <c r="X27" s="30"/>
      <c r="Y27" s="30" t="str">
        <f>Table7[[#This Row],[Coy]]</f>
        <v>A</v>
      </c>
      <c r="Z27" s="30" t="str">
        <f>Table7[[#This Row],[Med Cat]]</f>
        <v>SHAPE1</v>
      </c>
      <c r="AA27" s="30" t="str">
        <f>Table7[[#This Row],[Location]]</f>
        <v>AL</v>
      </c>
      <c r="AB27" s="30"/>
      <c r="AC27" s="30"/>
      <c r="AD27" s="30"/>
      <c r="AE27" s="30"/>
      <c r="AF27" s="30"/>
      <c r="AG27" s="30"/>
      <c r="AH27" s="30"/>
      <c r="AI27"/>
      <c r="AJ27"/>
      <c r="AK27"/>
      <c r="AL27"/>
      <c r="AM27"/>
      <c r="AN27"/>
      <c r="AO27"/>
      <c r="AP27"/>
      <c r="AQ27"/>
      <c r="AR27"/>
      <c r="AS27"/>
      <c r="AT27"/>
    </row>
    <row r="28" spans="1:46" x14ac:dyDescent="0.3">
      <c r="A28" s="10">
        <f>SUBTOTAL(3,$B$5:B28)</f>
        <v>24</v>
      </c>
      <c r="B28" s="13" t="s">
        <v>480</v>
      </c>
      <c r="C28" s="13" t="s">
        <v>24</v>
      </c>
      <c r="D28" s="13" t="s">
        <v>481</v>
      </c>
      <c r="E28" s="13" t="s">
        <v>1</v>
      </c>
      <c r="F28" s="16">
        <v>27895</v>
      </c>
      <c r="G28" s="28">
        <f t="shared" ca="1" si="0"/>
        <v>49.967292080829978</v>
      </c>
      <c r="H28" s="16">
        <v>41338</v>
      </c>
      <c r="I28" s="28">
        <f t="shared" ca="1" si="1"/>
        <v>13.162363949413139</v>
      </c>
      <c r="J28" s="13" t="s">
        <v>327</v>
      </c>
      <c r="K28" s="29" t="s">
        <v>18</v>
      </c>
      <c r="L28" s="30">
        <v>144216</v>
      </c>
      <c r="M28" s="13" t="s">
        <v>482</v>
      </c>
      <c r="N28" s="30" t="s">
        <v>1328</v>
      </c>
      <c r="O28" s="13" t="s">
        <v>16</v>
      </c>
      <c r="P28" s="13" t="s">
        <v>5</v>
      </c>
      <c r="Q28" s="13"/>
      <c r="R28" s="13">
        <f>60-Table7[[#This Row],[AL]]</f>
        <v>60</v>
      </c>
      <c r="S28" s="13">
        <v>20</v>
      </c>
      <c r="T28" s="30">
        <f>30-Table7[[#This Row],[CL]]</f>
        <v>10</v>
      </c>
      <c r="U28" s="30">
        <f>Table7[[#This Row],[AL BAL]]+Table7[[#This Row],[CL BAL]]</f>
        <v>70</v>
      </c>
      <c r="V28" s="30"/>
      <c r="W28" s="30"/>
      <c r="X28" s="30"/>
      <c r="Y28" s="30" t="str">
        <f>Table7[[#This Row],[Coy]]</f>
        <v>A</v>
      </c>
      <c r="Z28" s="30" t="str">
        <f>Table7[[#This Row],[Med Cat]]</f>
        <v>SHAPE1</v>
      </c>
      <c r="AA28" s="30" t="str">
        <f>Table7[[#This Row],[Location]]</f>
        <v>AL</v>
      </c>
      <c r="AB28" s="30"/>
      <c r="AC28" s="30"/>
      <c r="AD28" s="30"/>
      <c r="AE28" s="30"/>
      <c r="AF28" s="30"/>
      <c r="AG28" s="30"/>
      <c r="AH28" s="30"/>
      <c r="AI28"/>
      <c r="AJ28"/>
      <c r="AK28"/>
      <c r="AL28"/>
      <c r="AM28"/>
      <c r="AN28"/>
      <c r="AO28"/>
      <c r="AP28"/>
      <c r="AQ28"/>
      <c r="AR28"/>
      <c r="AS28"/>
      <c r="AT28"/>
    </row>
    <row r="29" spans="1:46" x14ac:dyDescent="0.3">
      <c r="A29" s="10">
        <f>SUBTOTAL(3,$B$5:B29)</f>
        <v>25</v>
      </c>
      <c r="B29" s="14" t="s">
        <v>483</v>
      </c>
      <c r="C29" s="13" t="s">
        <v>34</v>
      </c>
      <c r="D29" s="14" t="s">
        <v>484</v>
      </c>
      <c r="E29" s="13" t="s">
        <v>0</v>
      </c>
      <c r="F29" s="15">
        <v>27896</v>
      </c>
      <c r="G29" s="28">
        <f t="shared" ca="1" si="0"/>
        <v>49.964554230042843</v>
      </c>
      <c r="H29" s="15">
        <v>41339</v>
      </c>
      <c r="I29" s="28">
        <f t="shared" ca="1" si="1"/>
        <v>13.159626098626008</v>
      </c>
      <c r="J29" s="14" t="s">
        <v>31</v>
      </c>
      <c r="K29" s="31" t="s">
        <v>17</v>
      </c>
      <c r="L29" s="30">
        <v>144216</v>
      </c>
      <c r="M29" s="14" t="s">
        <v>485</v>
      </c>
      <c r="N29" s="30" t="s">
        <v>1328</v>
      </c>
      <c r="O29" s="14" t="s">
        <v>16</v>
      </c>
      <c r="P29" s="14" t="s">
        <v>5</v>
      </c>
      <c r="Q29" s="14"/>
      <c r="R29" s="14">
        <f>60-Table7[[#This Row],[AL]]</f>
        <v>60</v>
      </c>
      <c r="S29" s="14">
        <v>20</v>
      </c>
      <c r="T29" s="30">
        <f>30-Table7[[#This Row],[CL]]</f>
        <v>10</v>
      </c>
      <c r="U29" s="30">
        <f>Table7[[#This Row],[AL BAL]]+Table7[[#This Row],[CL BAL]]</f>
        <v>70</v>
      </c>
      <c r="V29" s="30"/>
      <c r="W29" s="30"/>
      <c r="X29" s="30"/>
      <c r="Y29" s="30" t="str">
        <f>Table7[[#This Row],[Coy]]</f>
        <v>B</v>
      </c>
      <c r="Z29" s="30" t="str">
        <f>Table7[[#This Row],[Med Cat]]</f>
        <v>SHAPE1</v>
      </c>
      <c r="AA29" s="30" t="str">
        <f>Table7[[#This Row],[Location]]</f>
        <v>AL</v>
      </c>
      <c r="AB29" s="30"/>
      <c r="AC29" s="30"/>
      <c r="AD29" s="30"/>
      <c r="AE29" s="30"/>
      <c r="AF29" s="30"/>
      <c r="AG29" s="30"/>
      <c r="AH29" s="30"/>
      <c r="AI29"/>
      <c r="AJ29"/>
      <c r="AK29"/>
      <c r="AL29"/>
      <c r="AM29"/>
      <c r="AN29"/>
      <c r="AO29"/>
      <c r="AP29"/>
      <c r="AQ29"/>
      <c r="AR29"/>
      <c r="AS29"/>
      <c r="AT29"/>
    </row>
    <row r="30" spans="1:46" x14ac:dyDescent="0.3">
      <c r="A30" s="10">
        <f>SUBTOTAL(3,$B$5:B30)</f>
        <v>26</v>
      </c>
      <c r="B30" s="13" t="s">
        <v>492</v>
      </c>
      <c r="C30" s="13" t="s">
        <v>14</v>
      </c>
      <c r="D30" s="13" t="s">
        <v>493</v>
      </c>
      <c r="E30" s="14" t="s">
        <v>2</v>
      </c>
      <c r="F30" s="16">
        <v>27897</v>
      </c>
      <c r="G30" s="28">
        <f t="shared" ca="1" si="0"/>
        <v>49.961816379255716</v>
      </c>
      <c r="H30" s="16">
        <v>41340</v>
      </c>
      <c r="I30" s="28">
        <f t="shared" ca="1" si="1"/>
        <v>13.156888247838875</v>
      </c>
      <c r="J30" s="13" t="s">
        <v>21</v>
      </c>
      <c r="K30" s="29" t="s">
        <v>18</v>
      </c>
      <c r="L30" s="30">
        <v>144216</v>
      </c>
      <c r="M30" s="13" t="s">
        <v>494</v>
      </c>
      <c r="N30" s="30" t="s">
        <v>1328</v>
      </c>
      <c r="O30" s="13" t="s">
        <v>16</v>
      </c>
      <c r="P30" s="13" t="s">
        <v>1266</v>
      </c>
      <c r="Q30" s="13"/>
      <c r="R30" s="13">
        <f>60-Table7[[#This Row],[AL]]</f>
        <v>60</v>
      </c>
      <c r="S30" s="13">
        <v>20</v>
      </c>
      <c r="T30" s="30">
        <f>30-Table7[[#This Row],[CL]]</f>
        <v>10</v>
      </c>
      <c r="U30" s="30">
        <f>Table7[[#This Row],[AL BAL]]+Table7[[#This Row],[CL BAL]]</f>
        <v>70</v>
      </c>
      <c r="V30" s="30"/>
      <c r="W30" s="30"/>
      <c r="X30" s="30"/>
      <c r="Y30" s="30" t="str">
        <f>Table7[[#This Row],[Coy]]</f>
        <v>C</v>
      </c>
      <c r="Z30" s="30" t="str">
        <f>Table7[[#This Row],[Med Cat]]</f>
        <v>SHAPE1</v>
      </c>
      <c r="AA30" s="30" t="str">
        <f>Table7[[#This Row],[Location]]</f>
        <v>Att Duty</v>
      </c>
      <c r="AB30" s="30"/>
      <c r="AC30" s="30"/>
      <c r="AD30" s="30"/>
      <c r="AE30" s="30"/>
      <c r="AF30" s="30"/>
      <c r="AG30" s="30"/>
      <c r="AH30" s="30"/>
      <c r="AI30"/>
      <c r="AJ30"/>
      <c r="AK30"/>
      <c r="AL30"/>
      <c r="AM30"/>
      <c r="AN30"/>
      <c r="AO30"/>
      <c r="AP30"/>
      <c r="AQ30"/>
      <c r="AR30"/>
      <c r="AS30"/>
      <c r="AT30"/>
    </row>
    <row r="31" spans="1:46" x14ac:dyDescent="0.3">
      <c r="A31" s="10">
        <f>SUBTOTAL(3,$B$5:B31)</f>
        <v>27</v>
      </c>
      <c r="B31" s="14" t="s">
        <v>498</v>
      </c>
      <c r="C31" s="13" t="s">
        <v>19</v>
      </c>
      <c r="D31" s="14" t="s">
        <v>499</v>
      </c>
      <c r="E31" s="14" t="s">
        <v>4</v>
      </c>
      <c r="F31" s="15">
        <v>27898</v>
      </c>
      <c r="G31" s="28">
        <f t="shared" ca="1" si="0"/>
        <v>49.959078528468581</v>
      </c>
      <c r="H31" s="15">
        <v>41341</v>
      </c>
      <c r="I31" s="28">
        <f t="shared" ca="1" si="1"/>
        <v>13.154150397051744</v>
      </c>
      <c r="J31" s="14" t="s">
        <v>21</v>
      </c>
      <c r="K31" s="31" t="s">
        <v>501</v>
      </c>
      <c r="L31" s="30">
        <v>144216</v>
      </c>
      <c r="M31" s="14" t="s">
        <v>500</v>
      </c>
      <c r="N31" s="30" t="s">
        <v>1328</v>
      </c>
      <c r="O31" s="14" t="s">
        <v>133</v>
      </c>
      <c r="P31" s="14" t="s">
        <v>1266</v>
      </c>
      <c r="Q31" s="14"/>
      <c r="R31" s="14">
        <f>60-Table7[[#This Row],[AL]]</f>
        <v>60</v>
      </c>
      <c r="S31" s="14">
        <v>20</v>
      </c>
      <c r="T31" s="30">
        <f>30-Table7[[#This Row],[CL]]</f>
        <v>10</v>
      </c>
      <c r="U31" s="30">
        <f>Table7[[#This Row],[AL BAL]]+Table7[[#This Row],[CL BAL]]</f>
        <v>70</v>
      </c>
      <c r="V31" s="30"/>
      <c r="W31" s="30"/>
      <c r="X31" s="30"/>
      <c r="Y31" s="30" t="str">
        <f>Table7[[#This Row],[Coy]]</f>
        <v>HQ</v>
      </c>
      <c r="Z31" s="30" t="str">
        <f>Table7[[#This Row],[Med Cat]]</f>
        <v>S2(P)</v>
      </c>
      <c r="AA31" s="30" t="str">
        <f>Table7[[#This Row],[Location]]</f>
        <v>Att Duty</v>
      </c>
      <c r="AB31" s="30"/>
      <c r="AC31" s="30"/>
      <c r="AD31" s="30"/>
      <c r="AE31" s="30"/>
      <c r="AF31" s="30"/>
      <c r="AG31" s="30"/>
      <c r="AH31" s="30"/>
      <c r="AI31"/>
      <c r="AJ31"/>
      <c r="AK31"/>
      <c r="AL31"/>
      <c r="AM31"/>
      <c r="AN31"/>
      <c r="AO31"/>
      <c r="AP31"/>
      <c r="AQ31"/>
      <c r="AR31"/>
      <c r="AS31"/>
      <c r="AT31"/>
    </row>
    <row r="32" spans="1:46" x14ac:dyDescent="0.3">
      <c r="A32" s="10">
        <f>SUBTOTAL(3,$B$5:B32)</f>
        <v>28</v>
      </c>
      <c r="B32" s="13" t="s">
        <v>502</v>
      </c>
      <c r="C32" s="13" t="s">
        <v>24</v>
      </c>
      <c r="D32" s="13" t="s">
        <v>503</v>
      </c>
      <c r="E32" s="13" t="s">
        <v>3</v>
      </c>
      <c r="F32" s="16">
        <v>28248</v>
      </c>
      <c r="G32" s="28">
        <f t="shared" ca="1" si="0"/>
        <v>49.000830752972348</v>
      </c>
      <c r="H32" s="16">
        <v>41342</v>
      </c>
      <c r="I32" s="28">
        <f t="shared" ca="1" si="1"/>
        <v>13.151412546264611</v>
      </c>
      <c r="J32" s="13" t="s">
        <v>31</v>
      </c>
      <c r="K32" s="29" t="s">
        <v>17</v>
      </c>
      <c r="L32" s="30">
        <v>144216</v>
      </c>
      <c r="M32" s="13" t="s">
        <v>17</v>
      </c>
      <c r="N32" s="30" t="s">
        <v>1328</v>
      </c>
      <c r="O32" s="13" t="s">
        <v>16</v>
      </c>
      <c r="P32" s="13" t="s">
        <v>5</v>
      </c>
      <c r="Q32" s="13"/>
      <c r="R32" s="13">
        <f>60-Table7[[#This Row],[AL]]</f>
        <v>60</v>
      </c>
      <c r="S32" s="13">
        <v>20</v>
      </c>
      <c r="T32" s="30">
        <f>30-Table7[[#This Row],[CL]]</f>
        <v>10</v>
      </c>
      <c r="U32" s="30">
        <f>Table7[[#This Row],[AL BAL]]+Table7[[#This Row],[CL BAL]]</f>
        <v>70</v>
      </c>
      <c r="V32" s="30"/>
      <c r="W32" s="30"/>
      <c r="X32" s="30"/>
      <c r="Y32" s="30" t="str">
        <f>Table7[[#This Row],[Coy]]</f>
        <v>D</v>
      </c>
      <c r="Z32" s="30" t="str">
        <f>Table7[[#This Row],[Med Cat]]</f>
        <v>SHAPE1</v>
      </c>
      <c r="AA32" s="30" t="str">
        <f>Table7[[#This Row],[Location]]</f>
        <v>AL</v>
      </c>
      <c r="AB32" s="30"/>
      <c r="AC32" s="30"/>
      <c r="AD32" s="30"/>
      <c r="AE32" s="30"/>
      <c r="AF32" s="30"/>
      <c r="AG32" s="30"/>
      <c r="AH32" s="30"/>
      <c r="AI32"/>
      <c r="AJ32"/>
      <c r="AK32"/>
      <c r="AL32"/>
      <c r="AM32"/>
      <c r="AN32"/>
      <c r="AO32"/>
      <c r="AP32"/>
      <c r="AQ32"/>
      <c r="AR32"/>
      <c r="AS32"/>
      <c r="AT32"/>
    </row>
    <row r="33" spans="1:46" x14ac:dyDescent="0.3">
      <c r="A33" s="10">
        <f>SUBTOTAL(3,$B$5:B33)</f>
        <v>29</v>
      </c>
      <c r="B33" s="14" t="s">
        <v>518</v>
      </c>
      <c r="C33" s="13" t="s">
        <v>34</v>
      </c>
      <c r="D33" s="14" t="s">
        <v>519</v>
      </c>
      <c r="E33" s="14" t="s">
        <v>15</v>
      </c>
      <c r="F33" s="15">
        <v>28520</v>
      </c>
      <c r="G33" s="28">
        <f t="shared" ca="1" si="0"/>
        <v>48.256135338872411</v>
      </c>
      <c r="H33" s="15">
        <v>41343</v>
      </c>
      <c r="I33" s="28">
        <f t="shared" ca="1" si="1"/>
        <v>13.14867469547748</v>
      </c>
      <c r="J33" s="14" t="s">
        <v>21</v>
      </c>
      <c r="K33" s="31" t="s">
        <v>81</v>
      </c>
      <c r="L33" s="30">
        <v>144216</v>
      </c>
      <c r="M33" s="14" t="s">
        <v>520</v>
      </c>
      <c r="N33" s="30" t="s">
        <v>1328</v>
      </c>
      <c r="O33" s="14" t="s">
        <v>16</v>
      </c>
      <c r="P33" s="13" t="s">
        <v>1266</v>
      </c>
      <c r="Q33" s="14"/>
      <c r="R33" s="14">
        <f>60-Table7[[#This Row],[AL]]</f>
        <v>60</v>
      </c>
      <c r="S33" s="14">
        <v>20</v>
      </c>
      <c r="T33" s="30">
        <f>30-Table7[[#This Row],[CL]]</f>
        <v>10</v>
      </c>
      <c r="U33" s="30">
        <f>Table7[[#This Row],[AL BAL]]+Table7[[#This Row],[CL BAL]]</f>
        <v>70</v>
      </c>
      <c r="V33" s="30"/>
      <c r="W33" s="30"/>
      <c r="X33" s="30"/>
      <c r="Y33" s="30" t="str">
        <f>Table7[[#This Row],[Coy]]</f>
        <v>SP</v>
      </c>
      <c r="Z33" s="30" t="str">
        <f>Table7[[#This Row],[Med Cat]]</f>
        <v>SHAPE1</v>
      </c>
      <c r="AA33" s="30" t="str">
        <f>Table7[[#This Row],[Location]]</f>
        <v>Att Duty</v>
      </c>
      <c r="AB33" s="30"/>
      <c r="AC33" s="30"/>
      <c r="AD33" s="30"/>
      <c r="AE33" s="30"/>
      <c r="AF33" s="30"/>
      <c r="AG33" s="30"/>
      <c r="AH33" s="30"/>
      <c r="AI33"/>
      <c r="AJ33"/>
      <c r="AK33"/>
      <c r="AL33"/>
      <c r="AM33"/>
      <c r="AN33"/>
      <c r="AO33"/>
      <c r="AP33"/>
      <c r="AQ33"/>
      <c r="AR33"/>
      <c r="AS33"/>
      <c r="AT33"/>
    </row>
    <row r="34" spans="1:46" x14ac:dyDescent="0.3">
      <c r="A34" s="10">
        <f>SUBTOTAL(3,$B$5:B34)</f>
        <v>30</v>
      </c>
      <c r="B34" s="13" t="s">
        <v>524</v>
      </c>
      <c r="C34" s="13" t="s">
        <v>14</v>
      </c>
      <c r="D34" s="13" t="s">
        <v>525</v>
      </c>
      <c r="E34" s="13" t="s">
        <v>3</v>
      </c>
      <c r="F34" s="16">
        <v>28521</v>
      </c>
      <c r="G34" s="28">
        <f t="shared" ca="1" si="0"/>
        <v>48.253397488085284</v>
      </c>
      <c r="H34" s="16">
        <v>41344</v>
      </c>
      <c r="I34" s="28">
        <f t="shared" ca="1" si="1"/>
        <v>13.145936844690347</v>
      </c>
      <c r="J34" s="13" t="s">
        <v>31</v>
      </c>
      <c r="K34" s="29" t="s">
        <v>18</v>
      </c>
      <c r="L34" s="30">
        <v>144216</v>
      </c>
      <c r="M34" s="13" t="s">
        <v>526</v>
      </c>
      <c r="N34" s="30" t="s">
        <v>1328</v>
      </c>
      <c r="O34" s="13" t="s">
        <v>16</v>
      </c>
      <c r="P34" s="13" t="s">
        <v>5</v>
      </c>
      <c r="Q34" s="13"/>
      <c r="R34" s="13">
        <f>60-Table7[[#This Row],[AL]]</f>
        <v>60</v>
      </c>
      <c r="S34" s="13">
        <v>20</v>
      </c>
      <c r="T34" s="30">
        <f>30-Table7[[#This Row],[CL]]</f>
        <v>10</v>
      </c>
      <c r="U34" s="30">
        <f>Table7[[#This Row],[AL BAL]]+Table7[[#This Row],[CL BAL]]</f>
        <v>70</v>
      </c>
      <c r="V34" s="30"/>
      <c r="W34" s="30"/>
      <c r="X34" s="30"/>
      <c r="Y34" s="30" t="str">
        <f>Table7[[#This Row],[Coy]]</f>
        <v>D</v>
      </c>
      <c r="Z34" s="30" t="str">
        <f>Table7[[#This Row],[Med Cat]]</f>
        <v>SHAPE1</v>
      </c>
      <c r="AA34" s="30" t="str">
        <f>Table7[[#This Row],[Location]]</f>
        <v>AL</v>
      </c>
      <c r="AB34" s="30"/>
      <c r="AC34" s="30"/>
      <c r="AD34" s="30"/>
      <c r="AE34" s="30"/>
      <c r="AF34" s="30"/>
      <c r="AG34" s="30"/>
      <c r="AH34" s="30"/>
      <c r="AI34"/>
      <c r="AJ34"/>
      <c r="AK34"/>
      <c r="AL34"/>
      <c r="AM34"/>
      <c r="AN34"/>
      <c r="AO34"/>
      <c r="AP34"/>
      <c r="AQ34"/>
      <c r="AR34"/>
      <c r="AS34"/>
      <c r="AT34"/>
    </row>
    <row r="35" spans="1:46" x14ac:dyDescent="0.3">
      <c r="A35" s="10">
        <f>SUBTOTAL(3,$B$5:B35)</f>
        <v>31</v>
      </c>
      <c r="B35" s="14" t="s">
        <v>539</v>
      </c>
      <c r="C35" s="13" t="s">
        <v>19</v>
      </c>
      <c r="D35" s="14" t="s">
        <v>540</v>
      </c>
      <c r="E35" s="14" t="s">
        <v>15</v>
      </c>
      <c r="F35" s="15">
        <v>28522</v>
      </c>
      <c r="G35" s="28">
        <f t="shared" ca="1" si="0"/>
        <v>48.250659637298149</v>
      </c>
      <c r="H35" s="15">
        <v>41345</v>
      </c>
      <c r="I35" s="28">
        <f t="shared" ca="1" si="1"/>
        <v>13.143198993903216</v>
      </c>
      <c r="J35" s="14" t="s">
        <v>31</v>
      </c>
      <c r="K35" s="31" t="s">
        <v>18</v>
      </c>
      <c r="L35" s="30">
        <v>144216</v>
      </c>
      <c r="M35" s="14" t="s">
        <v>541</v>
      </c>
      <c r="N35" s="30" t="s">
        <v>1328</v>
      </c>
      <c r="O35" s="14" t="s">
        <v>16</v>
      </c>
      <c r="P35" s="14" t="s">
        <v>1295</v>
      </c>
      <c r="Q35" s="14"/>
      <c r="R35" s="14">
        <f>60-Table7[[#This Row],[AL]]</f>
        <v>60</v>
      </c>
      <c r="S35" s="14">
        <v>20</v>
      </c>
      <c r="T35" s="30">
        <f>30-Table7[[#This Row],[CL]]</f>
        <v>10</v>
      </c>
      <c r="U35" s="30">
        <f>Table7[[#This Row],[AL BAL]]+Table7[[#This Row],[CL BAL]]</f>
        <v>70</v>
      </c>
      <c r="V35" s="30"/>
      <c r="W35" s="30"/>
      <c r="X35" s="30"/>
      <c r="Y35" s="30" t="str">
        <f>Table7[[#This Row],[Coy]]</f>
        <v>SP</v>
      </c>
      <c r="Z35" s="30" t="str">
        <f>Table7[[#This Row],[Med Cat]]</f>
        <v>SHAPE1</v>
      </c>
      <c r="AA35" s="30" t="str">
        <f>Table7[[#This Row],[Location]]</f>
        <v>Posting Out</v>
      </c>
      <c r="AB35" s="30"/>
      <c r="AC35" s="30"/>
      <c r="AD35" s="30"/>
      <c r="AE35" s="30"/>
      <c r="AF35" s="30"/>
      <c r="AG35" s="30"/>
      <c r="AH35" s="30"/>
      <c r="AI35"/>
      <c r="AJ35"/>
      <c r="AK35"/>
      <c r="AL35"/>
      <c r="AM35"/>
      <c r="AN35"/>
      <c r="AO35"/>
      <c r="AP35"/>
      <c r="AQ35"/>
      <c r="AR35"/>
      <c r="AS35"/>
      <c r="AT35"/>
    </row>
    <row r="36" spans="1:46" x14ac:dyDescent="0.3">
      <c r="A36" s="10">
        <f>SUBTOTAL(3,$B$5:B36)</f>
        <v>32</v>
      </c>
      <c r="B36" s="13" t="s">
        <v>542</v>
      </c>
      <c r="C36" s="13" t="s">
        <v>24</v>
      </c>
      <c r="D36" s="13" t="s">
        <v>543</v>
      </c>
      <c r="E36" s="13" t="s">
        <v>4</v>
      </c>
      <c r="F36" s="16">
        <v>28523</v>
      </c>
      <c r="G36" s="28">
        <f t="shared" ca="1" si="0"/>
        <v>48.247921786511014</v>
      </c>
      <c r="H36" s="16">
        <v>41346</v>
      </c>
      <c r="I36" s="28">
        <f t="shared" ca="1" si="1"/>
        <v>13.140461143116083</v>
      </c>
      <c r="J36" s="13" t="s">
        <v>22</v>
      </c>
      <c r="K36" s="29" t="s">
        <v>18</v>
      </c>
      <c r="L36" s="30">
        <v>144216</v>
      </c>
      <c r="M36" s="13" t="s">
        <v>544</v>
      </c>
      <c r="N36" s="30" t="s">
        <v>1328</v>
      </c>
      <c r="O36" s="13" t="s">
        <v>16</v>
      </c>
      <c r="P36" s="14" t="s">
        <v>5</v>
      </c>
      <c r="Q36" s="13"/>
      <c r="R36" s="13">
        <f>60-Table7[[#This Row],[AL]]</f>
        <v>60</v>
      </c>
      <c r="S36" s="13">
        <v>20</v>
      </c>
      <c r="T36" s="30">
        <f>30-Table7[[#This Row],[CL]]</f>
        <v>10</v>
      </c>
      <c r="U36" s="30">
        <f>Table7[[#This Row],[AL BAL]]+Table7[[#This Row],[CL BAL]]</f>
        <v>70</v>
      </c>
      <c r="V36" s="30"/>
      <c r="W36" s="30"/>
      <c r="X36" s="30"/>
      <c r="Y36" s="30" t="str">
        <f>Table7[[#This Row],[Coy]]</f>
        <v>HQ</v>
      </c>
      <c r="Z36" s="30" t="str">
        <f>Table7[[#This Row],[Med Cat]]</f>
        <v>SHAPE1</v>
      </c>
      <c r="AA36" s="30" t="str">
        <f>Table7[[#This Row],[Location]]</f>
        <v>AL</v>
      </c>
      <c r="AB36" s="30"/>
      <c r="AC36" s="30"/>
      <c r="AD36" s="30"/>
      <c r="AE36" s="30"/>
      <c r="AF36" s="30"/>
      <c r="AG36" s="30"/>
      <c r="AH36" s="30"/>
      <c r="AI36"/>
      <c r="AJ36"/>
      <c r="AK36"/>
      <c r="AL36"/>
      <c r="AM36"/>
      <c r="AN36"/>
      <c r="AO36"/>
      <c r="AP36"/>
      <c r="AQ36"/>
      <c r="AR36"/>
      <c r="AS36"/>
      <c r="AT36"/>
    </row>
    <row r="37" spans="1:46" ht="27.6" x14ac:dyDescent="0.3">
      <c r="A37" s="10">
        <f>SUBTOTAL(3,$B$5:B37)</f>
        <v>33</v>
      </c>
      <c r="B37" s="14" t="s">
        <v>551</v>
      </c>
      <c r="C37" s="13" t="s">
        <v>34</v>
      </c>
      <c r="D37" s="14" t="s">
        <v>552</v>
      </c>
      <c r="E37" s="14" t="s">
        <v>3</v>
      </c>
      <c r="F37" s="15">
        <v>28277</v>
      </c>
      <c r="G37" s="28">
        <f t="shared" ca="1" si="0"/>
        <v>48.921433080145512</v>
      </c>
      <c r="H37" s="15">
        <v>41347</v>
      </c>
      <c r="I37" s="28">
        <f t="shared" ca="1" si="1"/>
        <v>13.137723292328952</v>
      </c>
      <c r="J37" s="14" t="s">
        <v>21</v>
      </c>
      <c r="K37" s="31" t="s">
        <v>18</v>
      </c>
      <c r="L37" s="30">
        <v>144216</v>
      </c>
      <c r="M37" s="14" t="s">
        <v>553</v>
      </c>
      <c r="N37" s="30" t="s">
        <v>1328</v>
      </c>
      <c r="O37" s="14" t="s">
        <v>16</v>
      </c>
      <c r="P37" s="13" t="s">
        <v>60</v>
      </c>
      <c r="Q37" s="14"/>
      <c r="R37" s="14">
        <f>60-Table7[[#This Row],[AL]]</f>
        <v>60</v>
      </c>
      <c r="S37" s="14">
        <v>20</v>
      </c>
      <c r="T37" s="30">
        <f>30-Table7[[#This Row],[CL]]</f>
        <v>10</v>
      </c>
      <c r="U37" s="30">
        <f>Table7[[#This Row],[AL BAL]]+Table7[[#This Row],[CL BAL]]</f>
        <v>70</v>
      </c>
      <c r="V37" s="30"/>
      <c r="W37" s="30"/>
      <c r="X37" s="30"/>
      <c r="Y37" s="30" t="str">
        <f>Table7[[#This Row],[Coy]]</f>
        <v>D</v>
      </c>
      <c r="Z37" s="30" t="str">
        <f>Table7[[#This Row],[Med Cat]]</f>
        <v>SHAPE1</v>
      </c>
      <c r="AA37" s="30" t="str">
        <f>Table7[[#This Row],[Location]]</f>
        <v>Pension Drill</v>
      </c>
      <c r="AB37" s="30"/>
      <c r="AC37" s="30"/>
      <c r="AD37" s="30"/>
      <c r="AE37" s="30"/>
      <c r="AF37" s="30"/>
      <c r="AG37" s="30"/>
      <c r="AH37" s="30"/>
      <c r="AI37"/>
      <c r="AJ37"/>
      <c r="AK37"/>
      <c r="AL37"/>
      <c r="AM37"/>
      <c r="AN37"/>
      <c r="AO37"/>
      <c r="AP37"/>
      <c r="AQ37"/>
      <c r="AR37"/>
      <c r="AS37"/>
      <c r="AT37"/>
    </row>
    <row r="38" spans="1:46" x14ac:dyDescent="0.3">
      <c r="A38" s="10">
        <f>SUBTOTAL(3,$B$5:B38)</f>
        <v>34</v>
      </c>
      <c r="B38" s="13" t="s">
        <v>557</v>
      </c>
      <c r="C38" s="13" t="s">
        <v>14</v>
      </c>
      <c r="D38" s="13" t="s">
        <v>558</v>
      </c>
      <c r="E38" s="13" t="s">
        <v>4</v>
      </c>
      <c r="F38" s="16">
        <v>28278</v>
      </c>
      <c r="G38" s="28">
        <f t="shared" ca="1" si="0"/>
        <v>48.918695229358384</v>
      </c>
      <c r="H38" s="16">
        <v>41348</v>
      </c>
      <c r="I38" s="28">
        <f t="shared" ca="1" si="1"/>
        <v>13.134985441541819</v>
      </c>
      <c r="J38" s="13" t="s">
        <v>31</v>
      </c>
      <c r="K38" s="29" t="s">
        <v>18</v>
      </c>
      <c r="L38" s="30">
        <v>144216</v>
      </c>
      <c r="M38" s="13" t="s">
        <v>559</v>
      </c>
      <c r="N38" s="30" t="s">
        <v>1328</v>
      </c>
      <c r="O38" s="13" t="s">
        <v>16</v>
      </c>
      <c r="P38" s="14" t="s">
        <v>1266</v>
      </c>
      <c r="Q38" s="13"/>
      <c r="R38" s="13">
        <f>60-Table7[[#This Row],[AL]]</f>
        <v>60</v>
      </c>
      <c r="S38" s="13">
        <v>20</v>
      </c>
      <c r="T38" s="30">
        <f>30-Table7[[#This Row],[CL]]</f>
        <v>10</v>
      </c>
      <c r="U38" s="30">
        <f>Table7[[#This Row],[AL BAL]]+Table7[[#This Row],[CL BAL]]</f>
        <v>70</v>
      </c>
      <c r="V38" s="30"/>
      <c r="W38" s="30"/>
      <c r="X38" s="30" t="s">
        <v>1325</v>
      </c>
      <c r="Y38" s="30" t="str">
        <f>Table7[[#This Row],[Coy]]</f>
        <v>HQ</v>
      </c>
      <c r="Z38" s="30" t="str">
        <f>Table7[[#This Row],[Med Cat]]</f>
        <v>SHAPE1</v>
      </c>
      <c r="AA38" s="30" t="str">
        <f>Table7[[#This Row],[Location]]</f>
        <v>Att Duty</v>
      </c>
      <c r="AB38" s="30"/>
      <c r="AC38" s="30"/>
      <c r="AD38" s="30"/>
      <c r="AE38" s="30" t="s">
        <v>1363</v>
      </c>
      <c r="AF38" s="30"/>
      <c r="AG38" s="30"/>
      <c r="AH38" s="30"/>
      <c r="AI38"/>
      <c r="AJ38"/>
      <c r="AK38"/>
      <c r="AL38"/>
      <c r="AM38"/>
      <c r="AN38"/>
      <c r="AO38"/>
      <c r="AP38"/>
      <c r="AQ38"/>
      <c r="AR38"/>
      <c r="AS38"/>
      <c r="AT38"/>
    </row>
    <row r="39" spans="1:46" x14ac:dyDescent="0.3">
      <c r="A39" s="10">
        <f>SUBTOTAL(3,$B$5:B39)</f>
        <v>35</v>
      </c>
      <c r="B39" s="14" t="s">
        <v>563</v>
      </c>
      <c r="C39" s="13" t="s">
        <v>19</v>
      </c>
      <c r="D39" s="14" t="s">
        <v>564</v>
      </c>
      <c r="E39" s="14" t="s">
        <v>2</v>
      </c>
      <c r="F39" s="15">
        <v>28279</v>
      </c>
      <c r="G39" s="28">
        <f t="shared" ca="1" si="0"/>
        <v>48.91595737857125</v>
      </c>
      <c r="H39" s="15">
        <v>41349</v>
      </c>
      <c r="I39" s="28">
        <f t="shared" ca="1" si="1"/>
        <v>13.132247590754686</v>
      </c>
      <c r="J39" s="14" t="s">
        <v>21</v>
      </c>
      <c r="K39" s="31" t="s">
        <v>18</v>
      </c>
      <c r="L39" s="30">
        <v>144216</v>
      </c>
      <c r="M39" s="14" t="s">
        <v>565</v>
      </c>
      <c r="N39" s="30" t="s">
        <v>1328</v>
      </c>
      <c r="O39" s="14" t="s">
        <v>16</v>
      </c>
      <c r="P39" s="14" t="s">
        <v>1296</v>
      </c>
      <c r="Q39" s="14"/>
      <c r="R39" s="14">
        <f>60-Table7[[#This Row],[AL]]</f>
        <v>60</v>
      </c>
      <c r="S39" s="14">
        <v>20</v>
      </c>
      <c r="T39" s="30">
        <f>30-Table7[[#This Row],[CL]]</f>
        <v>10</v>
      </c>
      <c r="U39" s="30">
        <f>Table7[[#This Row],[AL BAL]]+Table7[[#This Row],[CL BAL]]</f>
        <v>70</v>
      </c>
      <c r="V39" s="30"/>
      <c r="W39" s="30"/>
      <c r="X39" s="30"/>
      <c r="Y39" s="30" t="str">
        <f>Table7[[#This Row],[Coy]]</f>
        <v>C</v>
      </c>
      <c r="Z39" s="30" t="str">
        <f>Table7[[#This Row],[Med Cat]]</f>
        <v>SHAPE1</v>
      </c>
      <c r="AA39" s="30" t="str">
        <f>Table7[[#This Row],[Location]]</f>
        <v>Bde/Div</v>
      </c>
      <c r="AB39" s="30"/>
      <c r="AC39" s="30"/>
      <c r="AD39" s="30"/>
      <c r="AE39" s="30"/>
      <c r="AF39" s="30"/>
      <c r="AG39" s="30"/>
      <c r="AH39" s="30"/>
      <c r="AI39"/>
      <c r="AJ39"/>
      <c r="AK39"/>
      <c r="AL39"/>
      <c r="AM39"/>
      <c r="AN39"/>
      <c r="AO39"/>
      <c r="AP39"/>
      <c r="AQ39"/>
      <c r="AR39"/>
      <c r="AS39"/>
      <c r="AT39"/>
    </row>
    <row r="40" spans="1:46" ht="27.6" x14ac:dyDescent="0.3">
      <c r="A40" s="10">
        <f>SUBTOTAL(3,$B$5:B40)</f>
        <v>36</v>
      </c>
      <c r="B40" s="13" t="s">
        <v>599</v>
      </c>
      <c r="C40" s="13" t="s">
        <v>24</v>
      </c>
      <c r="D40" s="13" t="s">
        <v>600</v>
      </c>
      <c r="E40" s="13" t="s">
        <v>2</v>
      </c>
      <c r="F40" s="16">
        <v>28280</v>
      </c>
      <c r="G40" s="28">
        <f t="shared" ca="1" si="0"/>
        <v>48.913219527784115</v>
      </c>
      <c r="H40" s="16">
        <v>41350</v>
      </c>
      <c r="I40" s="28">
        <f t="shared" ca="1" si="1"/>
        <v>13.129509739967554</v>
      </c>
      <c r="J40" s="13" t="s">
        <v>49</v>
      </c>
      <c r="K40" s="29" t="s">
        <v>18</v>
      </c>
      <c r="L40" s="30">
        <v>144216</v>
      </c>
      <c r="M40" s="13" t="s">
        <v>601</v>
      </c>
      <c r="N40" s="30" t="s">
        <v>1328</v>
      </c>
      <c r="O40" s="13" t="s">
        <v>16</v>
      </c>
      <c r="P40" s="13" t="s">
        <v>60</v>
      </c>
      <c r="Q40" s="13"/>
      <c r="R40" s="13">
        <f>60-Table7[[#This Row],[AL]]</f>
        <v>60</v>
      </c>
      <c r="S40" s="13">
        <v>20</v>
      </c>
      <c r="T40" s="30">
        <f>30-Table7[[#This Row],[CL]]</f>
        <v>10</v>
      </c>
      <c r="U40" s="30">
        <f>Table7[[#This Row],[AL BAL]]+Table7[[#This Row],[CL BAL]]</f>
        <v>70</v>
      </c>
      <c r="V40" s="30"/>
      <c r="W40" s="30"/>
      <c r="X40" s="30"/>
      <c r="Y40" s="30" t="str">
        <f>Table7[[#This Row],[Coy]]</f>
        <v>C</v>
      </c>
      <c r="Z40" s="30" t="str">
        <f>Table7[[#This Row],[Med Cat]]</f>
        <v>SHAPE1</v>
      </c>
      <c r="AA40" s="30" t="str">
        <f>Table7[[#This Row],[Location]]</f>
        <v>Pension Drill</v>
      </c>
      <c r="AB40" s="30"/>
      <c r="AC40" s="30"/>
      <c r="AD40" s="30"/>
      <c r="AE40" s="30"/>
      <c r="AF40" s="30"/>
      <c r="AG40" s="30"/>
      <c r="AH40" s="30"/>
      <c r="AI40"/>
      <c r="AJ40"/>
      <c r="AK40"/>
      <c r="AL40"/>
      <c r="AM40"/>
      <c r="AN40"/>
      <c r="AO40"/>
      <c r="AP40"/>
      <c r="AQ40"/>
      <c r="AR40"/>
      <c r="AS40"/>
      <c r="AT40"/>
    </row>
    <row r="41" spans="1:46" x14ac:dyDescent="0.3">
      <c r="A41" s="10">
        <f>SUBTOTAL(3,$B$5:B41)</f>
        <v>37</v>
      </c>
      <c r="B41" s="14" t="s">
        <v>623</v>
      </c>
      <c r="C41" s="13" t="s">
        <v>34</v>
      </c>
      <c r="D41" s="14" t="s">
        <v>624</v>
      </c>
      <c r="E41" s="14" t="s">
        <v>2</v>
      </c>
      <c r="F41" s="15">
        <v>28281</v>
      </c>
      <c r="G41" s="28">
        <f t="shared" ca="1" si="0"/>
        <v>48.910481676996987</v>
      </c>
      <c r="H41" s="15">
        <v>41351</v>
      </c>
      <c r="I41" s="28">
        <f t="shared" ca="1" si="1"/>
        <v>13.126771889180421</v>
      </c>
      <c r="J41" s="14" t="s">
        <v>21</v>
      </c>
      <c r="K41" s="31" t="s">
        <v>17</v>
      </c>
      <c r="L41" s="30">
        <v>144216</v>
      </c>
      <c r="M41" s="14" t="s">
        <v>625</v>
      </c>
      <c r="N41" s="30" t="s">
        <v>1328</v>
      </c>
      <c r="O41" s="14" t="s">
        <v>183</v>
      </c>
      <c r="P41" s="14" t="s">
        <v>1265</v>
      </c>
      <c r="Q41" s="14"/>
      <c r="R41" s="14">
        <f>60-Table7[[#This Row],[AL]]</f>
        <v>60</v>
      </c>
      <c r="S41" s="14">
        <v>20</v>
      </c>
      <c r="T41" s="30">
        <f>30-Table7[[#This Row],[CL]]</f>
        <v>10</v>
      </c>
      <c r="U41" s="30">
        <f>Table7[[#This Row],[AL BAL]]+Table7[[#This Row],[CL BAL]]</f>
        <v>70</v>
      </c>
      <c r="V41" s="30"/>
      <c r="W41" s="30"/>
      <c r="X41" s="30"/>
      <c r="Y41" s="30" t="str">
        <f>Table7[[#This Row],[Coy]]</f>
        <v>C</v>
      </c>
      <c r="Z41" s="30" t="str">
        <f>Table7[[#This Row],[Med Cat]]</f>
        <v>A2(P)</v>
      </c>
      <c r="AA41" s="30" t="str">
        <f>Table7[[#This Row],[Location]]</f>
        <v>Local Att</v>
      </c>
      <c r="AB41" s="30"/>
      <c r="AC41" s="30"/>
      <c r="AD41" s="30"/>
      <c r="AE41" s="30"/>
      <c r="AF41" s="30"/>
      <c r="AG41" s="30"/>
      <c r="AH41" s="30"/>
      <c r="AI41"/>
      <c r="AJ41"/>
      <c r="AK41"/>
      <c r="AL41"/>
      <c r="AM41"/>
      <c r="AN41"/>
      <c r="AO41"/>
      <c r="AP41"/>
      <c r="AQ41"/>
      <c r="AR41"/>
      <c r="AS41"/>
      <c r="AT41"/>
    </row>
    <row r="42" spans="1:46" ht="27.6" x14ac:dyDescent="0.3">
      <c r="A42" s="10">
        <f>SUBTOTAL(3,$B$5:B42)</f>
        <v>38</v>
      </c>
      <c r="B42" s="13" t="s">
        <v>626</v>
      </c>
      <c r="C42" s="13" t="s">
        <v>14</v>
      </c>
      <c r="D42" s="13" t="s">
        <v>1285</v>
      </c>
      <c r="E42" s="13" t="s">
        <v>15</v>
      </c>
      <c r="F42" s="16">
        <v>28282</v>
      </c>
      <c r="G42" s="28">
        <f t="shared" ca="1" si="0"/>
        <v>48.907743826209853</v>
      </c>
      <c r="H42" s="16">
        <v>41352</v>
      </c>
      <c r="I42" s="28">
        <f t="shared" ca="1" si="1"/>
        <v>13.12403403839329</v>
      </c>
      <c r="J42" s="13" t="s">
        <v>21</v>
      </c>
      <c r="K42" s="29" t="s">
        <v>18</v>
      </c>
      <c r="L42" s="30">
        <v>144216</v>
      </c>
      <c r="M42" s="13" t="s">
        <v>627</v>
      </c>
      <c r="N42" s="30" t="s">
        <v>1328</v>
      </c>
      <c r="O42" s="13" t="s">
        <v>16</v>
      </c>
      <c r="P42" s="13" t="s">
        <v>60</v>
      </c>
      <c r="Q42" s="13"/>
      <c r="R42" s="13">
        <f>60-Table7[[#This Row],[AL]]</f>
        <v>60</v>
      </c>
      <c r="S42" s="13">
        <v>20</v>
      </c>
      <c r="T42" s="30">
        <f>30-Table7[[#This Row],[CL]]</f>
        <v>10</v>
      </c>
      <c r="U42" s="30">
        <f>Table7[[#This Row],[AL BAL]]+Table7[[#This Row],[CL BAL]]</f>
        <v>70</v>
      </c>
      <c r="V42" s="30"/>
      <c r="W42" s="30"/>
      <c r="X42" s="30"/>
      <c r="Y42" s="30" t="str">
        <f>Table7[[#This Row],[Coy]]</f>
        <v>SP</v>
      </c>
      <c r="Z42" s="30" t="str">
        <f>Table7[[#This Row],[Med Cat]]</f>
        <v>SHAPE1</v>
      </c>
      <c r="AA42" s="30" t="str">
        <f>Table7[[#This Row],[Location]]</f>
        <v>Pension Drill</v>
      </c>
      <c r="AB42" s="30"/>
      <c r="AC42" s="30"/>
      <c r="AD42" s="30"/>
      <c r="AE42" s="30"/>
      <c r="AF42" s="30"/>
      <c r="AG42" s="30"/>
      <c r="AH42" s="30"/>
      <c r="AI42"/>
      <c r="AJ42"/>
      <c r="AK42"/>
      <c r="AL42"/>
      <c r="AM42"/>
      <c r="AN42"/>
      <c r="AO42"/>
      <c r="AP42"/>
      <c r="AQ42"/>
      <c r="AR42"/>
      <c r="AS42"/>
      <c r="AT42"/>
    </row>
    <row r="43" spans="1:46" ht="27.6" x14ac:dyDescent="0.3">
      <c r="A43" s="10">
        <f>SUBTOTAL(3,$B$5:B43)</f>
        <v>39</v>
      </c>
      <c r="B43" s="14" t="s">
        <v>628</v>
      </c>
      <c r="C43" s="13" t="s">
        <v>19</v>
      </c>
      <c r="D43" s="14" t="s">
        <v>629</v>
      </c>
      <c r="E43" s="13" t="s">
        <v>15</v>
      </c>
      <c r="F43" s="15">
        <v>27912</v>
      </c>
      <c r="G43" s="28">
        <f t="shared" ca="1" si="0"/>
        <v>49.92074861744873</v>
      </c>
      <c r="H43" s="15">
        <v>41353</v>
      </c>
      <c r="I43" s="28">
        <f t="shared" ca="1" si="1"/>
        <v>13.121296187606157</v>
      </c>
      <c r="J43" s="14" t="s">
        <v>31</v>
      </c>
      <c r="K43" s="31" t="s">
        <v>81</v>
      </c>
      <c r="L43" s="30">
        <v>144216</v>
      </c>
      <c r="M43" s="14" t="s">
        <v>630</v>
      </c>
      <c r="N43" s="30" t="s">
        <v>1328</v>
      </c>
      <c r="O43" s="14" t="s">
        <v>16</v>
      </c>
      <c r="P43" s="14" t="s">
        <v>60</v>
      </c>
      <c r="Q43" s="14"/>
      <c r="R43" s="14">
        <f>60-Table7[[#This Row],[AL]]</f>
        <v>60</v>
      </c>
      <c r="S43" s="14">
        <v>20</v>
      </c>
      <c r="T43" s="30">
        <f>30-Table7[[#This Row],[CL]]</f>
        <v>10</v>
      </c>
      <c r="U43" s="30">
        <f>Table7[[#This Row],[AL BAL]]+Table7[[#This Row],[CL BAL]]</f>
        <v>70</v>
      </c>
      <c r="V43" s="30"/>
      <c r="W43" s="30"/>
      <c r="X43" s="30"/>
      <c r="Y43" s="30" t="str">
        <f>Table7[[#This Row],[Coy]]</f>
        <v>SP</v>
      </c>
      <c r="Z43" s="30" t="str">
        <f>Table7[[#This Row],[Med Cat]]</f>
        <v>SHAPE1</v>
      </c>
      <c r="AA43" s="30" t="str">
        <f>Table7[[#This Row],[Location]]</f>
        <v>Pension Drill</v>
      </c>
      <c r="AB43" s="30"/>
      <c r="AC43" s="30"/>
      <c r="AD43" s="30"/>
      <c r="AE43" s="30"/>
      <c r="AF43" s="30"/>
      <c r="AG43" s="30"/>
      <c r="AH43" s="30"/>
      <c r="AI43"/>
      <c r="AJ43"/>
      <c r="AK43"/>
      <c r="AL43"/>
      <c r="AM43"/>
      <c r="AN43"/>
      <c r="AO43"/>
      <c r="AP43"/>
      <c r="AQ43"/>
      <c r="AR43"/>
      <c r="AS43"/>
      <c r="AT43"/>
    </row>
    <row r="44" spans="1:46" x14ac:dyDescent="0.3">
      <c r="A44" s="10">
        <f>SUBTOTAL(3,$B$5:B44)</f>
        <v>40</v>
      </c>
      <c r="B44" s="13" t="s">
        <v>634</v>
      </c>
      <c r="C44" s="13" t="s">
        <v>24</v>
      </c>
      <c r="D44" s="13" t="s">
        <v>635</v>
      </c>
      <c r="E44" s="13" t="s">
        <v>15</v>
      </c>
      <c r="F44" s="16">
        <v>27913</v>
      </c>
      <c r="G44" s="28">
        <f t="shared" ca="1" si="0"/>
        <v>49.918010766661602</v>
      </c>
      <c r="H44" s="16">
        <v>41354</v>
      </c>
      <c r="I44" s="28">
        <f t="shared" ca="1" si="1"/>
        <v>13.118558336819026</v>
      </c>
      <c r="J44" s="13" t="s">
        <v>22</v>
      </c>
      <c r="K44" s="29" t="s">
        <v>18</v>
      </c>
      <c r="L44" s="30">
        <v>144216</v>
      </c>
      <c r="M44" s="13" t="s">
        <v>636</v>
      </c>
      <c r="N44" s="30" t="s">
        <v>1328</v>
      </c>
      <c r="O44" s="13" t="s">
        <v>16</v>
      </c>
      <c r="P44" s="14" t="s">
        <v>1265</v>
      </c>
      <c r="Q44" s="13"/>
      <c r="R44" s="13">
        <f>60-Table7[[#This Row],[AL]]</f>
        <v>60</v>
      </c>
      <c r="S44" s="13">
        <v>20</v>
      </c>
      <c r="T44" s="30">
        <f>30-Table7[[#This Row],[CL]]</f>
        <v>10</v>
      </c>
      <c r="U44" s="30">
        <f>Table7[[#This Row],[AL BAL]]+Table7[[#This Row],[CL BAL]]</f>
        <v>70</v>
      </c>
      <c r="V44" s="30"/>
      <c r="W44" s="30"/>
      <c r="X44" s="30"/>
      <c r="Y44" s="30" t="str">
        <f>Table7[[#This Row],[Coy]]</f>
        <v>SP</v>
      </c>
      <c r="Z44" s="30" t="str">
        <f>Table7[[#This Row],[Med Cat]]</f>
        <v>SHAPE1</v>
      </c>
      <c r="AA44" s="30" t="str">
        <f>Table7[[#This Row],[Location]]</f>
        <v>Local Att</v>
      </c>
      <c r="AB44" s="30"/>
      <c r="AC44" s="30"/>
      <c r="AD44" s="30"/>
      <c r="AE44" s="30"/>
      <c r="AF44" s="30"/>
      <c r="AG44" s="30"/>
      <c r="AH44" s="30"/>
      <c r="AI44"/>
      <c r="AJ44"/>
      <c r="AK44"/>
      <c r="AL44"/>
      <c r="AM44"/>
      <c r="AN44"/>
      <c r="AO44"/>
      <c r="AP44"/>
      <c r="AQ44"/>
      <c r="AR44"/>
      <c r="AS44"/>
      <c r="AT44"/>
    </row>
    <row r="45" spans="1:46" ht="27.6" x14ac:dyDescent="0.3">
      <c r="A45" s="10">
        <f>SUBTOTAL(3,$B$5:B45)</f>
        <v>41</v>
      </c>
      <c r="B45" s="14" t="s">
        <v>660</v>
      </c>
      <c r="C45" s="13" t="s">
        <v>34</v>
      </c>
      <c r="D45" s="14" t="s">
        <v>661</v>
      </c>
      <c r="E45" s="13" t="s">
        <v>15</v>
      </c>
      <c r="F45" s="15">
        <v>27917</v>
      </c>
      <c r="G45" s="28">
        <f t="shared" ca="1" si="0"/>
        <v>49.907059363513071</v>
      </c>
      <c r="H45" s="15">
        <v>41355</v>
      </c>
      <c r="I45" s="28">
        <f t="shared" ca="1" si="1"/>
        <v>13.115820486031893</v>
      </c>
      <c r="J45" s="14" t="s">
        <v>31</v>
      </c>
      <c r="K45" s="31" t="s">
        <v>18</v>
      </c>
      <c r="L45" s="30">
        <v>144216</v>
      </c>
      <c r="M45" s="14" t="s">
        <v>662</v>
      </c>
      <c r="N45" s="30" t="s">
        <v>1328</v>
      </c>
      <c r="O45" s="14" t="s">
        <v>183</v>
      </c>
      <c r="P45" s="14" t="s">
        <v>60</v>
      </c>
      <c r="Q45" s="14"/>
      <c r="R45" s="14">
        <f>60-Table7[[#This Row],[AL]]</f>
        <v>60</v>
      </c>
      <c r="S45" s="14">
        <v>20</v>
      </c>
      <c r="T45" s="30">
        <f>30-Table7[[#This Row],[CL]]</f>
        <v>10</v>
      </c>
      <c r="U45" s="30">
        <f>Table7[[#This Row],[AL BAL]]+Table7[[#This Row],[CL BAL]]</f>
        <v>70</v>
      </c>
      <c r="V45" s="30"/>
      <c r="W45" s="30"/>
      <c r="X45" s="30"/>
      <c r="Y45" s="30" t="str">
        <f>Table7[[#This Row],[Coy]]</f>
        <v>SP</v>
      </c>
      <c r="Z45" s="30" t="str">
        <f>Table7[[#This Row],[Med Cat]]</f>
        <v>A2(P)</v>
      </c>
      <c r="AA45" s="30" t="str">
        <f>Table7[[#This Row],[Location]]</f>
        <v>Pension Drill</v>
      </c>
      <c r="AB45" s="30"/>
      <c r="AC45" s="30"/>
      <c r="AD45" s="30"/>
      <c r="AE45" s="30"/>
      <c r="AF45" s="30"/>
      <c r="AG45" s="30"/>
      <c r="AH45" s="30"/>
      <c r="AI45"/>
      <c r="AJ45"/>
      <c r="AK45"/>
      <c r="AL45"/>
      <c r="AM45"/>
      <c r="AN45"/>
      <c r="AO45"/>
      <c r="AP45"/>
      <c r="AQ45"/>
      <c r="AR45"/>
      <c r="AS45"/>
      <c r="AT45"/>
    </row>
    <row r="46" spans="1:46" ht="27.6" x14ac:dyDescent="0.3">
      <c r="A46" s="10">
        <f>SUBTOTAL(3,$B$5:B46)</f>
        <v>42</v>
      </c>
      <c r="B46" s="13" t="s">
        <v>692</v>
      </c>
      <c r="C46" s="13" t="s">
        <v>14</v>
      </c>
      <c r="D46" s="13" t="s">
        <v>693</v>
      </c>
      <c r="E46" s="13" t="s">
        <v>15</v>
      </c>
      <c r="F46" s="16">
        <v>27918</v>
      </c>
      <c r="G46" s="28">
        <f t="shared" ca="1" si="0"/>
        <v>49.904321512725936</v>
      </c>
      <c r="H46" s="16">
        <v>41356</v>
      </c>
      <c r="I46" s="28">
        <f t="shared" ca="1" si="1"/>
        <v>13.113082635244762</v>
      </c>
      <c r="J46" s="13" t="s">
        <v>21</v>
      </c>
      <c r="K46" s="29" t="s">
        <v>18</v>
      </c>
      <c r="L46" s="30">
        <v>144216</v>
      </c>
      <c r="M46" s="13" t="s">
        <v>694</v>
      </c>
      <c r="N46" s="30" t="s">
        <v>1328</v>
      </c>
      <c r="O46" s="13" t="s">
        <v>16</v>
      </c>
      <c r="P46" s="14" t="s">
        <v>60</v>
      </c>
      <c r="Q46" s="13"/>
      <c r="R46" s="13">
        <f>60-Table7[[#This Row],[AL]]</f>
        <v>60</v>
      </c>
      <c r="S46" s="13">
        <v>20</v>
      </c>
      <c r="T46" s="30">
        <f>30-Table7[[#This Row],[CL]]</f>
        <v>10</v>
      </c>
      <c r="U46" s="30">
        <f>Table7[[#This Row],[AL BAL]]+Table7[[#This Row],[CL BAL]]</f>
        <v>70</v>
      </c>
      <c r="V46" s="30"/>
      <c r="W46" s="30"/>
      <c r="X46" s="30"/>
      <c r="Y46" s="30" t="str">
        <f>Table7[[#This Row],[Coy]]</f>
        <v>SP</v>
      </c>
      <c r="Z46" s="30" t="str">
        <f>Table7[[#This Row],[Med Cat]]</f>
        <v>SHAPE1</v>
      </c>
      <c r="AA46" s="30" t="str">
        <f>Table7[[#This Row],[Location]]</f>
        <v>Pension Drill</v>
      </c>
      <c r="AB46" s="30"/>
      <c r="AC46" s="30"/>
      <c r="AD46" s="30"/>
      <c r="AE46" s="30"/>
      <c r="AF46" s="30"/>
      <c r="AG46" s="30"/>
      <c r="AH46" s="30"/>
      <c r="AI46"/>
      <c r="AJ46"/>
      <c r="AK46"/>
      <c r="AL46"/>
      <c r="AM46"/>
      <c r="AN46"/>
      <c r="AO46"/>
      <c r="AP46"/>
      <c r="AQ46"/>
      <c r="AR46"/>
      <c r="AS46"/>
      <c r="AT46"/>
    </row>
    <row r="47" spans="1:46" ht="27.6" x14ac:dyDescent="0.3">
      <c r="A47" s="10">
        <f>SUBTOTAL(3,$B$5:B47)</f>
        <v>43</v>
      </c>
      <c r="B47" s="14" t="s">
        <v>699</v>
      </c>
      <c r="C47" s="13" t="s">
        <v>19</v>
      </c>
      <c r="D47" s="14" t="s">
        <v>700</v>
      </c>
      <c r="E47" s="13" t="s">
        <v>15</v>
      </c>
      <c r="F47" s="15">
        <v>27919</v>
      </c>
      <c r="G47" s="28">
        <f t="shared" ca="1" si="0"/>
        <v>49.901583661938808</v>
      </c>
      <c r="H47" s="15">
        <v>41357</v>
      </c>
      <c r="I47" s="28">
        <f t="shared" ca="1" si="1"/>
        <v>13.110344784457629</v>
      </c>
      <c r="J47" s="14" t="s">
        <v>31</v>
      </c>
      <c r="K47" s="31" t="s">
        <v>18</v>
      </c>
      <c r="L47" s="30">
        <v>144216</v>
      </c>
      <c r="M47" s="14" t="s">
        <v>701</v>
      </c>
      <c r="N47" s="30" t="s">
        <v>1328</v>
      </c>
      <c r="O47" s="14" t="s">
        <v>16</v>
      </c>
      <c r="P47" s="14" t="s">
        <v>142</v>
      </c>
      <c r="Q47" s="14"/>
      <c r="R47" s="14">
        <f>60-Table7[[#This Row],[AL]]</f>
        <v>60</v>
      </c>
      <c r="S47" s="14">
        <v>20</v>
      </c>
      <c r="T47" s="30">
        <f>30-Table7[[#This Row],[CL]]</f>
        <v>10</v>
      </c>
      <c r="U47" s="30">
        <f>Table7[[#This Row],[AL BAL]]+Table7[[#This Row],[CL BAL]]</f>
        <v>70</v>
      </c>
      <c r="V47" s="30"/>
      <c r="W47" s="30"/>
      <c r="X47" s="30" t="s">
        <v>1325</v>
      </c>
      <c r="Y47" s="30" t="str">
        <f>Table7[[#This Row],[Coy]]</f>
        <v>SP</v>
      </c>
      <c r="Z47" s="30" t="str">
        <f>Table7[[#This Row],[Med Cat]]</f>
        <v>SHAPE1</v>
      </c>
      <c r="AA47" s="30" t="str">
        <f>Table7[[#This Row],[Location]]</f>
        <v>Course/Cadre</v>
      </c>
      <c r="AB47" s="30"/>
      <c r="AC47" s="30"/>
      <c r="AD47" s="30"/>
      <c r="AE47" s="30" t="s">
        <v>1363</v>
      </c>
      <c r="AF47" s="30"/>
      <c r="AG47" s="30"/>
      <c r="AH47" s="30"/>
      <c r="AI47"/>
      <c r="AJ47"/>
      <c r="AK47"/>
      <c r="AL47"/>
      <c r="AM47"/>
      <c r="AN47"/>
      <c r="AO47"/>
      <c r="AP47"/>
      <c r="AQ47"/>
      <c r="AR47"/>
      <c r="AS47"/>
      <c r="AT47"/>
    </row>
    <row r="48" spans="1:46" ht="27.6" x14ac:dyDescent="0.3">
      <c r="A48" s="10">
        <f>SUBTOTAL(3,$B$5:B48)</f>
        <v>44</v>
      </c>
      <c r="B48" s="13" t="s">
        <v>702</v>
      </c>
      <c r="C48" s="13" t="s">
        <v>24</v>
      </c>
      <c r="D48" s="13" t="s">
        <v>703</v>
      </c>
      <c r="E48" s="13" t="s">
        <v>15</v>
      </c>
      <c r="F48" s="16">
        <v>27920</v>
      </c>
      <c r="G48" s="28">
        <f t="shared" ca="1" si="0"/>
        <v>49.898845811151674</v>
      </c>
      <c r="H48" s="16">
        <v>41358</v>
      </c>
      <c r="I48" s="28">
        <f t="shared" ca="1" si="1"/>
        <v>13.107606933670498</v>
      </c>
      <c r="J48" s="13" t="s">
        <v>143</v>
      </c>
      <c r="K48" s="29" t="s">
        <v>18</v>
      </c>
      <c r="L48" s="30">
        <v>144216</v>
      </c>
      <c r="M48" s="13" t="s">
        <v>704</v>
      </c>
      <c r="N48" s="30" t="s">
        <v>1328</v>
      </c>
      <c r="O48" s="13" t="s">
        <v>16</v>
      </c>
      <c r="P48" s="13" t="s">
        <v>60</v>
      </c>
      <c r="Q48" s="13"/>
      <c r="R48" s="13">
        <f>60-Table7[[#This Row],[AL]]</f>
        <v>60</v>
      </c>
      <c r="S48" s="13">
        <v>20</v>
      </c>
      <c r="T48" s="30">
        <f>30-Table7[[#This Row],[CL]]</f>
        <v>10</v>
      </c>
      <c r="U48" s="30">
        <f>Table7[[#This Row],[AL BAL]]+Table7[[#This Row],[CL BAL]]</f>
        <v>70</v>
      </c>
      <c r="V48" s="30"/>
      <c r="W48" s="30"/>
      <c r="X48" s="30"/>
      <c r="Y48" s="30" t="str">
        <f>Table7[[#This Row],[Coy]]</f>
        <v>SP</v>
      </c>
      <c r="Z48" s="30" t="str">
        <f>Table7[[#This Row],[Med Cat]]</f>
        <v>SHAPE1</v>
      </c>
      <c r="AA48" s="30" t="str">
        <f>Table7[[#This Row],[Location]]</f>
        <v>Pension Drill</v>
      </c>
      <c r="AB48" s="30"/>
      <c r="AC48" s="30"/>
      <c r="AD48" s="30"/>
      <c r="AE48" s="30"/>
      <c r="AF48" s="30"/>
      <c r="AG48" s="30"/>
      <c r="AH48" s="30"/>
      <c r="AI48"/>
      <c r="AJ48"/>
      <c r="AK48"/>
      <c r="AL48"/>
      <c r="AM48"/>
      <c r="AN48"/>
      <c r="AO48"/>
      <c r="AP48"/>
      <c r="AQ48"/>
      <c r="AR48"/>
      <c r="AS48"/>
      <c r="AT48"/>
    </row>
    <row r="49" spans="1:46" ht="27.6" x14ac:dyDescent="0.3">
      <c r="A49" s="10">
        <f>SUBTOTAL(3,$B$5:B49)</f>
        <v>45</v>
      </c>
      <c r="B49" s="14" t="s">
        <v>705</v>
      </c>
      <c r="C49" s="13" t="s">
        <v>34</v>
      </c>
      <c r="D49" s="14" t="s">
        <v>706</v>
      </c>
      <c r="E49" s="13" t="s">
        <v>15</v>
      </c>
      <c r="F49" s="15">
        <v>28562</v>
      </c>
      <c r="G49" s="28">
        <f t="shared" ca="1" si="0"/>
        <v>48.141145605812866</v>
      </c>
      <c r="H49" s="15">
        <v>41359</v>
      </c>
      <c r="I49" s="28">
        <f t="shared" ca="1" si="1"/>
        <v>13.104869082883365</v>
      </c>
      <c r="J49" s="14" t="s">
        <v>17</v>
      </c>
      <c r="K49" s="31" t="s">
        <v>18</v>
      </c>
      <c r="L49" s="30">
        <v>144216</v>
      </c>
      <c r="M49" s="14" t="s">
        <v>707</v>
      </c>
      <c r="N49" s="30" t="s">
        <v>1328</v>
      </c>
      <c r="O49" s="14" t="s">
        <v>16</v>
      </c>
      <c r="P49" s="14" t="s">
        <v>1266</v>
      </c>
      <c r="Q49" s="14"/>
      <c r="R49" s="14">
        <f>60-Table7[[#This Row],[AL]]</f>
        <v>60</v>
      </c>
      <c r="S49" s="14">
        <v>20</v>
      </c>
      <c r="T49" s="30">
        <f>30-Table7[[#This Row],[CL]]</f>
        <v>10</v>
      </c>
      <c r="U49" s="30">
        <f>Table7[[#This Row],[AL BAL]]+Table7[[#This Row],[CL BAL]]</f>
        <v>70</v>
      </c>
      <c r="V49" s="30"/>
      <c r="W49" s="30"/>
      <c r="X49" s="30"/>
      <c r="Y49" s="30" t="str">
        <f>Table7[[#This Row],[Coy]]</f>
        <v>SP</v>
      </c>
      <c r="Z49" s="30" t="str">
        <f>Table7[[#This Row],[Med Cat]]</f>
        <v>SHAPE1</v>
      </c>
      <c r="AA49" s="30" t="str">
        <f>Table7[[#This Row],[Location]]</f>
        <v>Att Duty</v>
      </c>
      <c r="AB49" s="30"/>
      <c r="AC49" s="30"/>
      <c r="AD49" s="30"/>
      <c r="AE49" s="30"/>
      <c r="AF49" s="30"/>
      <c r="AG49" s="30"/>
      <c r="AH49" s="30"/>
      <c r="AI49"/>
      <c r="AJ49"/>
      <c r="AK49"/>
      <c r="AL49"/>
      <c r="AM49"/>
      <c r="AN49"/>
      <c r="AO49"/>
      <c r="AP49"/>
      <c r="AQ49"/>
      <c r="AR49"/>
      <c r="AS49"/>
      <c r="AT49"/>
    </row>
    <row r="50" spans="1:46" ht="27.6" x14ac:dyDescent="0.3">
      <c r="A50" s="10">
        <f>SUBTOTAL(3,$B$5:B50)</f>
        <v>46</v>
      </c>
      <c r="B50" s="13" t="s">
        <v>708</v>
      </c>
      <c r="C50" s="13" t="s">
        <v>14</v>
      </c>
      <c r="D50" s="13" t="s">
        <v>709</v>
      </c>
      <c r="E50" s="13" t="s">
        <v>15</v>
      </c>
      <c r="F50" s="16">
        <v>28563</v>
      </c>
      <c r="G50" s="28">
        <f t="shared" ca="1" si="0"/>
        <v>48.138407755025732</v>
      </c>
      <c r="H50" s="16">
        <v>41360</v>
      </c>
      <c r="I50" s="28">
        <f t="shared" ca="1" si="1"/>
        <v>13.102131232096234</v>
      </c>
      <c r="J50" s="13" t="s">
        <v>21</v>
      </c>
      <c r="K50" s="29" t="s">
        <v>18</v>
      </c>
      <c r="L50" s="30">
        <v>144216</v>
      </c>
      <c r="M50" s="13" t="s">
        <v>710</v>
      </c>
      <c r="N50" s="30" t="s">
        <v>1328</v>
      </c>
      <c r="O50" s="13" t="s">
        <v>16</v>
      </c>
      <c r="P50" s="13" t="s">
        <v>60</v>
      </c>
      <c r="Q50" s="13"/>
      <c r="R50" s="13">
        <f>60-Table7[[#This Row],[AL]]</f>
        <v>60</v>
      </c>
      <c r="S50" s="13">
        <v>20</v>
      </c>
      <c r="T50" s="30">
        <f>30-Table7[[#This Row],[CL]]</f>
        <v>10</v>
      </c>
      <c r="U50" s="30">
        <f>Table7[[#This Row],[AL BAL]]+Table7[[#This Row],[CL BAL]]</f>
        <v>70</v>
      </c>
      <c r="V50" s="30"/>
      <c r="W50" s="30"/>
      <c r="X50" s="30"/>
      <c r="Y50" s="30" t="str">
        <f>Table7[[#This Row],[Coy]]</f>
        <v>SP</v>
      </c>
      <c r="Z50" s="30" t="str">
        <f>Table7[[#This Row],[Med Cat]]</f>
        <v>SHAPE1</v>
      </c>
      <c r="AA50" s="30" t="str">
        <f>Table7[[#This Row],[Location]]</f>
        <v>Pension Drill</v>
      </c>
      <c r="AB50" s="30"/>
      <c r="AC50" s="30"/>
      <c r="AD50" s="30"/>
      <c r="AE50" s="30"/>
      <c r="AF50" s="30"/>
      <c r="AG50" s="30"/>
      <c r="AH50" s="30"/>
      <c r="AI50"/>
      <c r="AJ50"/>
      <c r="AK50"/>
      <c r="AL50"/>
      <c r="AM50"/>
      <c r="AN50"/>
      <c r="AO50"/>
      <c r="AP50"/>
      <c r="AQ50"/>
      <c r="AR50"/>
      <c r="AS50"/>
      <c r="AT50"/>
    </row>
    <row r="51" spans="1:46" ht="27.6" x14ac:dyDescent="0.3">
      <c r="A51" s="10">
        <f>SUBTOTAL(3,$B$5:B51)</f>
        <v>47</v>
      </c>
      <c r="B51" s="14" t="s">
        <v>716</v>
      </c>
      <c r="C51" s="13" t="s">
        <v>19</v>
      </c>
      <c r="D51" s="14" t="s">
        <v>717</v>
      </c>
      <c r="E51" s="13" t="s">
        <v>15</v>
      </c>
      <c r="F51" s="15">
        <v>28564</v>
      </c>
      <c r="G51" s="28">
        <f t="shared" ca="1" si="0"/>
        <v>48.135669904238604</v>
      </c>
      <c r="H51" s="15">
        <v>41361</v>
      </c>
      <c r="I51" s="28">
        <f t="shared" ca="1" si="1"/>
        <v>13.099393381309101</v>
      </c>
      <c r="J51" s="14" t="s">
        <v>21</v>
      </c>
      <c r="K51" s="31" t="s">
        <v>18</v>
      </c>
      <c r="L51" s="30">
        <v>144216</v>
      </c>
      <c r="M51" s="14" t="s">
        <v>718</v>
      </c>
      <c r="N51" s="30" t="s">
        <v>1328</v>
      </c>
      <c r="O51" s="14" t="s">
        <v>26</v>
      </c>
      <c r="P51" s="13" t="s">
        <v>60</v>
      </c>
      <c r="Q51" s="14"/>
      <c r="R51" s="14">
        <f>60-Table7[[#This Row],[AL]]</f>
        <v>60</v>
      </c>
      <c r="S51" s="14">
        <v>20</v>
      </c>
      <c r="T51" s="30">
        <f>30-Table7[[#This Row],[CL]]</f>
        <v>10</v>
      </c>
      <c r="U51" s="30">
        <f>Table7[[#This Row],[AL BAL]]+Table7[[#This Row],[CL BAL]]</f>
        <v>70</v>
      </c>
      <c r="V51" s="30"/>
      <c r="W51" s="30"/>
      <c r="X51" s="30"/>
      <c r="Y51" s="30" t="str">
        <f>Table7[[#This Row],[Coy]]</f>
        <v>SP</v>
      </c>
      <c r="Z51" s="30" t="str">
        <f>Table7[[#This Row],[Med Cat]]</f>
        <v>P2(P)</v>
      </c>
      <c r="AA51" s="30" t="str">
        <f>Table7[[#This Row],[Location]]</f>
        <v>Pension Drill</v>
      </c>
      <c r="AB51" s="30"/>
      <c r="AC51" s="30"/>
      <c r="AD51" s="30"/>
      <c r="AE51" s="30"/>
      <c r="AF51" s="30"/>
      <c r="AG51" s="30"/>
      <c r="AH51" s="30"/>
      <c r="AI51"/>
      <c r="AJ51"/>
      <c r="AK51"/>
      <c r="AL51"/>
      <c r="AM51"/>
      <c r="AN51"/>
      <c r="AO51"/>
      <c r="AP51"/>
      <c r="AQ51"/>
      <c r="AR51"/>
      <c r="AS51"/>
      <c r="AT51"/>
    </row>
    <row r="52" spans="1:46" ht="27.6" x14ac:dyDescent="0.3">
      <c r="A52" s="10">
        <f>SUBTOTAL(3,$B$5:B52)</f>
        <v>48</v>
      </c>
      <c r="B52" s="13" t="s">
        <v>725</v>
      </c>
      <c r="C52" s="13" t="s">
        <v>24</v>
      </c>
      <c r="D52" s="13" t="s">
        <v>726</v>
      </c>
      <c r="E52" s="13" t="s">
        <v>15</v>
      </c>
      <c r="F52" s="16">
        <v>27988</v>
      </c>
      <c r="G52" s="28">
        <f t="shared" ca="1" si="0"/>
        <v>49.712671957626689</v>
      </c>
      <c r="H52" s="16">
        <v>41362</v>
      </c>
      <c r="I52" s="28">
        <f t="shared" ca="1" si="1"/>
        <v>13.09665553052197</v>
      </c>
      <c r="J52" s="13" t="s">
        <v>21</v>
      </c>
      <c r="K52" s="29" t="s">
        <v>18</v>
      </c>
      <c r="L52" s="30">
        <v>144216</v>
      </c>
      <c r="M52" s="13" t="s">
        <v>727</v>
      </c>
      <c r="N52" s="30" t="s">
        <v>1328</v>
      </c>
      <c r="O52" s="13" t="s">
        <v>16</v>
      </c>
      <c r="P52" s="13" t="s">
        <v>60</v>
      </c>
      <c r="Q52" s="13"/>
      <c r="R52" s="13">
        <f>60-Table7[[#This Row],[AL]]</f>
        <v>60</v>
      </c>
      <c r="S52" s="13">
        <v>20</v>
      </c>
      <c r="T52" s="30">
        <f>30-Table7[[#This Row],[CL]]</f>
        <v>10</v>
      </c>
      <c r="U52" s="30">
        <f>Table7[[#This Row],[AL BAL]]+Table7[[#This Row],[CL BAL]]</f>
        <v>70</v>
      </c>
      <c r="V52" s="30"/>
      <c r="W52" s="30"/>
      <c r="X52" s="30"/>
      <c r="Y52" s="30" t="str">
        <f>Table7[[#This Row],[Coy]]</f>
        <v>SP</v>
      </c>
      <c r="Z52" s="30" t="str">
        <f>Table7[[#This Row],[Med Cat]]</f>
        <v>SHAPE1</v>
      </c>
      <c r="AA52" s="30" t="str">
        <f>Table7[[#This Row],[Location]]</f>
        <v>Pension Drill</v>
      </c>
      <c r="AB52" s="30"/>
      <c r="AC52" s="30"/>
      <c r="AD52" s="30"/>
      <c r="AE52" s="30"/>
      <c r="AF52" s="30"/>
      <c r="AG52" s="30"/>
      <c r="AH52" s="30"/>
      <c r="AI52"/>
      <c r="AJ52"/>
      <c r="AK52"/>
      <c r="AL52"/>
      <c r="AM52"/>
      <c r="AN52"/>
      <c r="AO52"/>
      <c r="AP52"/>
      <c r="AQ52"/>
      <c r="AR52"/>
      <c r="AS52"/>
      <c r="AT52"/>
    </row>
    <row r="53" spans="1:46" x14ac:dyDescent="0.3">
      <c r="A53" s="10">
        <f>SUBTOTAL(3,$B$5:B53)</f>
        <v>49</v>
      </c>
      <c r="B53" s="14" t="s">
        <v>728</v>
      </c>
      <c r="C53" s="13" t="s">
        <v>1121</v>
      </c>
      <c r="D53" s="14" t="s">
        <v>1286</v>
      </c>
      <c r="E53" s="13" t="s">
        <v>15</v>
      </c>
      <c r="F53" s="15">
        <v>27989</v>
      </c>
      <c r="G53" s="28">
        <f t="shared" ca="1" si="0"/>
        <v>49.709934106839562</v>
      </c>
      <c r="H53" s="15">
        <v>41363</v>
      </c>
      <c r="I53" s="28">
        <f t="shared" ca="1" si="1"/>
        <v>13.093917679734837</v>
      </c>
      <c r="J53" s="14" t="s">
        <v>412</v>
      </c>
      <c r="K53" s="31" t="s">
        <v>18</v>
      </c>
      <c r="L53" s="30">
        <v>144216</v>
      </c>
      <c r="M53" s="14" t="s">
        <v>729</v>
      </c>
      <c r="N53" s="30" t="s">
        <v>1328</v>
      </c>
      <c r="O53" s="14" t="s">
        <v>16</v>
      </c>
      <c r="P53" s="14" t="s">
        <v>20</v>
      </c>
      <c r="Q53" s="14"/>
      <c r="R53" s="14">
        <f>60-Table7[[#This Row],[AL]]</f>
        <v>60</v>
      </c>
      <c r="S53" s="14">
        <v>20</v>
      </c>
      <c r="T53" s="30">
        <f>30-Table7[[#This Row],[CL]]</f>
        <v>10</v>
      </c>
      <c r="U53" s="30">
        <f>Table7[[#This Row],[AL BAL]]+Table7[[#This Row],[CL BAL]]</f>
        <v>70</v>
      </c>
      <c r="V53" s="30"/>
      <c r="W53" s="30"/>
      <c r="X53" s="30"/>
      <c r="Y53" s="30" t="str">
        <f>Table7[[#This Row],[Coy]]</f>
        <v>SP</v>
      </c>
      <c r="Z53" s="30" t="str">
        <f>Table7[[#This Row],[Med Cat]]</f>
        <v>SHAPE1</v>
      </c>
      <c r="AA53" s="30" t="str">
        <f>Table7[[#This Row],[Location]]</f>
        <v>CL</v>
      </c>
      <c r="AB53" s="30"/>
      <c r="AC53" s="30"/>
      <c r="AD53" s="30"/>
      <c r="AE53" s="30"/>
      <c r="AF53" s="30"/>
      <c r="AG53" s="30"/>
      <c r="AH53" s="30"/>
      <c r="AI53"/>
      <c r="AJ53"/>
      <c r="AK53"/>
      <c r="AL53"/>
      <c r="AM53"/>
      <c r="AN53"/>
      <c r="AO53"/>
      <c r="AP53"/>
      <c r="AQ53"/>
      <c r="AR53"/>
      <c r="AS53"/>
      <c r="AT53"/>
    </row>
    <row r="54" spans="1:46" x14ac:dyDescent="0.3">
      <c r="A54" s="10">
        <f>SUBTOTAL(3,$B$5:B54)</f>
        <v>50</v>
      </c>
      <c r="B54" s="13" t="s">
        <v>730</v>
      </c>
      <c r="C54" s="13" t="s">
        <v>1121</v>
      </c>
      <c r="D54" s="13" t="s">
        <v>731</v>
      </c>
      <c r="E54" s="13" t="s">
        <v>15</v>
      </c>
      <c r="F54" s="16">
        <v>27912</v>
      </c>
      <c r="G54" s="28">
        <f t="shared" ca="1" si="0"/>
        <v>49.92074861744873</v>
      </c>
      <c r="H54" s="16">
        <v>41364</v>
      </c>
      <c r="I54" s="28">
        <f t="shared" ca="1" si="1"/>
        <v>13.091179828947705</v>
      </c>
      <c r="J54" s="13" t="s">
        <v>31</v>
      </c>
      <c r="K54" s="29" t="s">
        <v>18</v>
      </c>
      <c r="L54" s="30">
        <v>144216</v>
      </c>
      <c r="M54" s="13" t="s">
        <v>732</v>
      </c>
      <c r="N54" s="30" t="s">
        <v>1328</v>
      </c>
      <c r="O54" s="13" t="s">
        <v>16</v>
      </c>
      <c r="P54" s="13" t="s">
        <v>1264</v>
      </c>
      <c r="Q54" s="13"/>
      <c r="R54" s="13">
        <f>60-Table7[[#This Row],[AL]]</f>
        <v>60</v>
      </c>
      <c r="S54" s="13">
        <v>20</v>
      </c>
      <c r="T54" s="30">
        <f>30-Table7[[#This Row],[CL]]</f>
        <v>10</v>
      </c>
      <c r="U54" s="30">
        <f>Table7[[#This Row],[AL BAL]]+Table7[[#This Row],[CL BAL]]</f>
        <v>70</v>
      </c>
      <c r="V54" s="30"/>
      <c r="W54" s="30"/>
      <c r="X54" s="30"/>
      <c r="Y54" s="30" t="str">
        <f>Table7[[#This Row],[Coy]]</f>
        <v>SP</v>
      </c>
      <c r="Z54" s="30" t="str">
        <f>Table7[[#This Row],[Med Cat]]</f>
        <v>SHAPE1</v>
      </c>
      <c r="AA54" s="30" t="str">
        <f>Table7[[#This Row],[Location]]</f>
        <v>Temp Duty</v>
      </c>
      <c r="AB54" s="30"/>
      <c r="AC54" s="30"/>
      <c r="AD54" s="30"/>
      <c r="AE54" s="30"/>
      <c r="AF54" s="30"/>
      <c r="AG54" s="30"/>
      <c r="AH54" s="30"/>
      <c r="AI54"/>
      <c r="AJ54"/>
      <c r="AK54"/>
      <c r="AL54"/>
      <c r="AM54"/>
      <c r="AN54"/>
      <c r="AO54"/>
      <c r="AP54"/>
      <c r="AQ54"/>
      <c r="AR54"/>
      <c r="AS54"/>
      <c r="AT54"/>
    </row>
    <row r="55" spans="1:46" x14ac:dyDescent="0.3">
      <c r="A55" s="10">
        <f>SUBTOTAL(3,$B$5:B55)</f>
        <v>51</v>
      </c>
      <c r="B55" s="14" t="s">
        <v>739</v>
      </c>
      <c r="C55" s="13" t="s">
        <v>1121</v>
      </c>
      <c r="D55" s="14" t="s">
        <v>740</v>
      </c>
      <c r="E55" s="13" t="s">
        <v>15</v>
      </c>
      <c r="F55" s="15">
        <v>27913</v>
      </c>
      <c r="G55" s="28">
        <f t="shared" ca="1" si="0"/>
        <v>49.918010766661602</v>
      </c>
      <c r="H55" s="15">
        <v>41365</v>
      </c>
      <c r="I55" s="28">
        <f t="shared" ca="1" si="1"/>
        <v>13.088441978160573</v>
      </c>
      <c r="J55" s="14" t="s">
        <v>22</v>
      </c>
      <c r="K55" s="31" t="s">
        <v>578</v>
      </c>
      <c r="L55" s="30">
        <v>144216</v>
      </c>
      <c r="M55" s="14" t="s">
        <v>741</v>
      </c>
      <c r="N55" s="30" t="s">
        <v>1328</v>
      </c>
      <c r="O55" s="14" t="s">
        <v>16</v>
      </c>
      <c r="P55" s="14" t="s">
        <v>5</v>
      </c>
      <c r="Q55" s="14"/>
      <c r="R55" s="14">
        <f>60-Table7[[#This Row],[AL]]</f>
        <v>60</v>
      </c>
      <c r="S55" s="14">
        <v>20</v>
      </c>
      <c r="T55" s="30">
        <f>30-Table7[[#This Row],[CL]]</f>
        <v>10</v>
      </c>
      <c r="U55" s="30">
        <f>Table7[[#This Row],[AL BAL]]+Table7[[#This Row],[CL BAL]]</f>
        <v>70</v>
      </c>
      <c r="V55" s="30"/>
      <c r="W55" s="30"/>
      <c r="X55" s="30"/>
      <c r="Y55" s="30" t="str">
        <f>Table7[[#This Row],[Coy]]</f>
        <v>SP</v>
      </c>
      <c r="Z55" s="30" t="str">
        <f>Table7[[#This Row],[Med Cat]]</f>
        <v>SHAPE1</v>
      </c>
      <c r="AA55" s="30" t="str">
        <f>Table7[[#This Row],[Location]]</f>
        <v>AL</v>
      </c>
      <c r="AB55" s="30"/>
      <c r="AC55" s="30"/>
      <c r="AD55" s="30"/>
      <c r="AE55" s="30"/>
      <c r="AF55" s="30"/>
      <c r="AG55" s="30"/>
      <c r="AH55" s="30"/>
      <c r="AI55"/>
      <c r="AJ55"/>
      <c r="AK55"/>
      <c r="AL55"/>
      <c r="AM55"/>
      <c r="AN55"/>
      <c r="AO55"/>
      <c r="AP55"/>
      <c r="AQ55"/>
      <c r="AR55"/>
      <c r="AS55"/>
      <c r="AT55"/>
    </row>
    <row r="56" spans="1:46" x14ac:dyDescent="0.3">
      <c r="A56" s="10">
        <f>SUBTOTAL(3,$B$5:B56)</f>
        <v>52</v>
      </c>
      <c r="B56" s="13" t="s">
        <v>742</v>
      </c>
      <c r="C56" s="13" t="s">
        <v>1121</v>
      </c>
      <c r="D56" s="13" t="s">
        <v>743</v>
      </c>
      <c r="E56" s="13" t="s">
        <v>4</v>
      </c>
      <c r="F56" s="16">
        <v>27973</v>
      </c>
      <c r="G56" s="28">
        <f t="shared" ca="1" si="0"/>
        <v>49.753739719433675</v>
      </c>
      <c r="H56" s="16">
        <v>41366</v>
      </c>
      <c r="I56" s="28">
        <f t="shared" ca="1" si="1"/>
        <v>13.085704127373441</v>
      </c>
      <c r="J56" s="13" t="s">
        <v>22</v>
      </c>
      <c r="K56" s="29" t="s">
        <v>28</v>
      </c>
      <c r="L56" s="30">
        <v>144216</v>
      </c>
      <c r="M56" s="13" t="s">
        <v>744</v>
      </c>
      <c r="N56" s="30" t="s">
        <v>1328</v>
      </c>
      <c r="O56" s="13" t="s">
        <v>16</v>
      </c>
      <c r="P56" s="14" t="s">
        <v>5</v>
      </c>
      <c r="Q56" s="13"/>
      <c r="R56" s="13">
        <f>60-Table7[[#This Row],[AL]]</f>
        <v>60</v>
      </c>
      <c r="S56" s="13">
        <v>20</v>
      </c>
      <c r="T56" s="30">
        <f>30-Table7[[#This Row],[CL]]</f>
        <v>10</v>
      </c>
      <c r="U56" s="30">
        <f>Table7[[#This Row],[AL BAL]]+Table7[[#This Row],[CL BAL]]</f>
        <v>70</v>
      </c>
      <c r="V56" s="30"/>
      <c r="W56" s="30"/>
      <c r="X56" s="30"/>
      <c r="Y56" s="30" t="str">
        <f>Table7[[#This Row],[Coy]]</f>
        <v>HQ</v>
      </c>
      <c r="Z56" s="30" t="str">
        <f>Table7[[#This Row],[Med Cat]]</f>
        <v>SHAPE1</v>
      </c>
      <c r="AA56" s="30" t="str">
        <f>Table7[[#This Row],[Location]]</f>
        <v>AL</v>
      </c>
      <c r="AB56" s="30"/>
      <c r="AC56" s="30"/>
      <c r="AD56" s="30"/>
      <c r="AE56" s="30"/>
      <c r="AF56" s="30"/>
      <c r="AG56" s="30"/>
      <c r="AH56" s="30"/>
      <c r="AI56"/>
      <c r="AJ56"/>
      <c r="AK56"/>
      <c r="AL56"/>
      <c r="AM56"/>
      <c r="AN56"/>
      <c r="AO56"/>
      <c r="AP56"/>
      <c r="AQ56"/>
      <c r="AR56"/>
      <c r="AS56"/>
      <c r="AT56"/>
    </row>
    <row r="57" spans="1:46" x14ac:dyDescent="0.3">
      <c r="A57" s="10">
        <f>SUBTOTAL(3,$B$5:B57)</f>
        <v>53</v>
      </c>
      <c r="B57" s="14" t="s">
        <v>745</v>
      </c>
      <c r="C57" s="13" t="s">
        <v>1121</v>
      </c>
      <c r="D57" s="14" t="s">
        <v>746</v>
      </c>
      <c r="E57" s="14" t="s">
        <v>4</v>
      </c>
      <c r="F57" s="15">
        <v>28324</v>
      </c>
      <c r="G57" s="28">
        <f t="shared" ca="1" si="0"/>
        <v>48.792754093150307</v>
      </c>
      <c r="H57" s="15">
        <v>41367</v>
      </c>
      <c r="I57" s="28">
        <f t="shared" ca="1" si="1"/>
        <v>13.082966276586308</v>
      </c>
      <c r="J57" s="14" t="s">
        <v>49</v>
      </c>
      <c r="K57" s="31" t="s">
        <v>18</v>
      </c>
      <c r="L57" s="30">
        <v>144216</v>
      </c>
      <c r="M57" s="14" t="s">
        <v>747</v>
      </c>
      <c r="N57" s="30" t="s">
        <v>1328</v>
      </c>
      <c r="O57" s="14" t="s">
        <v>16</v>
      </c>
      <c r="P57" s="14" t="s">
        <v>5</v>
      </c>
      <c r="Q57" s="14"/>
      <c r="R57" s="14">
        <f>60-Table7[[#This Row],[AL]]</f>
        <v>60</v>
      </c>
      <c r="S57" s="14">
        <v>20</v>
      </c>
      <c r="T57" s="30">
        <f>30-Table7[[#This Row],[CL]]</f>
        <v>10</v>
      </c>
      <c r="U57" s="30">
        <f>Table7[[#This Row],[AL BAL]]+Table7[[#This Row],[CL BAL]]</f>
        <v>70</v>
      </c>
      <c r="V57" s="30"/>
      <c r="W57" s="30"/>
      <c r="X57" s="30"/>
      <c r="Y57" s="30" t="str">
        <f>Table7[[#This Row],[Coy]]</f>
        <v>HQ</v>
      </c>
      <c r="Z57" s="30" t="str">
        <f>Table7[[#This Row],[Med Cat]]</f>
        <v>SHAPE1</v>
      </c>
      <c r="AA57" s="30" t="str">
        <f>Table7[[#This Row],[Location]]</f>
        <v>AL</v>
      </c>
      <c r="AB57" s="30"/>
      <c r="AC57" s="30"/>
      <c r="AD57" s="30"/>
      <c r="AE57" s="30"/>
      <c r="AF57" s="30"/>
      <c r="AG57" s="30"/>
      <c r="AH57" s="30"/>
      <c r="AI57"/>
      <c r="AJ57"/>
      <c r="AK57"/>
      <c r="AL57"/>
      <c r="AM57"/>
      <c r="AN57"/>
      <c r="AO57"/>
      <c r="AP57"/>
      <c r="AQ57"/>
      <c r="AR57"/>
      <c r="AS57"/>
      <c r="AT57"/>
    </row>
    <row r="58" spans="1:46" x14ac:dyDescent="0.3">
      <c r="A58" s="10">
        <f>SUBTOTAL(3,$B$5:B58)</f>
        <v>54</v>
      </c>
      <c r="B58" s="13" t="s">
        <v>748</v>
      </c>
      <c r="C58" s="13" t="s">
        <v>14</v>
      </c>
      <c r="D58" s="13" t="s">
        <v>749</v>
      </c>
      <c r="E58" s="13" t="s">
        <v>4</v>
      </c>
      <c r="F58" s="16">
        <v>28018</v>
      </c>
      <c r="G58" s="28">
        <f t="shared" ca="1" si="0"/>
        <v>49.630536434012726</v>
      </c>
      <c r="H58" s="16">
        <v>41368</v>
      </c>
      <c r="I58" s="28">
        <f t="shared" ca="1" si="1"/>
        <v>13.080228425799177</v>
      </c>
      <c r="J58" s="13" t="s">
        <v>31</v>
      </c>
      <c r="K58" s="29" t="s">
        <v>81</v>
      </c>
      <c r="L58" s="30">
        <v>144216</v>
      </c>
      <c r="M58" s="13" t="s">
        <v>750</v>
      </c>
      <c r="N58" s="30" t="s">
        <v>1328</v>
      </c>
      <c r="O58" s="13" t="s">
        <v>16</v>
      </c>
      <c r="P58" s="14" t="s">
        <v>5</v>
      </c>
      <c r="Q58" s="13"/>
      <c r="R58" s="13">
        <f>60-Table7[[#This Row],[AL]]</f>
        <v>60</v>
      </c>
      <c r="S58" s="13">
        <v>20</v>
      </c>
      <c r="T58" s="30">
        <f>30-Table7[[#This Row],[CL]]</f>
        <v>10</v>
      </c>
      <c r="U58" s="30">
        <f>Table7[[#This Row],[AL BAL]]+Table7[[#This Row],[CL BAL]]</f>
        <v>70</v>
      </c>
      <c r="V58" s="30"/>
      <c r="W58" s="30"/>
      <c r="X58" s="30"/>
      <c r="Y58" s="30" t="str">
        <f>Table7[[#This Row],[Coy]]</f>
        <v>HQ</v>
      </c>
      <c r="Z58" s="30" t="str">
        <f>Table7[[#This Row],[Med Cat]]</f>
        <v>SHAPE1</v>
      </c>
      <c r="AA58" s="30" t="str">
        <f>Table7[[#This Row],[Location]]</f>
        <v>AL</v>
      </c>
      <c r="AB58" s="30"/>
      <c r="AC58" s="30"/>
      <c r="AD58" s="30"/>
      <c r="AE58" s="30"/>
      <c r="AF58" s="30"/>
      <c r="AG58" s="30"/>
      <c r="AH58" s="30"/>
      <c r="AI58"/>
      <c r="AJ58"/>
      <c r="AK58"/>
      <c r="AL58"/>
      <c r="AM58"/>
      <c r="AN58"/>
      <c r="AO58"/>
      <c r="AP58"/>
      <c r="AQ58"/>
      <c r="AR58"/>
      <c r="AS58"/>
      <c r="AT58"/>
    </row>
    <row r="59" spans="1:46" x14ac:dyDescent="0.3">
      <c r="A59" s="10">
        <f>SUBTOTAL(3,$B$5:B59)</f>
        <v>55</v>
      </c>
      <c r="B59" s="14" t="s">
        <v>751</v>
      </c>
      <c r="C59" s="13" t="s">
        <v>19</v>
      </c>
      <c r="D59" s="14" t="s">
        <v>752</v>
      </c>
      <c r="E59" s="14" t="s">
        <v>2</v>
      </c>
      <c r="F59" s="15">
        <v>28019</v>
      </c>
      <c r="G59" s="28">
        <f t="shared" ca="1" si="0"/>
        <v>49.627798583225598</v>
      </c>
      <c r="H59" s="15">
        <v>41369</v>
      </c>
      <c r="I59" s="28">
        <f t="shared" ca="1" si="1"/>
        <v>13.077490575012044</v>
      </c>
      <c r="J59" s="13" t="s">
        <v>31</v>
      </c>
      <c r="K59" s="31" t="s">
        <v>18</v>
      </c>
      <c r="L59" s="30">
        <v>144216</v>
      </c>
      <c r="M59" s="14" t="s">
        <v>753</v>
      </c>
      <c r="N59" s="30" t="s">
        <v>1328</v>
      </c>
      <c r="O59" s="14" t="s">
        <v>183</v>
      </c>
      <c r="P59" s="14" t="s">
        <v>5</v>
      </c>
      <c r="Q59" s="14"/>
      <c r="R59" s="14">
        <f>60-Table7[[#This Row],[AL]]</f>
        <v>60</v>
      </c>
      <c r="S59" s="14">
        <v>20</v>
      </c>
      <c r="T59" s="30">
        <f>30-Table7[[#This Row],[CL]]</f>
        <v>10</v>
      </c>
      <c r="U59" s="30">
        <f>Table7[[#This Row],[AL BAL]]+Table7[[#This Row],[CL BAL]]</f>
        <v>70</v>
      </c>
      <c r="V59" s="30"/>
      <c r="W59" s="30"/>
      <c r="X59" s="30"/>
      <c r="Y59" s="30" t="str">
        <f>Table7[[#This Row],[Coy]]</f>
        <v>C</v>
      </c>
      <c r="Z59" s="30" t="str">
        <f>Table7[[#This Row],[Med Cat]]</f>
        <v>A2(P)</v>
      </c>
      <c r="AA59" s="30" t="str">
        <f>Table7[[#This Row],[Location]]</f>
        <v>AL</v>
      </c>
      <c r="AB59" s="30"/>
      <c r="AC59" s="30"/>
      <c r="AD59" s="30"/>
      <c r="AE59" s="30"/>
      <c r="AF59" s="30"/>
      <c r="AG59" s="30"/>
      <c r="AH59" s="30"/>
      <c r="AI59"/>
      <c r="AJ59"/>
      <c r="AK59"/>
      <c r="AL59"/>
      <c r="AM59"/>
      <c r="AN59"/>
      <c r="AO59"/>
      <c r="AP59"/>
      <c r="AQ59"/>
      <c r="AR59"/>
      <c r="AS59"/>
      <c r="AT59"/>
    </row>
    <row r="60" spans="1:46" x14ac:dyDescent="0.3">
      <c r="A60" s="10">
        <f>SUBTOTAL(3,$B$5:B60)</f>
        <v>56</v>
      </c>
      <c r="B60" s="13" t="s">
        <v>754</v>
      </c>
      <c r="C60" s="13" t="s">
        <v>24</v>
      </c>
      <c r="D60" s="13" t="s">
        <v>755</v>
      </c>
      <c r="E60" s="13" t="s">
        <v>4</v>
      </c>
      <c r="F60" s="16">
        <v>28020</v>
      </c>
      <c r="G60" s="28">
        <f t="shared" ca="1" si="0"/>
        <v>49.625060732438463</v>
      </c>
      <c r="H60" s="16">
        <v>41370</v>
      </c>
      <c r="I60" s="28">
        <f t="shared" ca="1" si="1"/>
        <v>13.074752724224913</v>
      </c>
      <c r="J60" s="13" t="s">
        <v>31</v>
      </c>
      <c r="K60" s="29" t="s">
        <v>81</v>
      </c>
      <c r="L60" s="30">
        <v>144216</v>
      </c>
      <c r="M60" s="13" t="s">
        <v>756</v>
      </c>
      <c r="N60" s="30" t="s">
        <v>1328</v>
      </c>
      <c r="O60" s="13" t="s">
        <v>16</v>
      </c>
      <c r="P60" s="14" t="s">
        <v>5</v>
      </c>
      <c r="Q60" s="13"/>
      <c r="R60" s="13">
        <f>60-Table7[[#This Row],[AL]]</f>
        <v>60</v>
      </c>
      <c r="S60" s="13">
        <v>20</v>
      </c>
      <c r="T60" s="30">
        <f>30-Table7[[#This Row],[CL]]</f>
        <v>10</v>
      </c>
      <c r="U60" s="30">
        <f>Table7[[#This Row],[AL BAL]]+Table7[[#This Row],[CL BAL]]</f>
        <v>70</v>
      </c>
      <c r="V60" s="30"/>
      <c r="W60" s="30"/>
      <c r="X60" s="30"/>
      <c r="Y60" s="30" t="str">
        <f>Table7[[#This Row],[Coy]]</f>
        <v>HQ</v>
      </c>
      <c r="Z60" s="30" t="str">
        <f>Table7[[#This Row],[Med Cat]]</f>
        <v>SHAPE1</v>
      </c>
      <c r="AA60" s="30" t="str">
        <f>Table7[[#This Row],[Location]]</f>
        <v>AL</v>
      </c>
      <c r="AB60" s="30"/>
      <c r="AC60" s="30"/>
      <c r="AD60" s="30"/>
      <c r="AE60" s="30"/>
      <c r="AF60" s="30"/>
      <c r="AG60" s="30"/>
      <c r="AH60" s="30"/>
      <c r="AI60"/>
      <c r="AJ60"/>
      <c r="AK60"/>
      <c r="AL60"/>
      <c r="AM60"/>
      <c r="AN60"/>
      <c r="AO60"/>
      <c r="AP60"/>
      <c r="AQ60"/>
      <c r="AR60"/>
      <c r="AS60"/>
      <c r="AT60"/>
    </row>
    <row r="61" spans="1:46" x14ac:dyDescent="0.3">
      <c r="A61" s="10">
        <f>SUBTOTAL(3,$B$5:B61)</f>
        <v>57</v>
      </c>
      <c r="B61" s="14" t="s">
        <v>757</v>
      </c>
      <c r="C61" s="13" t="s">
        <v>34</v>
      </c>
      <c r="D61" s="14" t="s">
        <v>758</v>
      </c>
      <c r="E61" s="14" t="s">
        <v>1</v>
      </c>
      <c r="F61" s="15">
        <v>28021</v>
      </c>
      <c r="G61" s="28">
        <f t="shared" ca="1" si="0"/>
        <v>49.622322881651336</v>
      </c>
      <c r="H61" s="15">
        <v>41371</v>
      </c>
      <c r="I61" s="28">
        <f t="shared" ca="1" si="1"/>
        <v>13.07201487343778</v>
      </c>
      <c r="J61" s="14" t="s">
        <v>22</v>
      </c>
      <c r="K61" s="31" t="s">
        <v>18</v>
      </c>
      <c r="L61" s="30">
        <v>144216</v>
      </c>
      <c r="M61" s="14" t="s">
        <v>759</v>
      </c>
      <c r="N61" s="30" t="s">
        <v>1328</v>
      </c>
      <c r="O61" s="14" t="s">
        <v>16</v>
      </c>
      <c r="P61" s="14" t="s">
        <v>5</v>
      </c>
      <c r="Q61" s="14"/>
      <c r="R61" s="14">
        <f>60-Table7[[#This Row],[AL]]</f>
        <v>60</v>
      </c>
      <c r="S61" s="14">
        <v>20</v>
      </c>
      <c r="T61" s="30">
        <f>30-Table7[[#This Row],[CL]]</f>
        <v>10</v>
      </c>
      <c r="U61" s="30">
        <f>Table7[[#This Row],[AL BAL]]+Table7[[#This Row],[CL BAL]]</f>
        <v>70</v>
      </c>
      <c r="V61" s="30"/>
      <c r="W61" s="30"/>
      <c r="X61" s="30"/>
      <c r="Y61" s="30" t="str">
        <f>Table7[[#This Row],[Coy]]</f>
        <v>A</v>
      </c>
      <c r="Z61" s="30" t="str">
        <f>Table7[[#This Row],[Med Cat]]</f>
        <v>SHAPE1</v>
      </c>
      <c r="AA61" s="30" t="str">
        <f>Table7[[#This Row],[Location]]</f>
        <v>AL</v>
      </c>
      <c r="AB61" s="30"/>
      <c r="AC61" s="30"/>
      <c r="AD61" s="30"/>
      <c r="AE61" s="30"/>
      <c r="AF61" s="30"/>
      <c r="AG61" s="30"/>
      <c r="AH61" s="30"/>
      <c r="AI61"/>
      <c r="AJ61"/>
      <c r="AK61"/>
      <c r="AL61"/>
      <c r="AM61"/>
      <c r="AN61"/>
      <c r="AO61"/>
      <c r="AP61"/>
      <c r="AQ61"/>
      <c r="AR61"/>
      <c r="AS61"/>
      <c r="AT61"/>
    </row>
    <row r="62" spans="1:46" x14ac:dyDescent="0.3">
      <c r="A62" s="10">
        <f>SUBTOTAL(3,$B$5:B62)</f>
        <v>58</v>
      </c>
      <c r="B62" s="13" t="s">
        <v>760</v>
      </c>
      <c r="C62" s="13" t="s">
        <v>14</v>
      </c>
      <c r="D62" s="13" t="s">
        <v>761</v>
      </c>
      <c r="E62" s="13" t="s">
        <v>3</v>
      </c>
      <c r="F62" s="16">
        <v>28022</v>
      </c>
      <c r="G62" s="28">
        <f t="shared" ca="1" si="0"/>
        <v>49.619585030864201</v>
      </c>
      <c r="H62" s="16">
        <v>41372</v>
      </c>
      <c r="I62" s="28">
        <f t="shared" ca="1" si="1"/>
        <v>13.069277022650649</v>
      </c>
      <c r="J62" s="13" t="s">
        <v>49</v>
      </c>
      <c r="K62" s="29" t="s">
        <v>18</v>
      </c>
      <c r="L62" s="30">
        <v>144216</v>
      </c>
      <c r="M62" s="13" t="s">
        <v>762</v>
      </c>
      <c r="N62" s="30" t="s">
        <v>1328</v>
      </c>
      <c r="O62" s="13" t="s">
        <v>16</v>
      </c>
      <c r="P62" s="14" t="s">
        <v>5</v>
      </c>
      <c r="Q62" s="13"/>
      <c r="R62" s="13">
        <f>60-Table7[[#This Row],[AL]]</f>
        <v>60</v>
      </c>
      <c r="S62" s="13">
        <v>20</v>
      </c>
      <c r="T62" s="30">
        <f>30-Table7[[#This Row],[CL]]</f>
        <v>10</v>
      </c>
      <c r="U62" s="30">
        <f>Table7[[#This Row],[AL BAL]]+Table7[[#This Row],[CL BAL]]</f>
        <v>70</v>
      </c>
      <c r="V62" s="30"/>
      <c r="W62" s="30"/>
      <c r="X62" s="30"/>
      <c r="Y62" s="30" t="str">
        <f>Table7[[#This Row],[Coy]]</f>
        <v>D</v>
      </c>
      <c r="Z62" s="30" t="str">
        <f>Table7[[#This Row],[Med Cat]]</f>
        <v>SHAPE1</v>
      </c>
      <c r="AA62" s="30" t="str">
        <f>Table7[[#This Row],[Location]]</f>
        <v>AL</v>
      </c>
      <c r="AB62" s="30"/>
      <c r="AC62" s="30"/>
      <c r="AD62" s="30"/>
      <c r="AE62" s="30"/>
      <c r="AF62" s="30"/>
      <c r="AG62" s="30"/>
      <c r="AH62" s="30"/>
      <c r="AI62"/>
      <c r="AJ62"/>
      <c r="AK62"/>
      <c r="AL62"/>
      <c r="AM62"/>
      <c r="AN62"/>
      <c r="AO62"/>
      <c r="AP62"/>
      <c r="AQ62"/>
      <c r="AR62"/>
      <c r="AS62"/>
      <c r="AT62"/>
    </row>
    <row r="63" spans="1:46" x14ac:dyDescent="0.3">
      <c r="A63" s="10">
        <f>SUBTOTAL(3,$B$5:B63)</f>
        <v>59</v>
      </c>
      <c r="B63" s="14" t="s">
        <v>763</v>
      </c>
      <c r="C63" s="13" t="s">
        <v>19</v>
      </c>
      <c r="D63" s="14" t="s">
        <v>764</v>
      </c>
      <c r="E63" s="14" t="s">
        <v>4</v>
      </c>
      <c r="F63" s="15">
        <v>28023</v>
      </c>
      <c r="G63" s="28">
        <f t="shared" ca="1" si="0"/>
        <v>49.616847180077066</v>
      </c>
      <c r="H63" s="15">
        <v>41373</v>
      </c>
      <c r="I63" s="28">
        <f t="shared" ca="1" si="1"/>
        <v>13.066539171863516</v>
      </c>
      <c r="J63" s="14" t="s">
        <v>22</v>
      </c>
      <c r="K63" s="31" t="s">
        <v>18</v>
      </c>
      <c r="L63" s="30">
        <v>144216</v>
      </c>
      <c r="M63" s="14" t="s">
        <v>765</v>
      </c>
      <c r="N63" s="30" t="s">
        <v>1328</v>
      </c>
      <c r="O63" s="14" t="s">
        <v>16</v>
      </c>
      <c r="P63" s="14" t="s">
        <v>5</v>
      </c>
      <c r="Q63" s="14"/>
      <c r="R63" s="14">
        <f>60-Table7[[#This Row],[AL]]</f>
        <v>60</v>
      </c>
      <c r="S63" s="14">
        <v>20</v>
      </c>
      <c r="T63" s="30">
        <f>30-Table7[[#This Row],[CL]]</f>
        <v>10</v>
      </c>
      <c r="U63" s="30">
        <f>Table7[[#This Row],[AL BAL]]+Table7[[#This Row],[CL BAL]]</f>
        <v>70</v>
      </c>
      <c r="V63" s="30"/>
      <c r="W63" s="30"/>
      <c r="X63" s="30"/>
      <c r="Y63" s="30" t="str">
        <f>Table7[[#This Row],[Coy]]</f>
        <v>HQ</v>
      </c>
      <c r="Z63" s="30" t="str">
        <f>Table7[[#This Row],[Med Cat]]</f>
        <v>SHAPE1</v>
      </c>
      <c r="AA63" s="30" t="str">
        <f>Table7[[#This Row],[Location]]</f>
        <v>AL</v>
      </c>
      <c r="AB63" s="30"/>
      <c r="AC63" s="30"/>
      <c r="AD63" s="30"/>
      <c r="AE63" s="30"/>
      <c r="AF63" s="30"/>
      <c r="AG63" s="30"/>
      <c r="AH63" s="30"/>
      <c r="AI63"/>
      <c r="AJ63"/>
      <c r="AK63"/>
      <c r="AL63"/>
      <c r="AM63"/>
      <c r="AN63"/>
      <c r="AO63"/>
      <c r="AP63"/>
      <c r="AQ63"/>
      <c r="AR63"/>
      <c r="AS63"/>
      <c r="AT63"/>
    </row>
    <row r="64" spans="1:46" x14ac:dyDescent="0.3">
      <c r="A64" s="10">
        <f>SUBTOTAL(3,$B$5:B64)</f>
        <v>60</v>
      </c>
      <c r="B64" s="13" t="s">
        <v>766</v>
      </c>
      <c r="C64" s="13" t="s">
        <v>24</v>
      </c>
      <c r="D64" s="13" t="s">
        <v>767</v>
      </c>
      <c r="E64" s="13" t="s">
        <v>0</v>
      </c>
      <c r="F64" s="16">
        <v>28024</v>
      </c>
      <c r="G64" s="28">
        <f t="shared" ca="1" si="0"/>
        <v>49.614109329289938</v>
      </c>
      <c r="H64" s="16">
        <v>41374</v>
      </c>
      <c r="I64" s="28">
        <f t="shared" ca="1" si="1"/>
        <v>13.063801321076385</v>
      </c>
      <c r="J64" s="13" t="s">
        <v>31</v>
      </c>
      <c r="K64" s="29" t="s">
        <v>81</v>
      </c>
      <c r="L64" s="30">
        <v>144216</v>
      </c>
      <c r="M64" s="13" t="s">
        <v>768</v>
      </c>
      <c r="N64" s="30" t="s">
        <v>1328</v>
      </c>
      <c r="O64" s="13" t="s">
        <v>16</v>
      </c>
      <c r="P64" s="14" t="s">
        <v>5</v>
      </c>
      <c r="Q64" s="13"/>
      <c r="R64" s="13">
        <f>60-Table7[[#This Row],[AL]]</f>
        <v>60</v>
      </c>
      <c r="S64" s="13">
        <v>20</v>
      </c>
      <c r="T64" s="30">
        <f>30-Table7[[#This Row],[CL]]</f>
        <v>10</v>
      </c>
      <c r="U64" s="30">
        <f>Table7[[#This Row],[AL BAL]]+Table7[[#This Row],[CL BAL]]</f>
        <v>70</v>
      </c>
      <c r="V64" s="30"/>
      <c r="W64" s="30"/>
      <c r="X64" s="30"/>
      <c r="Y64" s="30" t="str">
        <f>Table7[[#This Row],[Coy]]</f>
        <v>B</v>
      </c>
      <c r="Z64" s="30" t="str">
        <f>Table7[[#This Row],[Med Cat]]</f>
        <v>SHAPE1</v>
      </c>
      <c r="AA64" s="30" t="str">
        <f>Table7[[#This Row],[Location]]</f>
        <v>AL</v>
      </c>
      <c r="AB64" s="30"/>
      <c r="AC64" s="30"/>
      <c r="AD64" s="30"/>
      <c r="AE64" s="30"/>
      <c r="AF64" s="30"/>
      <c r="AG64" s="30"/>
      <c r="AH64" s="30"/>
      <c r="AI64"/>
      <c r="AJ64"/>
      <c r="AK64"/>
      <c r="AL64"/>
      <c r="AM64"/>
      <c r="AN64"/>
      <c r="AO64"/>
      <c r="AP64"/>
      <c r="AQ64"/>
      <c r="AR64"/>
      <c r="AS64"/>
      <c r="AT64"/>
    </row>
    <row r="65" spans="1:46" x14ac:dyDescent="0.3">
      <c r="A65" s="10">
        <f>SUBTOTAL(3,$B$5:B65)</f>
        <v>61</v>
      </c>
      <c r="B65" s="14" t="s">
        <v>769</v>
      </c>
      <c r="C65" s="13" t="s">
        <v>34</v>
      </c>
      <c r="D65" s="14" t="s">
        <v>770</v>
      </c>
      <c r="E65" s="14" t="s">
        <v>4</v>
      </c>
      <c r="F65" s="15">
        <v>28281</v>
      </c>
      <c r="G65" s="28">
        <f t="shared" ca="1" si="0"/>
        <v>48.910481676996987</v>
      </c>
      <c r="H65" s="15">
        <v>41375</v>
      </c>
      <c r="I65" s="28">
        <f t="shared" ca="1" si="1"/>
        <v>13.061063470289252</v>
      </c>
      <c r="J65" s="14" t="s">
        <v>22</v>
      </c>
      <c r="K65" s="31" t="s">
        <v>18</v>
      </c>
      <c r="L65" s="30">
        <v>144216</v>
      </c>
      <c r="M65" s="14" t="s">
        <v>771</v>
      </c>
      <c r="N65" s="30" t="s">
        <v>1328</v>
      </c>
      <c r="O65" s="14" t="s">
        <v>16</v>
      </c>
      <c r="P65" s="14" t="s">
        <v>5</v>
      </c>
      <c r="Q65" s="14"/>
      <c r="R65" s="14">
        <f>60-Table7[[#This Row],[AL]]</f>
        <v>60</v>
      </c>
      <c r="S65" s="14">
        <v>20</v>
      </c>
      <c r="T65" s="30">
        <f>30-Table7[[#This Row],[CL]]</f>
        <v>10</v>
      </c>
      <c r="U65" s="30">
        <f>Table7[[#This Row],[AL BAL]]+Table7[[#This Row],[CL BAL]]</f>
        <v>70</v>
      </c>
      <c r="V65" s="30"/>
      <c r="W65" s="30"/>
      <c r="X65" s="30"/>
      <c r="Y65" s="30" t="str">
        <f>Table7[[#This Row],[Coy]]</f>
        <v>HQ</v>
      </c>
      <c r="Z65" s="30" t="str">
        <f>Table7[[#This Row],[Med Cat]]</f>
        <v>SHAPE1</v>
      </c>
      <c r="AA65" s="30" t="str">
        <f>Table7[[#This Row],[Location]]</f>
        <v>AL</v>
      </c>
      <c r="AB65" s="30"/>
      <c r="AC65" s="30"/>
      <c r="AD65" s="30"/>
      <c r="AE65" s="30"/>
      <c r="AF65" s="30"/>
      <c r="AG65" s="30"/>
      <c r="AH65" s="30"/>
      <c r="AI65"/>
      <c r="AJ65"/>
      <c r="AK65"/>
      <c r="AL65"/>
      <c r="AM65"/>
      <c r="AN65"/>
      <c r="AO65"/>
      <c r="AP65"/>
      <c r="AQ65"/>
      <c r="AR65"/>
      <c r="AS65"/>
      <c r="AT65"/>
    </row>
    <row r="66" spans="1:46" x14ac:dyDescent="0.3">
      <c r="A66" s="10">
        <f>SUBTOTAL(3,$B$5:B66)</f>
        <v>62</v>
      </c>
      <c r="B66" s="13" t="s">
        <v>772</v>
      </c>
      <c r="C66" s="13" t="s">
        <v>14</v>
      </c>
      <c r="D66" s="13" t="s">
        <v>773</v>
      </c>
      <c r="E66" s="14" t="s">
        <v>4</v>
      </c>
      <c r="F66" s="35"/>
      <c r="G66" s="28">
        <f t="shared" ref="G66:G129" ca="1" si="2">(NOW()-F66)/365.25</f>
        <v>126.33963978787995</v>
      </c>
      <c r="H66" s="16">
        <v>41376</v>
      </c>
      <c r="I66" s="28">
        <f t="shared" ref="I66:I129" ca="1" si="3">(NOW()-H66)/365.25</f>
        <v>13.058325619502119</v>
      </c>
      <c r="J66" s="13" t="s">
        <v>22</v>
      </c>
      <c r="K66" s="29" t="s">
        <v>18</v>
      </c>
      <c r="L66" s="30">
        <v>144216</v>
      </c>
      <c r="M66" s="13" t="s">
        <v>774</v>
      </c>
      <c r="N66" s="30" t="s">
        <v>1328</v>
      </c>
      <c r="O66" s="13" t="s">
        <v>16</v>
      </c>
      <c r="P66" s="14" t="s">
        <v>5</v>
      </c>
      <c r="Q66" s="13">
        <v>17</v>
      </c>
      <c r="R66" s="13">
        <f>60-Table7[[#This Row],[AL]]</f>
        <v>43</v>
      </c>
      <c r="S66" s="13">
        <v>20</v>
      </c>
      <c r="T66" s="30">
        <f>30-Table7[[#This Row],[CL]]</f>
        <v>10</v>
      </c>
      <c r="U66" s="30">
        <f>Table7[[#This Row],[AL BAL]]+Table7[[#This Row],[CL BAL]]</f>
        <v>53</v>
      </c>
      <c r="V66" s="30"/>
      <c r="W66" s="30"/>
      <c r="X66" s="30"/>
      <c r="Y66" s="30" t="str">
        <f>Table7[[#This Row],[Coy]]</f>
        <v>HQ</v>
      </c>
      <c r="Z66" s="30" t="str">
        <f>Table7[[#This Row],[Med Cat]]</f>
        <v>SHAPE1</v>
      </c>
      <c r="AA66" s="30" t="str">
        <f>Table7[[#This Row],[Location]]</f>
        <v>AL</v>
      </c>
      <c r="AB66" s="30"/>
      <c r="AC66" s="30"/>
      <c r="AD66" s="30"/>
      <c r="AE66" s="30"/>
      <c r="AF66" s="30"/>
      <c r="AG66" s="30"/>
      <c r="AH66" s="30"/>
      <c r="AI66"/>
      <c r="AJ66"/>
      <c r="AK66"/>
      <c r="AL66"/>
      <c r="AM66"/>
      <c r="AN66"/>
      <c r="AO66"/>
      <c r="AP66"/>
      <c r="AQ66"/>
      <c r="AR66"/>
      <c r="AS66"/>
      <c r="AT66"/>
    </row>
    <row r="67" spans="1:46" x14ac:dyDescent="0.3">
      <c r="A67" s="10">
        <f>SUBTOTAL(3,$B$5:B67)</f>
        <v>63</v>
      </c>
      <c r="B67" s="14" t="s">
        <v>775</v>
      </c>
      <c r="C67" s="13" t="s">
        <v>19</v>
      </c>
      <c r="D67" s="14" t="s">
        <v>776</v>
      </c>
      <c r="E67" s="14" t="s">
        <v>1</v>
      </c>
      <c r="F67" s="34"/>
      <c r="G67" s="28">
        <f t="shared" ca="1" si="2"/>
        <v>126.33963978787995</v>
      </c>
      <c r="H67" s="15">
        <v>41377</v>
      </c>
      <c r="I67" s="28">
        <f t="shared" ca="1" si="3"/>
        <v>13.055587768714988</v>
      </c>
      <c r="J67" s="14" t="s">
        <v>49</v>
      </c>
      <c r="K67" s="31" t="s">
        <v>18</v>
      </c>
      <c r="L67" s="30">
        <v>144216</v>
      </c>
      <c r="M67" s="14" t="s">
        <v>777</v>
      </c>
      <c r="N67" s="30" t="s">
        <v>1328</v>
      </c>
      <c r="O67" s="14" t="s">
        <v>16</v>
      </c>
      <c r="P67" s="14" t="s">
        <v>5</v>
      </c>
      <c r="Q67" s="14">
        <v>17</v>
      </c>
      <c r="R67" s="14">
        <f>60-Table7[[#This Row],[AL]]</f>
        <v>43</v>
      </c>
      <c r="S67" s="14">
        <v>20</v>
      </c>
      <c r="T67" s="30">
        <f>30-Table7[[#This Row],[CL]]</f>
        <v>10</v>
      </c>
      <c r="U67" s="30">
        <f>Table7[[#This Row],[AL BAL]]+Table7[[#This Row],[CL BAL]]</f>
        <v>53</v>
      </c>
      <c r="V67" s="30"/>
      <c r="W67" s="30"/>
      <c r="X67" s="30" t="s">
        <v>1325</v>
      </c>
      <c r="Y67" s="30" t="str">
        <f>Table7[[#This Row],[Coy]]</f>
        <v>A</v>
      </c>
      <c r="Z67" s="30" t="str">
        <f>Table7[[#This Row],[Med Cat]]</f>
        <v>SHAPE1</v>
      </c>
      <c r="AA67" s="30" t="str">
        <f>Table7[[#This Row],[Location]]</f>
        <v>AL</v>
      </c>
      <c r="AB67" s="30"/>
      <c r="AC67" s="30"/>
      <c r="AD67" s="30"/>
      <c r="AE67" s="30" t="s">
        <v>1363</v>
      </c>
      <c r="AF67" s="30"/>
      <c r="AG67" s="30"/>
      <c r="AH67" s="30"/>
      <c r="AI67"/>
      <c r="AJ67"/>
      <c r="AK67"/>
      <c r="AL67"/>
      <c r="AM67"/>
      <c r="AN67"/>
      <c r="AO67"/>
      <c r="AP67"/>
      <c r="AQ67"/>
      <c r="AR67"/>
      <c r="AS67"/>
      <c r="AT67"/>
    </row>
    <row r="68" spans="1:46" x14ac:dyDescent="0.3">
      <c r="A68" s="10">
        <f>SUBTOTAL(3,$B$5:B68)</f>
        <v>64</v>
      </c>
      <c r="B68" s="13" t="s">
        <v>781</v>
      </c>
      <c r="C68" s="13" t="s">
        <v>24</v>
      </c>
      <c r="D68" s="13" t="s">
        <v>782</v>
      </c>
      <c r="E68" s="13" t="s">
        <v>1</v>
      </c>
      <c r="F68" s="16">
        <v>28420</v>
      </c>
      <c r="G68" s="28">
        <f t="shared" ca="1" si="2"/>
        <v>48.529920417585622</v>
      </c>
      <c r="H68" s="16">
        <v>41378</v>
      </c>
      <c r="I68" s="28">
        <f t="shared" ca="1" si="3"/>
        <v>13.052849917927855</v>
      </c>
      <c r="J68" s="13" t="s">
        <v>22</v>
      </c>
      <c r="K68" s="29" t="s">
        <v>18</v>
      </c>
      <c r="L68" s="30">
        <v>144216</v>
      </c>
      <c r="M68" s="13" t="s">
        <v>783</v>
      </c>
      <c r="N68" s="30" t="s">
        <v>1328</v>
      </c>
      <c r="O68" s="13" t="s">
        <v>16</v>
      </c>
      <c r="P68" s="14" t="s">
        <v>5</v>
      </c>
      <c r="Q68" s="13">
        <v>17</v>
      </c>
      <c r="R68" s="13">
        <f>60-Table7[[#This Row],[AL]]</f>
        <v>43</v>
      </c>
      <c r="S68" s="13">
        <v>20</v>
      </c>
      <c r="T68" s="30">
        <f>30-Table7[[#This Row],[CL]]</f>
        <v>10</v>
      </c>
      <c r="U68" s="30">
        <f>Table7[[#This Row],[AL BAL]]+Table7[[#This Row],[CL BAL]]</f>
        <v>53</v>
      </c>
      <c r="V68" s="30"/>
      <c r="W68" s="30"/>
      <c r="X68" s="30"/>
      <c r="Y68" s="30" t="str">
        <f>Table7[[#This Row],[Coy]]</f>
        <v>A</v>
      </c>
      <c r="Z68" s="30" t="str">
        <f>Table7[[#This Row],[Med Cat]]</f>
        <v>SHAPE1</v>
      </c>
      <c r="AA68" s="30" t="str">
        <f>Table7[[#This Row],[Location]]</f>
        <v>AL</v>
      </c>
      <c r="AB68" s="30"/>
      <c r="AC68" s="30"/>
      <c r="AD68" s="30"/>
      <c r="AE68" s="30"/>
      <c r="AF68" s="30"/>
      <c r="AG68" s="30"/>
      <c r="AH68" s="30"/>
      <c r="AI68"/>
      <c r="AJ68"/>
      <c r="AK68"/>
      <c r="AL68"/>
      <c r="AM68"/>
      <c r="AN68"/>
      <c r="AO68"/>
      <c r="AP68"/>
      <c r="AQ68"/>
      <c r="AR68"/>
      <c r="AS68"/>
      <c r="AT68"/>
    </row>
    <row r="69" spans="1:46" x14ac:dyDescent="0.3">
      <c r="A69" s="10">
        <f>SUBTOTAL(3,$B$5:B69)</f>
        <v>65</v>
      </c>
      <c r="B69" s="14" t="s">
        <v>784</v>
      </c>
      <c r="C69" s="13" t="s">
        <v>34</v>
      </c>
      <c r="D69" s="14" t="s">
        <v>785</v>
      </c>
      <c r="E69" s="14" t="s">
        <v>4</v>
      </c>
      <c r="F69" s="15">
        <v>28760</v>
      </c>
      <c r="G69" s="28">
        <f t="shared" ca="1" si="2"/>
        <v>47.599051149960708</v>
      </c>
      <c r="H69" s="15">
        <v>41379</v>
      </c>
      <c r="I69" s="28">
        <f t="shared" ca="1" si="3"/>
        <v>13.050112067140724</v>
      </c>
      <c r="J69" s="14" t="s">
        <v>21</v>
      </c>
      <c r="K69" s="31" t="s">
        <v>17</v>
      </c>
      <c r="L69" s="30">
        <v>144216</v>
      </c>
      <c r="M69" s="14" t="s">
        <v>786</v>
      </c>
      <c r="N69" s="30" t="s">
        <v>1328</v>
      </c>
      <c r="O69" s="14" t="s">
        <v>16</v>
      </c>
      <c r="P69" s="14" t="s">
        <v>5</v>
      </c>
      <c r="Q69" s="14">
        <v>17</v>
      </c>
      <c r="R69" s="14">
        <f>60-Table7[[#This Row],[AL]]</f>
        <v>43</v>
      </c>
      <c r="S69" s="14">
        <v>20</v>
      </c>
      <c r="T69" s="30">
        <f>30-Table7[[#This Row],[CL]]</f>
        <v>10</v>
      </c>
      <c r="U69" s="30">
        <f>Table7[[#This Row],[AL BAL]]+Table7[[#This Row],[CL BAL]]</f>
        <v>53</v>
      </c>
      <c r="V69" s="30"/>
      <c r="W69" s="30"/>
      <c r="X69" s="30"/>
      <c r="Y69" s="30" t="str">
        <f>Table7[[#This Row],[Coy]]</f>
        <v>HQ</v>
      </c>
      <c r="Z69" s="30" t="str">
        <f>Table7[[#This Row],[Med Cat]]</f>
        <v>SHAPE1</v>
      </c>
      <c r="AA69" s="30" t="str">
        <f>Table7[[#This Row],[Location]]</f>
        <v>AL</v>
      </c>
      <c r="AB69" s="30"/>
      <c r="AC69" s="30"/>
      <c r="AD69" s="30"/>
      <c r="AE69" s="30"/>
      <c r="AF69" s="30"/>
      <c r="AG69" s="30"/>
      <c r="AH69" s="30"/>
      <c r="AI69"/>
      <c r="AJ69"/>
      <c r="AK69"/>
      <c r="AL69"/>
      <c r="AM69"/>
      <c r="AN69"/>
      <c r="AO69"/>
      <c r="AP69"/>
      <c r="AQ69"/>
      <c r="AR69"/>
      <c r="AS69"/>
      <c r="AT69"/>
    </row>
    <row r="70" spans="1:46" x14ac:dyDescent="0.3">
      <c r="A70" s="10">
        <f>SUBTOTAL(3,$B$5:B70)</f>
        <v>66</v>
      </c>
      <c r="B70" s="13" t="s">
        <v>787</v>
      </c>
      <c r="C70" s="13" t="s">
        <v>14</v>
      </c>
      <c r="D70" s="13" t="s">
        <v>788</v>
      </c>
      <c r="E70" s="13" t="s">
        <v>0</v>
      </c>
      <c r="F70" s="16">
        <v>29007</v>
      </c>
      <c r="G70" s="28">
        <f t="shared" ca="1" si="2"/>
        <v>46.922802005539083</v>
      </c>
      <c r="H70" s="16">
        <v>41380</v>
      </c>
      <c r="I70" s="28">
        <f t="shared" ca="1" si="3"/>
        <v>13.047374216353591</v>
      </c>
      <c r="J70" s="13" t="s">
        <v>31</v>
      </c>
      <c r="K70" s="29" t="s">
        <v>81</v>
      </c>
      <c r="L70" s="30">
        <v>144216</v>
      </c>
      <c r="M70" s="13" t="s">
        <v>789</v>
      </c>
      <c r="N70" s="30" t="s">
        <v>1328</v>
      </c>
      <c r="O70" s="13" t="s">
        <v>183</v>
      </c>
      <c r="P70" s="14" t="s">
        <v>5</v>
      </c>
      <c r="Q70" s="13">
        <v>17</v>
      </c>
      <c r="R70" s="13">
        <f>60-Table7[[#This Row],[AL]]</f>
        <v>43</v>
      </c>
      <c r="S70" s="13">
        <v>20</v>
      </c>
      <c r="T70" s="30">
        <f>30-Table7[[#This Row],[CL]]</f>
        <v>10</v>
      </c>
      <c r="U70" s="30">
        <f>Table7[[#This Row],[AL BAL]]+Table7[[#This Row],[CL BAL]]</f>
        <v>53</v>
      </c>
      <c r="V70" s="30"/>
      <c r="W70" s="30"/>
      <c r="X70" s="30"/>
      <c r="Y70" s="30" t="str">
        <f>Table7[[#This Row],[Coy]]</f>
        <v>B</v>
      </c>
      <c r="Z70" s="30" t="str">
        <f>Table7[[#This Row],[Med Cat]]</f>
        <v>A2(P)</v>
      </c>
      <c r="AA70" s="30" t="str">
        <f>Table7[[#This Row],[Location]]</f>
        <v>AL</v>
      </c>
      <c r="AB70" s="30"/>
      <c r="AC70" s="30"/>
      <c r="AD70" s="30"/>
      <c r="AE70" s="30"/>
      <c r="AF70" s="30"/>
      <c r="AG70" s="30"/>
      <c r="AH70" s="30"/>
      <c r="AI70"/>
      <c r="AJ70"/>
      <c r="AK70"/>
      <c r="AL70"/>
      <c r="AM70"/>
      <c r="AN70"/>
      <c r="AO70"/>
      <c r="AP70"/>
      <c r="AQ70"/>
      <c r="AR70"/>
      <c r="AS70"/>
      <c r="AT70"/>
    </row>
    <row r="71" spans="1:46" x14ac:dyDescent="0.3">
      <c r="A71" s="10">
        <f>SUBTOTAL(3,$B$5:B71)</f>
        <v>67</v>
      </c>
      <c r="B71" s="14" t="s">
        <v>790</v>
      </c>
      <c r="C71" s="13" t="s">
        <v>19</v>
      </c>
      <c r="D71" s="14" t="s">
        <v>791</v>
      </c>
      <c r="E71" s="14" t="s">
        <v>2</v>
      </c>
      <c r="F71" s="67">
        <v>29757</v>
      </c>
      <c r="G71" s="28">
        <f t="shared" ca="1" si="2"/>
        <v>44.869413915190002</v>
      </c>
      <c r="H71" s="15">
        <v>41381</v>
      </c>
      <c r="I71" s="28">
        <f t="shared" ca="1" si="3"/>
        <v>13.044636365566459</v>
      </c>
      <c r="J71" s="14" t="s">
        <v>22</v>
      </c>
      <c r="K71" s="31" t="s">
        <v>18</v>
      </c>
      <c r="L71" s="30">
        <v>144216</v>
      </c>
      <c r="M71" s="14" t="s">
        <v>792</v>
      </c>
      <c r="N71" s="30" t="s">
        <v>1328</v>
      </c>
      <c r="O71" s="14" t="s">
        <v>16</v>
      </c>
      <c r="P71" s="14" t="s">
        <v>5</v>
      </c>
      <c r="Q71" s="14">
        <v>17</v>
      </c>
      <c r="R71" s="14">
        <f>60-Table7[[#This Row],[AL]]</f>
        <v>43</v>
      </c>
      <c r="S71" s="14">
        <v>20</v>
      </c>
      <c r="T71" s="30">
        <f>30-Table7[[#This Row],[CL]]</f>
        <v>10</v>
      </c>
      <c r="U71" s="30">
        <f>Table7[[#This Row],[AL BAL]]+Table7[[#This Row],[CL BAL]]</f>
        <v>53</v>
      </c>
      <c r="V71" s="30"/>
      <c r="W71" s="30"/>
      <c r="X71" s="30"/>
      <c r="Y71" s="30" t="str">
        <f>Table7[[#This Row],[Coy]]</f>
        <v>C</v>
      </c>
      <c r="Z71" s="30" t="str">
        <f>Table7[[#This Row],[Med Cat]]</f>
        <v>SHAPE1</v>
      </c>
      <c r="AA71" s="30" t="str">
        <f>Table7[[#This Row],[Location]]</f>
        <v>AL</v>
      </c>
      <c r="AB71" s="30"/>
      <c r="AC71" s="30"/>
      <c r="AD71" s="30"/>
      <c r="AE71" s="30"/>
      <c r="AF71" s="30"/>
      <c r="AG71" s="30"/>
      <c r="AH71" s="30"/>
      <c r="AI71"/>
      <c r="AJ71"/>
      <c r="AK71"/>
      <c r="AL71"/>
      <c r="AM71"/>
      <c r="AN71"/>
      <c r="AO71"/>
      <c r="AP71"/>
      <c r="AQ71"/>
      <c r="AR71"/>
      <c r="AS71"/>
      <c r="AT71"/>
    </row>
    <row r="72" spans="1:46" x14ac:dyDescent="0.3">
      <c r="A72" s="10">
        <f>SUBTOTAL(3,$B$5:B72)</f>
        <v>68</v>
      </c>
      <c r="B72" s="13" t="s">
        <v>793</v>
      </c>
      <c r="C72" s="13" t="s">
        <v>24</v>
      </c>
      <c r="D72" s="13" t="s">
        <v>794</v>
      </c>
      <c r="E72" s="13" t="s">
        <v>2</v>
      </c>
      <c r="F72" s="16">
        <v>29787</v>
      </c>
      <c r="G72" s="28">
        <f t="shared" ca="1" si="2"/>
        <v>44.787278391576045</v>
      </c>
      <c r="H72" s="16">
        <v>41382</v>
      </c>
      <c r="I72" s="28">
        <f t="shared" ca="1" si="3"/>
        <v>13.041898514779326</v>
      </c>
      <c r="J72" s="13" t="s">
        <v>21</v>
      </c>
      <c r="K72" s="29" t="s">
        <v>18</v>
      </c>
      <c r="L72" s="30">
        <v>144216</v>
      </c>
      <c r="M72" s="13" t="s">
        <v>795</v>
      </c>
      <c r="N72" s="30" t="s">
        <v>1328</v>
      </c>
      <c r="O72" s="13" t="s">
        <v>26</v>
      </c>
      <c r="P72" s="14" t="s">
        <v>5</v>
      </c>
      <c r="Q72" s="13">
        <v>17</v>
      </c>
      <c r="R72" s="13">
        <f>60-Table7[[#This Row],[AL]]</f>
        <v>43</v>
      </c>
      <c r="S72" s="13">
        <v>20</v>
      </c>
      <c r="T72" s="30">
        <f>30-Table7[[#This Row],[CL]]</f>
        <v>10</v>
      </c>
      <c r="U72" s="30">
        <f>Table7[[#This Row],[AL BAL]]+Table7[[#This Row],[CL BAL]]</f>
        <v>53</v>
      </c>
      <c r="V72" s="30"/>
      <c r="W72" s="30"/>
      <c r="X72" s="30"/>
      <c r="Y72" s="30" t="str">
        <f>Table7[[#This Row],[Coy]]</f>
        <v>C</v>
      </c>
      <c r="Z72" s="30" t="str">
        <f>Table7[[#This Row],[Med Cat]]</f>
        <v>P2(P)</v>
      </c>
      <c r="AA72" s="30" t="str">
        <f>Table7[[#This Row],[Location]]</f>
        <v>AL</v>
      </c>
      <c r="AB72" s="30"/>
      <c r="AC72" s="30"/>
      <c r="AD72" s="30"/>
      <c r="AE72" s="30"/>
      <c r="AF72" s="30"/>
      <c r="AG72" s="30"/>
      <c r="AH72" s="30"/>
      <c r="AI72"/>
      <c r="AJ72"/>
      <c r="AK72"/>
      <c r="AL72"/>
      <c r="AM72"/>
      <c r="AN72"/>
      <c r="AO72"/>
      <c r="AP72"/>
      <c r="AQ72"/>
      <c r="AR72"/>
      <c r="AS72"/>
      <c r="AT72"/>
    </row>
    <row r="73" spans="1:46" x14ac:dyDescent="0.3">
      <c r="A73" s="10">
        <f>SUBTOTAL(3,$B$5:B73)</f>
        <v>69</v>
      </c>
      <c r="B73" s="14" t="s">
        <v>799</v>
      </c>
      <c r="C73" s="13" t="s">
        <v>34</v>
      </c>
      <c r="D73" s="14" t="s">
        <v>800</v>
      </c>
      <c r="E73" s="14" t="s">
        <v>1</v>
      </c>
      <c r="F73" s="67">
        <v>29818</v>
      </c>
      <c r="G73" s="28">
        <f t="shared" ca="1" si="2"/>
        <v>44.702405017174947</v>
      </c>
      <c r="H73" s="15">
        <v>41383</v>
      </c>
      <c r="I73" s="28">
        <f t="shared" ca="1" si="3"/>
        <v>13.039160663992195</v>
      </c>
      <c r="J73" s="14" t="s">
        <v>22</v>
      </c>
      <c r="K73" s="31" t="s">
        <v>18</v>
      </c>
      <c r="L73" s="30">
        <v>144216</v>
      </c>
      <c r="M73" s="14" t="s">
        <v>801</v>
      </c>
      <c r="N73" s="30" t="s">
        <v>1328</v>
      </c>
      <c r="O73" s="14" t="s">
        <v>16</v>
      </c>
      <c r="P73" s="14" t="s">
        <v>5</v>
      </c>
      <c r="Q73" s="14">
        <v>17</v>
      </c>
      <c r="R73" s="14">
        <f>60-Table7[[#This Row],[AL]]</f>
        <v>43</v>
      </c>
      <c r="S73" s="14">
        <v>20</v>
      </c>
      <c r="T73" s="30">
        <f>30-Table7[[#This Row],[CL]]</f>
        <v>10</v>
      </c>
      <c r="U73" s="30">
        <f>Table7[[#This Row],[AL BAL]]+Table7[[#This Row],[CL BAL]]</f>
        <v>53</v>
      </c>
      <c r="V73" s="30"/>
      <c r="W73" s="30"/>
      <c r="X73" s="30"/>
      <c r="Y73" s="30" t="str">
        <f>Table7[[#This Row],[Coy]]</f>
        <v>A</v>
      </c>
      <c r="Z73" s="30" t="str">
        <f>Table7[[#This Row],[Med Cat]]</f>
        <v>SHAPE1</v>
      </c>
      <c r="AA73" s="30" t="str">
        <f>Table7[[#This Row],[Location]]</f>
        <v>AL</v>
      </c>
      <c r="AB73" s="30"/>
      <c r="AC73" s="30"/>
      <c r="AD73" s="30"/>
      <c r="AE73" s="30"/>
      <c r="AF73" s="30"/>
      <c r="AG73" s="30"/>
      <c r="AH73" s="30"/>
      <c r="AI73"/>
      <c r="AJ73"/>
      <c r="AK73"/>
      <c r="AL73"/>
      <c r="AM73"/>
      <c r="AN73"/>
      <c r="AO73"/>
      <c r="AP73"/>
      <c r="AQ73"/>
      <c r="AR73"/>
      <c r="AS73"/>
      <c r="AT73"/>
    </row>
    <row r="74" spans="1:46" x14ac:dyDescent="0.3">
      <c r="A74" s="10">
        <f>SUBTOTAL(3,$B$5:B74)</f>
        <v>70</v>
      </c>
      <c r="B74" s="13" t="s">
        <v>805</v>
      </c>
      <c r="C74" s="13" t="s">
        <v>14</v>
      </c>
      <c r="D74" s="13" t="s">
        <v>806</v>
      </c>
      <c r="E74" s="13" t="s">
        <v>2</v>
      </c>
      <c r="F74" s="16">
        <v>29849</v>
      </c>
      <c r="G74" s="28">
        <f t="shared" ca="1" si="2"/>
        <v>44.617531642773848</v>
      </c>
      <c r="H74" s="16">
        <v>41384</v>
      </c>
      <c r="I74" s="28">
        <f t="shared" ca="1" si="3"/>
        <v>13.036422813205062</v>
      </c>
      <c r="J74" s="13" t="s">
        <v>49</v>
      </c>
      <c r="K74" s="29" t="s">
        <v>18</v>
      </c>
      <c r="L74" s="30">
        <v>144216</v>
      </c>
      <c r="M74" s="13" t="s">
        <v>807</v>
      </c>
      <c r="N74" s="30" t="s">
        <v>1328</v>
      </c>
      <c r="O74" s="13" t="s">
        <v>16</v>
      </c>
      <c r="P74" s="14" t="s">
        <v>5</v>
      </c>
      <c r="Q74" s="13">
        <v>17</v>
      </c>
      <c r="R74" s="13">
        <f>60-Table7[[#This Row],[AL]]</f>
        <v>43</v>
      </c>
      <c r="S74" s="13">
        <v>20</v>
      </c>
      <c r="T74" s="30">
        <f>30-Table7[[#This Row],[CL]]</f>
        <v>10</v>
      </c>
      <c r="U74" s="30">
        <f>Table7[[#This Row],[AL BAL]]+Table7[[#This Row],[CL BAL]]</f>
        <v>53</v>
      </c>
      <c r="V74" s="30"/>
      <c r="W74" s="30"/>
      <c r="X74" s="30"/>
      <c r="Y74" s="30" t="str">
        <f>Table7[[#This Row],[Coy]]</f>
        <v>C</v>
      </c>
      <c r="Z74" s="30" t="str">
        <f>Table7[[#This Row],[Med Cat]]</f>
        <v>SHAPE1</v>
      </c>
      <c r="AA74" s="30" t="str">
        <f>Table7[[#This Row],[Location]]</f>
        <v>AL</v>
      </c>
      <c r="AB74" s="30"/>
      <c r="AC74" s="30"/>
      <c r="AD74" s="30"/>
      <c r="AE74" s="30"/>
      <c r="AF74" s="30"/>
      <c r="AG74" s="30"/>
      <c r="AH74" s="30"/>
      <c r="AI74"/>
      <c r="AJ74"/>
      <c r="AK74"/>
      <c r="AL74"/>
      <c r="AM74"/>
      <c r="AN74"/>
      <c r="AO74"/>
      <c r="AP74"/>
      <c r="AQ74"/>
      <c r="AR74"/>
      <c r="AS74"/>
      <c r="AT74"/>
    </row>
    <row r="75" spans="1:46" x14ac:dyDescent="0.3">
      <c r="A75" s="10">
        <f>SUBTOTAL(3,$B$5:B75)</f>
        <v>71</v>
      </c>
      <c r="B75" s="14" t="s">
        <v>808</v>
      </c>
      <c r="C75" s="13" t="s">
        <v>19</v>
      </c>
      <c r="D75" s="14" t="s">
        <v>809</v>
      </c>
      <c r="E75" s="14" t="s">
        <v>0</v>
      </c>
      <c r="F75" s="67">
        <v>29879</v>
      </c>
      <c r="G75" s="28">
        <f t="shared" ca="1" si="2"/>
        <v>44.535396119159891</v>
      </c>
      <c r="H75" s="15">
        <v>41385</v>
      </c>
      <c r="I75" s="28">
        <f t="shared" ca="1" si="3"/>
        <v>13.033684962417931</v>
      </c>
      <c r="J75" s="14" t="s">
        <v>21</v>
      </c>
      <c r="K75" s="31" t="s">
        <v>18</v>
      </c>
      <c r="L75" s="30">
        <v>144216</v>
      </c>
      <c r="M75" s="14" t="s">
        <v>810</v>
      </c>
      <c r="N75" s="30" t="s">
        <v>1328</v>
      </c>
      <c r="O75" s="14" t="s">
        <v>16</v>
      </c>
      <c r="P75" s="14" t="s">
        <v>1347</v>
      </c>
      <c r="Q75" s="14">
        <v>17</v>
      </c>
      <c r="R75" s="14">
        <f>60-Table7[[#This Row],[AL]]</f>
        <v>43</v>
      </c>
      <c r="S75" s="14">
        <v>20</v>
      </c>
      <c r="T75" s="30">
        <f>30-Table7[[#This Row],[CL]]</f>
        <v>10</v>
      </c>
      <c r="U75" s="30">
        <f>Table7[[#This Row],[AL BAL]]+Table7[[#This Row],[CL BAL]]</f>
        <v>53</v>
      </c>
      <c r="V75" s="30"/>
      <c r="W75" s="30"/>
      <c r="X75" s="30"/>
      <c r="Y75" s="30" t="str">
        <f>Table7[[#This Row],[Coy]]</f>
        <v>B</v>
      </c>
      <c r="Z75" s="30" t="str">
        <f>Table7[[#This Row],[Med Cat]]</f>
        <v>SHAPE1</v>
      </c>
      <c r="AA75" s="30" t="str">
        <f>Table7[[#This Row],[Location]]</f>
        <v>TD</v>
      </c>
      <c r="AB75" s="30"/>
      <c r="AC75" s="30"/>
      <c r="AD75" s="30"/>
      <c r="AE75" s="30"/>
      <c r="AF75" s="30"/>
      <c r="AG75" s="30"/>
      <c r="AH75" s="30"/>
      <c r="AI75"/>
      <c r="AJ75"/>
      <c r="AK75"/>
      <c r="AL75"/>
      <c r="AM75"/>
      <c r="AN75"/>
      <c r="AO75"/>
      <c r="AP75"/>
      <c r="AQ75"/>
      <c r="AR75"/>
      <c r="AS75"/>
      <c r="AT75"/>
    </row>
    <row r="76" spans="1:46" x14ac:dyDescent="0.3">
      <c r="A76" s="10">
        <f>SUBTOTAL(3,$B$5:B76)</f>
        <v>72</v>
      </c>
      <c r="B76" s="13" t="s">
        <v>817</v>
      </c>
      <c r="C76" s="13" t="s">
        <v>24</v>
      </c>
      <c r="D76" s="13" t="s">
        <v>818</v>
      </c>
      <c r="E76" s="14" t="s">
        <v>0</v>
      </c>
      <c r="F76" s="16">
        <v>29910</v>
      </c>
      <c r="G76" s="28">
        <f t="shared" ca="1" si="2"/>
        <v>44.450522744758793</v>
      </c>
      <c r="H76" s="16">
        <v>41386</v>
      </c>
      <c r="I76" s="28">
        <f t="shared" ca="1" si="3"/>
        <v>13.030947111630798</v>
      </c>
      <c r="J76" s="13" t="s">
        <v>22</v>
      </c>
      <c r="K76" s="29" t="s">
        <v>18</v>
      </c>
      <c r="L76" s="30">
        <v>144216</v>
      </c>
      <c r="M76" s="13" t="s">
        <v>819</v>
      </c>
      <c r="N76" s="30" t="s">
        <v>1328</v>
      </c>
      <c r="O76" s="13" t="s">
        <v>16</v>
      </c>
      <c r="P76" s="14" t="s">
        <v>1347</v>
      </c>
      <c r="Q76" s="13">
        <v>17</v>
      </c>
      <c r="R76" s="13">
        <f>60-Table7[[#This Row],[AL]]</f>
        <v>43</v>
      </c>
      <c r="S76" s="13">
        <v>20</v>
      </c>
      <c r="T76" s="30">
        <f>30-Table7[[#This Row],[CL]]</f>
        <v>10</v>
      </c>
      <c r="U76" s="30">
        <f>Table7[[#This Row],[AL BAL]]+Table7[[#This Row],[CL BAL]]</f>
        <v>53</v>
      </c>
      <c r="V76" s="30"/>
      <c r="W76" s="30"/>
      <c r="X76" s="30"/>
      <c r="Y76" s="30" t="str">
        <f>Table7[[#This Row],[Coy]]</f>
        <v>B</v>
      </c>
      <c r="Z76" s="30" t="str">
        <f>Table7[[#This Row],[Med Cat]]</f>
        <v>SHAPE1</v>
      </c>
      <c r="AA76" s="30" t="str">
        <f>Table7[[#This Row],[Location]]</f>
        <v>TD</v>
      </c>
      <c r="AB76" s="30"/>
      <c r="AC76" s="30"/>
      <c r="AD76" s="30"/>
      <c r="AE76" s="30"/>
      <c r="AF76" s="30"/>
      <c r="AG76" s="30"/>
      <c r="AH76" s="30"/>
      <c r="AI76"/>
      <c r="AJ76"/>
      <c r="AK76"/>
      <c r="AL76"/>
      <c r="AM76"/>
      <c r="AN76"/>
      <c r="AO76"/>
      <c r="AP76"/>
      <c r="AQ76"/>
      <c r="AR76"/>
      <c r="AS76"/>
      <c r="AT76"/>
    </row>
    <row r="77" spans="1:46" x14ac:dyDescent="0.3">
      <c r="A77" s="10">
        <f>SUBTOTAL(3,$B$5:B77)</f>
        <v>73</v>
      </c>
      <c r="B77" s="14" t="s">
        <v>825</v>
      </c>
      <c r="C77" s="13" t="s">
        <v>34</v>
      </c>
      <c r="D77" s="14" t="s">
        <v>826</v>
      </c>
      <c r="E77" s="14" t="s">
        <v>0</v>
      </c>
      <c r="F77" s="67">
        <v>29940</v>
      </c>
      <c r="G77" s="28">
        <f t="shared" ca="1" si="2"/>
        <v>44.368387221144829</v>
      </c>
      <c r="H77" s="15">
        <v>41387</v>
      </c>
      <c r="I77" s="28">
        <f t="shared" ca="1" si="3"/>
        <v>13.028209260843667</v>
      </c>
      <c r="J77" s="14" t="s">
        <v>17</v>
      </c>
      <c r="K77" s="31" t="s">
        <v>18</v>
      </c>
      <c r="L77" s="30">
        <v>144216</v>
      </c>
      <c r="M77" s="14" t="s">
        <v>827</v>
      </c>
      <c r="N77" s="30" t="s">
        <v>1328</v>
      </c>
      <c r="O77" s="14" t="s">
        <v>16</v>
      </c>
      <c r="P77" s="14" t="s">
        <v>1347</v>
      </c>
      <c r="Q77" s="14">
        <v>17</v>
      </c>
      <c r="R77" s="14">
        <f>60-Table7[[#This Row],[AL]]</f>
        <v>43</v>
      </c>
      <c r="S77" s="14">
        <v>20</v>
      </c>
      <c r="T77" s="30">
        <f>30-Table7[[#This Row],[CL]]</f>
        <v>10</v>
      </c>
      <c r="U77" s="30">
        <f>Table7[[#This Row],[AL BAL]]+Table7[[#This Row],[CL BAL]]</f>
        <v>53</v>
      </c>
      <c r="V77" s="30"/>
      <c r="W77" s="30"/>
      <c r="X77" s="30"/>
      <c r="Y77" s="30" t="str">
        <f>Table7[[#This Row],[Coy]]</f>
        <v>B</v>
      </c>
      <c r="Z77" s="30" t="str">
        <f>Table7[[#This Row],[Med Cat]]</f>
        <v>SHAPE1</v>
      </c>
      <c r="AA77" s="30" t="str">
        <f>Table7[[#This Row],[Location]]</f>
        <v>TD</v>
      </c>
      <c r="AB77" s="30"/>
      <c r="AC77" s="30"/>
      <c r="AD77" s="30"/>
      <c r="AE77" s="30"/>
      <c r="AF77" s="30"/>
      <c r="AG77" s="30"/>
      <c r="AH77" s="30"/>
      <c r="AI77"/>
      <c r="AJ77"/>
      <c r="AK77"/>
      <c r="AL77"/>
      <c r="AM77"/>
      <c r="AN77"/>
      <c r="AO77"/>
      <c r="AP77"/>
      <c r="AQ77"/>
      <c r="AR77"/>
      <c r="AS77"/>
      <c r="AT77"/>
    </row>
    <row r="78" spans="1:46" x14ac:dyDescent="0.3">
      <c r="A78" s="10">
        <f>SUBTOTAL(3,$B$5:B78)</f>
        <v>74</v>
      </c>
      <c r="B78" s="13" t="s">
        <v>828</v>
      </c>
      <c r="C78" s="13" t="s">
        <v>14</v>
      </c>
      <c r="D78" s="13" t="s">
        <v>829</v>
      </c>
      <c r="E78" s="14" t="s">
        <v>0</v>
      </c>
      <c r="F78" s="16">
        <v>29971</v>
      </c>
      <c r="G78" s="28">
        <f t="shared" ca="1" si="2"/>
        <v>44.283513846743737</v>
      </c>
      <c r="H78" s="16">
        <v>41388</v>
      </c>
      <c r="I78" s="28">
        <f t="shared" ca="1" si="3"/>
        <v>13.025471410056534</v>
      </c>
      <c r="J78" s="13" t="s">
        <v>22</v>
      </c>
      <c r="K78" s="29" t="s">
        <v>18</v>
      </c>
      <c r="L78" s="30">
        <v>144216</v>
      </c>
      <c r="M78" s="13" t="s">
        <v>830</v>
      </c>
      <c r="N78" s="30" t="s">
        <v>1328</v>
      </c>
      <c r="O78" s="13" t="s">
        <v>16</v>
      </c>
      <c r="P78" s="14" t="s">
        <v>1347</v>
      </c>
      <c r="Q78" s="13">
        <v>17</v>
      </c>
      <c r="R78" s="13">
        <f>60-Table7[[#This Row],[AL]]</f>
        <v>43</v>
      </c>
      <c r="S78" s="13">
        <v>20</v>
      </c>
      <c r="T78" s="30">
        <f>30-Table7[[#This Row],[CL]]</f>
        <v>10</v>
      </c>
      <c r="U78" s="30">
        <f>Table7[[#This Row],[AL BAL]]+Table7[[#This Row],[CL BAL]]</f>
        <v>53</v>
      </c>
      <c r="V78" s="30"/>
      <c r="W78" s="30"/>
      <c r="X78" s="30"/>
      <c r="Y78" s="30" t="str">
        <f>Table7[[#This Row],[Coy]]</f>
        <v>B</v>
      </c>
      <c r="Z78" s="30" t="str">
        <f>Table7[[#This Row],[Med Cat]]</f>
        <v>SHAPE1</v>
      </c>
      <c r="AA78" s="30" t="str">
        <f>Table7[[#This Row],[Location]]</f>
        <v>TD</v>
      </c>
      <c r="AB78" s="30"/>
      <c r="AC78" s="30"/>
      <c r="AD78" s="30"/>
      <c r="AE78" s="30"/>
      <c r="AF78" s="30"/>
      <c r="AG78" s="30"/>
      <c r="AH78" s="30"/>
      <c r="AI78"/>
      <c r="AJ78"/>
      <c r="AK78"/>
      <c r="AL78"/>
      <c r="AM78"/>
      <c r="AN78"/>
      <c r="AO78"/>
      <c r="AP78"/>
      <c r="AQ78"/>
      <c r="AR78"/>
      <c r="AS78"/>
      <c r="AT78"/>
    </row>
    <row r="79" spans="1:46" x14ac:dyDescent="0.3">
      <c r="A79" s="10">
        <f>SUBTOTAL(3,$B$5:B79)</f>
        <v>75</v>
      </c>
      <c r="B79" s="14" t="s">
        <v>834</v>
      </c>
      <c r="C79" s="13" t="s">
        <v>19</v>
      </c>
      <c r="D79" s="14" t="s">
        <v>835</v>
      </c>
      <c r="E79" s="14" t="s">
        <v>0</v>
      </c>
      <c r="F79" s="67">
        <v>30002</v>
      </c>
      <c r="G79" s="28">
        <f t="shared" ca="1" si="2"/>
        <v>44.198640472342639</v>
      </c>
      <c r="H79" s="15">
        <v>41389</v>
      </c>
      <c r="I79" s="28">
        <f t="shared" ca="1" si="3"/>
        <v>13.022733559269403</v>
      </c>
      <c r="J79" s="14" t="s">
        <v>21</v>
      </c>
      <c r="K79" s="31" t="s">
        <v>18</v>
      </c>
      <c r="L79" s="30">
        <v>144216</v>
      </c>
      <c r="M79" s="14" t="s">
        <v>836</v>
      </c>
      <c r="N79" s="30" t="s">
        <v>1328</v>
      </c>
      <c r="O79" s="14" t="s">
        <v>16</v>
      </c>
      <c r="P79" s="14" t="s">
        <v>1347</v>
      </c>
      <c r="Q79" s="14">
        <v>17</v>
      </c>
      <c r="R79" s="14">
        <f>60-Table7[[#This Row],[AL]]</f>
        <v>43</v>
      </c>
      <c r="S79" s="14">
        <v>20</v>
      </c>
      <c r="T79" s="30">
        <f>30-Table7[[#This Row],[CL]]</f>
        <v>10</v>
      </c>
      <c r="U79" s="30">
        <f>Table7[[#This Row],[AL BAL]]+Table7[[#This Row],[CL BAL]]</f>
        <v>53</v>
      </c>
      <c r="V79" s="30"/>
      <c r="W79" s="30"/>
      <c r="X79" s="30"/>
      <c r="Y79" s="30" t="str">
        <f>Table7[[#This Row],[Coy]]</f>
        <v>B</v>
      </c>
      <c r="Z79" s="30" t="str">
        <f>Table7[[#This Row],[Med Cat]]</f>
        <v>SHAPE1</v>
      </c>
      <c r="AA79" s="30" t="str">
        <f>Table7[[#This Row],[Location]]</f>
        <v>TD</v>
      </c>
      <c r="AB79" s="30"/>
      <c r="AC79" s="30"/>
      <c r="AD79" s="30"/>
      <c r="AE79" s="30"/>
      <c r="AF79" s="30"/>
      <c r="AG79" s="30"/>
      <c r="AH79" s="30"/>
      <c r="AI79"/>
      <c r="AJ79"/>
      <c r="AK79"/>
      <c r="AL79"/>
      <c r="AM79"/>
      <c r="AN79"/>
      <c r="AO79"/>
      <c r="AP79"/>
      <c r="AQ79"/>
      <c r="AR79"/>
      <c r="AS79"/>
      <c r="AT79"/>
    </row>
    <row r="80" spans="1:46" x14ac:dyDescent="0.3">
      <c r="A80" s="10">
        <f>SUBTOTAL(3,$B$5:B80)</f>
        <v>76</v>
      </c>
      <c r="B80" s="13" t="s">
        <v>840</v>
      </c>
      <c r="C80" s="13" t="s">
        <v>24</v>
      </c>
      <c r="D80" s="13" t="s">
        <v>379</v>
      </c>
      <c r="E80" s="14" t="s">
        <v>0</v>
      </c>
      <c r="F80" s="16">
        <v>30030</v>
      </c>
      <c r="G80" s="28">
        <f t="shared" ca="1" si="2"/>
        <v>44.121980650302945</v>
      </c>
      <c r="H80" s="16">
        <v>41390</v>
      </c>
      <c r="I80" s="28">
        <f t="shared" ca="1" si="3"/>
        <v>13.01999570848227</v>
      </c>
      <c r="J80" s="13" t="s">
        <v>22</v>
      </c>
      <c r="K80" s="29" t="s">
        <v>18</v>
      </c>
      <c r="L80" s="30">
        <v>144216</v>
      </c>
      <c r="M80" s="13" t="s">
        <v>841</v>
      </c>
      <c r="N80" s="30" t="s">
        <v>1328</v>
      </c>
      <c r="O80" s="13" t="s">
        <v>16</v>
      </c>
      <c r="P80" s="14" t="s">
        <v>1347</v>
      </c>
      <c r="Q80" s="13">
        <v>17</v>
      </c>
      <c r="R80" s="13">
        <f>60-Table7[[#This Row],[AL]]</f>
        <v>43</v>
      </c>
      <c r="S80" s="13">
        <v>20</v>
      </c>
      <c r="T80" s="30">
        <f>30-Table7[[#This Row],[CL]]</f>
        <v>10</v>
      </c>
      <c r="U80" s="30">
        <f>Table7[[#This Row],[AL BAL]]+Table7[[#This Row],[CL BAL]]</f>
        <v>53</v>
      </c>
      <c r="V80" s="30"/>
      <c r="W80" s="30"/>
      <c r="X80" s="30"/>
      <c r="Y80" s="30" t="str">
        <f>Table7[[#This Row],[Coy]]</f>
        <v>B</v>
      </c>
      <c r="Z80" s="30" t="str">
        <f>Table7[[#This Row],[Med Cat]]</f>
        <v>SHAPE1</v>
      </c>
      <c r="AA80" s="30" t="str">
        <f>Table7[[#This Row],[Location]]</f>
        <v>TD</v>
      </c>
      <c r="AB80" s="30"/>
      <c r="AC80" s="30"/>
      <c r="AD80" s="30"/>
      <c r="AE80" s="30"/>
      <c r="AF80" s="30"/>
      <c r="AG80" s="30"/>
      <c r="AH80" s="30"/>
      <c r="AI80"/>
      <c r="AJ80"/>
      <c r="AK80"/>
      <c r="AL80"/>
      <c r="AM80"/>
      <c r="AN80"/>
      <c r="AO80"/>
      <c r="AP80"/>
      <c r="AQ80"/>
      <c r="AR80"/>
      <c r="AS80"/>
      <c r="AT80"/>
    </row>
    <row r="81" spans="1:46" x14ac:dyDescent="0.3">
      <c r="A81" s="10">
        <f>SUBTOTAL(3,$B$5:B81)</f>
        <v>77</v>
      </c>
      <c r="B81" s="14" t="s">
        <v>842</v>
      </c>
      <c r="C81" s="13" t="s">
        <v>34</v>
      </c>
      <c r="D81" s="14" t="s">
        <v>843</v>
      </c>
      <c r="E81" s="14" t="s">
        <v>0</v>
      </c>
      <c r="F81" s="67">
        <v>30061</v>
      </c>
      <c r="G81" s="28">
        <f t="shared" ca="1" si="2"/>
        <v>44.037107275901846</v>
      </c>
      <c r="H81" s="15">
        <v>41391</v>
      </c>
      <c r="I81" s="28">
        <f t="shared" ca="1" si="3"/>
        <v>13.017257857695139</v>
      </c>
      <c r="J81" s="14" t="s">
        <v>22</v>
      </c>
      <c r="K81" s="31" t="s">
        <v>18</v>
      </c>
      <c r="L81" s="30">
        <v>144216</v>
      </c>
      <c r="M81" s="14" t="s">
        <v>844</v>
      </c>
      <c r="N81" s="30" t="s">
        <v>1328</v>
      </c>
      <c r="O81" s="14" t="s">
        <v>1292</v>
      </c>
      <c r="P81" s="14" t="s">
        <v>1347</v>
      </c>
      <c r="Q81" s="14">
        <v>17</v>
      </c>
      <c r="R81" s="14">
        <f>60-Table7[[#This Row],[AL]]</f>
        <v>43</v>
      </c>
      <c r="S81" s="14">
        <v>20</v>
      </c>
      <c r="T81" s="30">
        <f>30-Table7[[#This Row],[CL]]</f>
        <v>10</v>
      </c>
      <c r="U81" s="30">
        <f>Table7[[#This Row],[AL BAL]]+Table7[[#This Row],[CL BAL]]</f>
        <v>53</v>
      </c>
      <c r="V81" s="30"/>
      <c r="W81" s="30"/>
      <c r="X81" s="30"/>
      <c r="Y81" s="30" t="str">
        <f>Table7[[#This Row],[Coy]]</f>
        <v>B</v>
      </c>
      <c r="Z81" s="30" t="str">
        <f>Table7[[#This Row],[Med Cat]]</f>
        <v>LMC</v>
      </c>
      <c r="AA81" s="30" t="str">
        <f>Table7[[#This Row],[Location]]</f>
        <v>TD</v>
      </c>
      <c r="AB81" s="30"/>
      <c r="AC81" s="30"/>
      <c r="AD81" s="30"/>
      <c r="AE81" s="30"/>
      <c r="AF81" s="30"/>
      <c r="AG81" s="30"/>
      <c r="AH81" s="30"/>
      <c r="AI81"/>
      <c r="AJ81"/>
      <c r="AK81"/>
      <c r="AL81"/>
      <c r="AM81"/>
      <c r="AN81"/>
      <c r="AO81"/>
      <c r="AP81"/>
      <c r="AQ81"/>
      <c r="AR81"/>
      <c r="AS81"/>
      <c r="AT81"/>
    </row>
    <row r="82" spans="1:46" x14ac:dyDescent="0.3">
      <c r="A82" s="10">
        <f>SUBTOTAL(3,$B$5:B82)</f>
        <v>78</v>
      </c>
      <c r="B82" s="13" t="s">
        <v>845</v>
      </c>
      <c r="C82" s="13" t="s">
        <v>14</v>
      </c>
      <c r="D82" s="13" t="s">
        <v>846</v>
      </c>
      <c r="E82" s="14" t="s">
        <v>0</v>
      </c>
      <c r="F82" s="16">
        <v>30091</v>
      </c>
      <c r="G82" s="28">
        <f t="shared" ca="1" si="2"/>
        <v>43.954971752287882</v>
      </c>
      <c r="H82" s="16">
        <v>41392</v>
      </c>
      <c r="I82" s="28">
        <f t="shared" ca="1" si="3"/>
        <v>13.014520006908006</v>
      </c>
      <c r="J82" s="13" t="s">
        <v>31</v>
      </c>
      <c r="K82" s="29" t="s">
        <v>18</v>
      </c>
      <c r="L82" s="30">
        <v>144216</v>
      </c>
      <c r="M82" s="13" t="s">
        <v>847</v>
      </c>
      <c r="N82" s="30" t="s">
        <v>1328</v>
      </c>
      <c r="O82" s="13" t="s">
        <v>16</v>
      </c>
      <c r="P82" s="14" t="s">
        <v>1347</v>
      </c>
      <c r="Q82" s="13">
        <v>17</v>
      </c>
      <c r="R82" s="13">
        <f>60-Table7[[#This Row],[AL]]</f>
        <v>43</v>
      </c>
      <c r="S82" s="13">
        <v>20</v>
      </c>
      <c r="T82" s="30">
        <f>30-Table7[[#This Row],[CL]]</f>
        <v>10</v>
      </c>
      <c r="U82" s="30">
        <f>Table7[[#This Row],[AL BAL]]+Table7[[#This Row],[CL BAL]]</f>
        <v>53</v>
      </c>
      <c r="V82" s="30"/>
      <c r="W82" s="30"/>
      <c r="X82" s="30"/>
      <c r="Y82" s="30" t="str">
        <f>Table7[[#This Row],[Coy]]</f>
        <v>B</v>
      </c>
      <c r="Z82" s="30" t="str">
        <f>Table7[[#This Row],[Med Cat]]</f>
        <v>SHAPE1</v>
      </c>
      <c r="AA82" s="30" t="str">
        <f>Table7[[#This Row],[Location]]</f>
        <v>TD</v>
      </c>
      <c r="AB82" s="30"/>
      <c r="AC82" s="30"/>
      <c r="AD82" s="30"/>
      <c r="AE82" s="30"/>
      <c r="AF82" s="30"/>
      <c r="AG82" s="30"/>
      <c r="AH82" s="30"/>
      <c r="AI82"/>
      <c r="AJ82"/>
      <c r="AK82"/>
      <c r="AL82"/>
      <c r="AM82"/>
      <c r="AN82"/>
      <c r="AO82"/>
      <c r="AP82"/>
      <c r="AQ82"/>
      <c r="AR82"/>
      <c r="AS82"/>
      <c r="AT82"/>
    </row>
    <row r="83" spans="1:46" x14ac:dyDescent="0.3">
      <c r="A83" s="10">
        <f>SUBTOTAL(3,$B$5:B83)</f>
        <v>79</v>
      </c>
      <c r="B83" s="14" t="s">
        <v>848</v>
      </c>
      <c r="C83" s="13" t="s">
        <v>19</v>
      </c>
      <c r="D83" s="14" t="s">
        <v>849</v>
      </c>
      <c r="E83" s="14" t="s">
        <v>0</v>
      </c>
      <c r="F83" s="67">
        <v>30122</v>
      </c>
      <c r="G83" s="28">
        <f t="shared" ca="1" si="2"/>
        <v>43.870098377886791</v>
      </c>
      <c r="H83" s="15">
        <v>41393</v>
      </c>
      <c r="I83" s="28">
        <f t="shared" ca="1" si="3"/>
        <v>13.011782156120875</v>
      </c>
      <c r="J83" s="14" t="s">
        <v>22</v>
      </c>
      <c r="K83" s="31" t="s">
        <v>18</v>
      </c>
      <c r="L83" s="30">
        <v>144216</v>
      </c>
      <c r="M83" s="14" t="s">
        <v>850</v>
      </c>
      <c r="N83" s="30" t="s">
        <v>1328</v>
      </c>
      <c r="O83" s="14" t="s">
        <v>16</v>
      </c>
      <c r="P83" s="14" t="s">
        <v>1347</v>
      </c>
      <c r="Q83" s="14">
        <v>17</v>
      </c>
      <c r="R83" s="14">
        <f>60-Table7[[#This Row],[AL]]</f>
        <v>43</v>
      </c>
      <c r="S83" s="14">
        <v>20</v>
      </c>
      <c r="T83" s="30">
        <f>30-Table7[[#This Row],[CL]]</f>
        <v>10</v>
      </c>
      <c r="U83" s="30">
        <f>Table7[[#This Row],[AL BAL]]+Table7[[#This Row],[CL BAL]]</f>
        <v>53</v>
      </c>
      <c r="V83" s="30"/>
      <c r="W83" s="30"/>
      <c r="X83" s="30"/>
      <c r="Y83" s="30" t="str">
        <f>Table7[[#This Row],[Coy]]</f>
        <v>B</v>
      </c>
      <c r="Z83" s="30" t="str">
        <f>Table7[[#This Row],[Med Cat]]</f>
        <v>SHAPE1</v>
      </c>
      <c r="AA83" s="30" t="str">
        <f>Table7[[#This Row],[Location]]</f>
        <v>TD</v>
      </c>
      <c r="AB83" s="30"/>
      <c r="AC83" s="30"/>
      <c r="AD83" s="30"/>
      <c r="AE83" s="30"/>
      <c r="AF83" s="30"/>
      <c r="AG83" s="30"/>
      <c r="AH83" s="30"/>
      <c r="AI83"/>
      <c r="AJ83"/>
      <c r="AK83"/>
      <c r="AL83"/>
      <c r="AM83"/>
      <c r="AN83"/>
      <c r="AO83"/>
      <c r="AP83"/>
      <c r="AQ83"/>
      <c r="AR83"/>
      <c r="AS83"/>
      <c r="AT83"/>
    </row>
    <row r="84" spans="1:46" x14ac:dyDescent="0.3">
      <c r="A84" s="10">
        <f>SUBTOTAL(3,$B$5:B84)</f>
        <v>80</v>
      </c>
      <c r="B84" s="13" t="s">
        <v>851</v>
      </c>
      <c r="C84" s="13" t="s">
        <v>24</v>
      </c>
      <c r="D84" s="13" t="s">
        <v>852</v>
      </c>
      <c r="E84" s="14" t="s">
        <v>0</v>
      </c>
      <c r="F84" s="67">
        <v>30152</v>
      </c>
      <c r="G84" s="28">
        <f t="shared" ca="1" si="2"/>
        <v>43.787962854272827</v>
      </c>
      <c r="H84" s="16">
        <v>41394</v>
      </c>
      <c r="I84" s="28">
        <f t="shared" ca="1" si="3"/>
        <v>13.009044305333742</v>
      </c>
      <c r="J84" s="13" t="s">
        <v>17</v>
      </c>
      <c r="K84" s="29" t="s">
        <v>18</v>
      </c>
      <c r="L84" s="30">
        <v>144216</v>
      </c>
      <c r="M84" s="13" t="s">
        <v>853</v>
      </c>
      <c r="N84" s="30" t="s">
        <v>1328</v>
      </c>
      <c r="O84" s="13" t="s">
        <v>16</v>
      </c>
      <c r="P84" s="14" t="s">
        <v>1347</v>
      </c>
      <c r="Q84" s="13">
        <v>17</v>
      </c>
      <c r="R84" s="13">
        <f>60-Table7[[#This Row],[AL]]</f>
        <v>43</v>
      </c>
      <c r="S84" s="13"/>
      <c r="T84" s="30">
        <f>30-Table7[[#This Row],[CL]]</f>
        <v>30</v>
      </c>
      <c r="U84" s="30">
        <f>Table7[[#This Row],[AL BAL]]+Table7[[#This Row],[CL BAL]]</f>
        <v>73</v>
      </c>
      <c r="V84" s="30"/>
      <c r="W84" s="30"/>
      <c r="X84" s="30"/>
      <c r="Y84" s="30" t="str">
        <f>Table7[[#This Row],[Coy]]</f>
        <v>B</v>
      </c>
      <c r="Z84" s="30" t="str">
        <f>Table7[[#This Row],[Med Cat]]</f>
        <v>SHAPE1</v>
      </c>
      <c r="AA84" s="30" t="str">
        <f>Table7[[#This Row],[Location]]</f>
        <v>TD</v>
      </c>
      <c r="AB84" s="30"/>
      <c r="AC84" s="30"/>
      <c r="AD84" s="30"/>
      <c r="AE84" s="30"/>
      <c r="AF84" s="30"/>
      <c r="AG84" s="30"/>
      <c r="AH84" s="30"/>
      <c r="AI84"/>
      <c r="AJ84"/>
      <c r="AK84"/>
      <c r="AL84"/>
      <c r="AM84"/>
      <c r="AN84"/>
      <c r="AO84"/>
      <c r="AP84"/>
      <c r="AQ84"/>
      <c r="AR84"/>
      <c r="AS84"/>
      <c r="AT84"/>
    </row>
    <row r="85" spans="1:46" x14ac:dyDescent="0.3">
      <c r="A85" s="10">
        <f>SUBTOTAL(3,$B$5:B85)</f>
        <v>81</v>
      </c>
      <c r="B85" s="14" t="s">
        <v>854</v>
      </c>
      <c r="C85" s="13" t="s">
        <v>34</v>
      </c>
      <c r="D85" s="14" t="s">
        <v>855</v>
      </c>
      <c r="E85" s="14" t="s">
        <v>0</v>
      </c>
      <c r="F85" s="16">
        <v>30183</v>
      </c>
      <c r="G85" s="28">
        <f t="shared" ca="1" si="2"/>
        <v>43.703089479871728</v>
      </c>
      <c r="H85" s="15">
        <v>41395</v>
      </c>
      <c r="I85" s="28">
        <f t="shared" ca="1" si="3"/>
        <v>13.00630645454661</v>
      </c>
      <c r="J85" s="14" t="s">
        <v>21</v>
      </c>
      <c r="K85" s="31" t="s">
        <v>37</v>
      </c>
      <c r="L85" s="30">
        <v>144216</v>
      </c>
      <c r="M85" s="14" t="s">
        <v>856</v>
      </c>
      <c r="N85" s="30" t="s">
        <v>1328</v>
      </c>
      <c r="O85" s="14" t="s">
        <v>16</v>
      </c>
      <c r="P85" s="14" t="s">
        <v>1347</v>
      </c>
      <c r="Q85" s="14">
        <v>17</v>
      </c>
      <c r="R85" s="14">
        <f>60-Table7[[#This Row],[AL]]</f>
        <v>43</v>
      </c>
      <c r="S85" s="14"/>
      <c r="T85" s="30">
        <f>30-Table7[[#This Row],[CL]]</f>
        <v>30</v>
      </c>
      <c r="U85" s="30">
        <f>Table7[[#This Row],[AL BAL]]+Table7[[#This Row],[CL BAL]]</f>
        <v>73</v>
      </c>
      <c r="V85" s="30"/>
      <c r="W85" s="30"/>
      <c r="X85" s="30"/>
      <c r="Y85" s="30" t="str">
        <f>Table7[[#This Row],[Coy]]</f>
        <v>B</v>
      </c>
      <c r="Z85" s="30" t="str">
        <f>Table7[[#This Row],[Med Cat]]</f>
        <v>SHAPE1</v>
      </c>
      <c r="AA85" s="30" t="str">
        <f>Table7[[#This Row],[Location]]</f>
        <v>TD</v>
      </c>
      <c r="AB85" s="30"/>
      <c r="AC85" s="30"/>
      <c r="AD85" s="30"/>
      <c r="AE85" s="30"/>
      <c r="AF85" s="30"/>
      <c r="AG85" s="30"/>
      <c r="AH85" s="30"/>
      <c r="AI85"/>
      <c r="AJ85"/>
      <c r="AK85"/>
      <c r="AL85"/>
      <c r="AM85"/>
      <c r="AN85"/>
      <c r="AO85"/>
      <c r="AP85"/>
      <c r="AQ85"/>
      <c r="AR85"/>
      <c r="AS85"/>
      <c r="AT85"/>
    </row>
    <row r="86" spans="1:46" x14ac:dyDescent="0.3">
      <c r="A86" s="10">
        <f>SUBTOTAL(3,$B$5:B86)</f>
        <v>82</v>
      </c>
      <c r="B86" s="13" t="s">
        <v>857</v>
      </c>
      <c r="C86" s="13" t="s">
        <v>14</v>
      </c>
      <c r="D86" s="13" t="s">
        <v>858</v>
      </c>
      <c r="E86" s="14" t="s">
        <v>0</v>
      </c>
      <c r="F86" s="67">
        <v>30214</v>
      </c>
      <c r="G86" s="28">
        <f t="shared" ca="1" si="2"/>
        <v>43.618216105470637</v>
      </c>
      <c r="H86" s="16">
        <v>41396</v>
      </c>
      <c r="I86" s="28">
        <f t="shared" ca="1" si="3"/>
        <v>13.003568603759478</v>
      </c>
      <c r="J86" s="13" t="s">
        <v>327</v>
      </c>
      <c r="K86" s="29" t="s">
        <v>81</v>
      </c>
      <c r="L86" s="30">
        <v>144216</v>
      </c>
      <c r="M86" s="13" t="s">
        <v>859</v>
      </c>
      <c r="N86" s="30" t="s">
        <v>1328</v>
      </c>
      <c r="O86" s="13" t="s">
        <v>16</v>
      </c>
      <c r="P86" s="14" t="s">
        <v>1347</v>
      </c>
      <c r="Q86" s="13">
        <v>17</v>
      </c>
      <c r="R86" s="13">
        <f>60-Table7[[#This Row],[AL]]</f>
        <v>43</v>
      </c>
      <c r="S86" s="13"/>
      <c r="T86" s="30">
        <f>30-Table7[[#This Row],[CL]]</f>
        <v>30</v>
      </c>
      <c r="U86" s="30">
        <f>Table7[[#This Row],[AL BAL]]+Table7[[#This Row],[CL BAL]]</f>
        <v>73</v>
      </c>
      <c r="V86" s="30"/>
      <c r="W86" s="30"/>
      <c r="X86" s="30" t="s">
        <v>1325</v>
      </c>
      <c r="Y86" s="30" t="str">
        <f>Table7[[#This Row],[Coy]]</f>
        <v>B</v>
      </c>
      <c r="Z86" s="30" t="str">
        <f>Table7[[#This Row],[Med Cat]]</f>
        <v>SHAPE1</v>
      </c>
      <c r="AA86" s="30" t="str">
        <f>Table7[[#This Row],[Location]]</f>
        <v>TD</v>
      </c>
      <c r="AB86" s="30"/>
      <c r="AC86" s="30"/>
      <c r="AD86" s="30"/>
      <c r="AE86" s="30" t="s">
        <v>1363</v>
      </c>
      <c r="AF86" s="30"/>
      <c r="AG86" s="30"/>
      <c r="AH86" s="30"/>
      <c r="AI86"/>
      <c r="AJ86"/>
      <c r="AK86"/>
      <c r="AL86"/>
      <c r="AM86"/>
      <c r="AN86"/>
      <c r="AO86"/>
      <c r="AP86"/>
      <c r="AQ86"/>
      <c r="AR86"/>
      <c r="AS86"/>
      <c r="AT86"/>
    </row>
    <row r="87" spans="1:46" x14ac:dyDescent="0.3">
      <c r="A87" s="10">
        <f>SUBTOTAL(3,$B$5:B87)</f>
        <v>83</v>
      </c>
      <c r="B87" s="14" t="s">
        <v>863</v>
      </c>
      <c r="C87" s="13" t="s">
        <v>19</v>
      </c>
      <c r="D87" s="14" t="s">
        <v>864</v>
      </c>
      <c r="E87" s="14" t="s">
        <v>0</v>
      </c>
      <c r="F87" s="67">
        <v>30215</v>
      </c>
      <c r="G87" s="28">
        <f t="shared" ca="1" si="2"/>
        <v>43.615478254683502</v>
      </c>
      <c r="H87" s="15">
        <v>41397</v>
      </c>
      <c r="I87" s="28">
        <f t="shared" ca="1" si="3"/>
        <v>13.000830752972346</v>
      </c>
      <c r="J87" s="14" t="s">
        <v>31</v>
      </c>
      <c r="K87" s="31" t="s">
        <v>18</v>
      </c>
      <c r="L87" s="30">
        <v>144216</v>
      </c>
      <c r="M87" s="14" t="s">
        <v>865</v>
      </c>
      <c r="N87" s="30" t="s">
        <v>1328</v>
      </c>
      <c r="O87" s="14" t="s">
        <v>16</v>
      </c>
      <c r="P87" s="14" t="s">
        <v>1347</v>
      </c>
      <c r="Q87" s="14">
        <v>17</v>
      </c>
      <c r="R87" s="14">
        <f>60-Table7[[#This Row],[AL]]</f>
        <v>43</v>
      </c>
      <c r="S87" s="14"/>
      <c r="T87" s="30">
        <f>30-Table7[[#This Row],[CL]]</f>
        <v>30</v>
      </c>
      <c r="U87" s="30">
        <f>Table7[[#This Row],[AL BAL]]+Table7[[#This Row],[CL BAL]]</f>
        <v>73</v>
      </c>
      <c r="V87" s="30"/>
      <c r="W87" s="30"/>
      <c r="X87" s="30"/>
      <c r="Y87" s="30" t="str">
        <f>Table7[[#This Row],[Coy]]</f>
        <v>B</v>
      </c>
      <c r="Z87" s="30" t="str">
        <f>Table7[[#This Row],[Med Cat]]</f>
        <v>SHAPE1</v>
      </c>
      <c r="AA87" s="30" t="str">
        <f>Table7[[#This Row],[Location]]</f>
        <v>TD</v>
      </c>
      <c r="AB87" s="30"/>
      <c r="AC87" s="30"/>
      <c r="AD87" s="30"/>
      <c r="AE87" s="30"/>
      <c r="AF87" s="30"/>
      <c r="AG87" s="30"/>
      <c r="AH87" s="30"/>
      <c r="AI87"/>
      <c r="AJ87"/>
      <c r="AK87"/>
      <c r="AL87"/>
      <c r="AM87"/>
      <c r="AN87"/>
      <c r="AO87"/>
      <c r="AP87"/>
      <c r="AQ87"/>
      <c r="AR87"/>
      <c r="AS87"/>
      <c r="AT87"/>
    </row>
    <row r="88" spans="1:46" x14ac:dyDescent="0.3">
      <c r="A88" s="10">
        <f>SUBTOTAL(3,$B$5:B88)</f>
        <v>84</v>
      </c>
      <c r="B88" s="13" t="s">
        <v>866</v>
      </c>
      <c r="C88" s="13" t="s">
        <v>24</v>
      </c>
      <c r="D88" s="13" t="s">
        <v>867</v>
      </c>
      <c r="E88" s="14" t="s">
        <v>0</v>
      </c>
      <c r="F88" s="67">
        <v>30216</v>
      </c>
      <c r="G88" s="28">
        <f t="shared" ca="1" si="2"/>
        <v>43.612740403896368</v>
      </c>
      <c r="H88" s="16">
        <v>41398</v>
      </c>
      <c r="I88" s="28">
        <f t="shared" ca="1" si="3"/>
        <v>12.998092902185213</v>
      </c>
      <c r="J88" s="13" t="s">
        <v>327</v>
      </c>
      <c r="K88" s="29" t="s">
        <v>18</v>
      </c>
      <c r="L88" s="30">
        <v>144216</v>
      </c>
      <c r="M88" s="13" t="s">
        <v>868</v>
      </c>
      <c r="N88" s="30" t="s">
        <v>1328</v>
      </c>
      <c r="O88" s="13" t="s">
        <v>16</v>
      </c>
      <c r="P88" s="14" t="s">
        <v>1347</v>
      </c>
      <c r="Q88" s="13">
        <v>17</v>
      </c>
      <c r="R88" s="13">
        <f>60-Table7[[#This Row],[AL]]</f>
        <v>43</v>
      </c>
      <c r="S88" s="13"/>
      <c r="T88" s="30">
        <f>30-Table7[[#This Row],[CL]]</f>
        <v>30</v>
      </c>
      <c r="U88" s="30">
        <f>Table7[[#This Row],[AL BAL]]+Table7[[#This Row],[CL BAL]]</f>
        <v>73</v>
      </c>
      <c r="V88" s="30"/>
      <c r="W88" s="30"/>
      <c r="X88" s="30" t="s">
        <v>1325</v>
      </c>
      <c r="Y88" s="30" t="str">
        <f>Table7[[#This Row],[Coy]]</f>
        <v>B</v>
      </c>
      <c r="Z88" s="30" t="str">
        <f>Table7[[#This Row],[Med Cat]]</f>
        <v>SHAPE1</v>
      </c>
      <c r="AA88" s="30" t="str">
        <f>Table7[[#This Row],[Location]]</f>
        <v>TD</v>
      </c>
      <c r="AB88" s="30"/>
      <c r="AC88" s="30"/>
      <c r="AD88" s="30"/>
      <c r="AE88" s="30" t="s">
        <v>1363</v>
      </c>
      <c r="AF88" s="30"/>
      <c r="AG88" s="30"/>
      <c r="AH88" s="30"/>
      <c r="AI88"/>
      <c r="AJ88"/>
      <c r="AK88"/>
      <c r="AL88"/>
      <c r="AM88"/>
      <c r="AN88"/>
      <c r="AO88"/>
      <c r="AP88"/>
      <c r="AQ88"/>
      <c r="AR88"/>
      <c r="AS88"/>
      <c r="AT88"/>
    </row>
    <row r="89" spans="1:46" x14ac:dyDescent="0.3">
      <c r="A89" s="10">
        <f>SUBTOTAL(3,$B$5:B89)</f>
        <v>85</v>
      </c>
      <c r="B89" s="14" t="s">
        <v>869</v>
      </c>
      <c r="C89" s="13" t="s">
        <v>34</v>
      </c>
      <c r="D89" s="14" t="s">
        <v>870</v>
      </c>
      <c r="E89" s="14" t="s">
        <v>0</v>
      </c>
      <c r="F89" s="67">
        <v>30217</v>
      </c>
      <c r="G89" s="28">
        <f t="shared" ca="1" si="2"/>
        <v>43.61000255310924</v>
      </c>
      <c r="H89" s="15">
        <v>41399</v>
      </c>
      <c r="I89" s="28">
        <f t="shared" ca="1" si="3"/>
        <v>12.995355051398082</v>
      </c>
      <c r="J89" s="14" t="s">
        <v>21</v>
      </c>
      <c r="K89" s="31" t="s">
        <v>18</v>
      </c>
      <c r="L89" s="30">
        <v>144216</v>
      </c>
      <c r="M89" s="14" t="s">
        <v>871</v>
      </c>
      <c r="N89" s="30" t="s">
        <v>1328</v>
      </c>
      <c r="O89" s="14" t="s">
        <v>16</v>
      </c>
      <c r="P89" s="14" t="s">
        <v>1347</v>
      </c>
      <c r="Q89" s="14">
        <v>17</v>
      </c>
      <c r="R89" s="14">
        <f>60-Table7[[#This Row],[AL]]</f>
        <v>43</v>
      </c>
      <c r="S89" s="14"/>
      <c r="T89" s="30">
        <f>30-Table7[[#This Row],[CL]]</f>
        <v>30</v>
      </c>
      <c r="U89" s="30">
        <f>Table7[[#This Row],[AL BAL]]+Table7[[#This Row],[CL BAL]]</f>
        <v>73</v>
      </c>
      <c r="V89" s="30"/>
      <c r="W89" s="30"/>
      <c r="X89" s="30"/>
      <c r="Y89" s="30" t="str">
        <f>Table7[[#This Row],[Coy]]</f>
        <v>B</v>
      </c>
      <c r="Z89" s="30" t="str">
        <f>Table7[[#This Row],[Med Cat]]</f>
        <v>SHAPE1</v>
      </c>
      <c r="AA89" s="30" t="str">
        <f>Table7[[#This Row],[Location]]</f>
        <v>TD</v>
      </c>
      <c r="AB89" s="30"/>
      <c r="AC89" s="30"/>
      <c r="AD89" s="30"/>
      <c r="AE89" s="30"/>
      <c r="AF89" s="30"/>
      <c r="AG89" s="30"/>
      <c r="AH89" s="30"/>
      <c r="AI89"/>
      <c r="AJ89"/>
      <c r="AK89"/>
      <c r="AL89"/>
      <c r="AM89"/>
      <c r="AN89"/>
      <c r="AO89"/>
      <c r="AP89"/>
      <c r="AQ89"/>
      <c r="AR89"/>
      <c r="AS89"/>
      <c r="AT89"/>
    </row>
    <row r="90" spans="1:46" x14ac:dyDescent="0.3">
      <c r="A90" s="10">
        <f>SUBTOTAL(3,$B$5:B90)</f>
        <v>86</v>
      </c>
      <c r="B90" s="13" t="s">
        <v>872</v>
      </c>
      <c r="C90" s="13" t="s">
        <v>14</v>
      </c>
      <c r="D90" s="13" t="s">
        <v>873</v>
      </c>
      <c r="E90" s="14" t="s">
        <v>0</v>
      </c>
      <c r="F90" s="67">
        <v>30218</v>
      </c>
      <c r="G90" s="28">
        <f t="shared" ca="1" si="2"/>
        <v>43.607264702322105</v>
      </c>
      <c r="H90" s="16">
        <v>41400</v>
      </c>
      <c r="I90" s="28">
        <f t="shared" ca="1" si="3"/>
        <v>12.992617200610949</v>
      </c>
      <c r="J90" s="13" t="s">
        <v>31</v>
      </c>
      <c r="K90" s="29" t="s">
        <v>18</v>
      </c>
      <c r="L90" s="30">
        <v>144216</v>
      </c>
      <c r="M90" s="13" t="s">
        <v>874</v>
      </c>
      <c r="N90" s="30" t="s">
        <v>1328</v>
      </c>
      <c r="O90" s="13" t="s">
        <v>1292</v>
      </c>
      <c r="P90" s="14" t="s">
        <v>1347</v>
      </c>
      <c r="Q90" s="13">
        <v>17</v>
      </c>
      <c r="R90" s="13">
        <f>60-Table7[[#This Row],[AL]]</f>
        <v>43</v>
      </c>
      <c r="S90" s="13"/>
      <c r="T90" s="30">
        <f>30-Table7[[#This Row],[CL]]</f>
        <v>30</v>
      </c>
      <c r="U90" s="30">
        <f>Table7[[#This Row],[AL BAL]]+Table7[[#This Row],[CL BAL]]</f>
        <v>73</v>
      </c>
      <c r="V90" s="30"/>
      <c r="W90" s="30"/>
      <c r="X90" s="30"/>
      <c r="Y90" s="30" t="str">
        <f>Table7[[#This Row],[Coy]]</f>
        <v>B</v>
      </c>
      <c r="Z90" s="30" t="str">
        <f>Table7[[#This Row],[Med Cat]]</f>
        <v>LMC</v>
      </c>
      <c r="AA90" s="30" t="str">
        <f>Table7[[#This Row],[Location]]</f>
        <v>TD</v>
      </c>
      <c r="AB90" s="30"/>
      <c r="AC90" s="30"/>
      <c r="AD90" s="30"/>
      <c r="AE90" s="30"/>
      <c r="AF90" s="30"/>
      <c r="AG90" s="30"/>
      <c r="AH90" s="30"/>
      <c r="AI90"/>
      <c r="AJ90"/>
      <c r="AK90"/>
      <c r="AL90"/>
      <c r="AM90"/>
      <c r="AN90"/>
      <c r="AO90"/>
      <c r="AP90"/>
      <c r="AQ90"/>
      <c r="AR90"/>
      <c r="AS90"/>
      <c r="AT90"/>
    </row>
    <row r="91" spans="1:46" x14ac:dyDescent="0.3">
      <c r="A91" s="10">
        <f>SUBTOTAL(3,$B$5:B91)</f>
        <v>87</v>
      </c>
      <c r="B91" s="14" t="s">
        <v>875</v>
      </c>
      <c r="C91" s="13" t="s">
        <v>19</v>
      </c>
      <c r="D91" s="14" t="s">
        <v>876</v>
      </c>
      <c r="E91" s="14" t="s">
        <v>0</v>
      </c>
      <c r="F91" s="67">
        <v>30219</v>
      </c>
      <c r="G91" s="28">
        <f t="shared" ca="1" si="2"/>
        <v>43.60452685153497</v>
      </c>
      <c r="H91" s="15">
        <v>41401</v>
      </c>
      <c r="I91" s="28">
        <f t="shared" ca="1" si="3"/>
        <v>12.989879349823818</v>
      </c>
      <c r="J91" s="14" t="s">
        <v>22</v>
      </c>
      <c r="K91" s="31" t="s">
        <v>18</v>
      </c>
      <c r="L91" s="30">
        <v>144216</v>
      </c>
      <c r="M91" s="14" t="s">
        <v>877</v>
      </c>
      <c r="N91" s="30" t="s">
        <v>1328</v>
      </c>
      <c r="O91" s="14" t="s">
        <v>16</v>
      </c>
      <c r="P91" s="14" t="s">
        <v>1347</v>
      </c>
      <c r="Q91" s="14">
        <v>17</v>
      </c>
      <c r="R91" s="14">
        <f>60-Table7[[#This Row],[AL]]</f>
        <v>43</v>
      </c>
      <c r="S91" s="14"/>
      <c r="T91" s="30">
        <f>30-Table7[[#This Row],[CL]]</f>
        <v>30</v>
      </c>
      <c r="U91" s="30">
        <f>Table7[[#This Row],[AL BAL]]+Table7[[#This Row],[CL BAL]]</f>
        <v>73</v>
      </c>
      <c r="V91" s="30"/>
      <c r="W91" s="30"/>
      <c r="X91" s="30" t="s">
        <v>1325</v>
      </c>
      <c r="Y91" s="30" t="str">
        <f>Table7[[#This Row],[Coy]]</f>
        <v>B</v>
      </c>
      <c r="Z91" s="30" t="str">
        <f>Table7[[#This Row],[Med Cat]]</f>
        <v>SHAPE1</v>
      </c>
      <c r="AA91" s="30" t="str">
        <f>Table7[[#This Row],[Location]]</f>
        <v>TD</v>
      </c>
      <c r="AB91" s="30"/>
      <c r="AC91" s="30"/>
      <c r="AD91" s="30"/>
      <c r="AE91" s="30" t="s">
        <v>1363</v>
      </c>
      <c r="AF91" s="30"/>
      <c r="AG91" s="30"/>
      <c r="AH91" s="30"/>
      <c r="AI91"/>
      <c r="AJ91"/>
      <c r="AK91"/>
      <c r="AL91"/>
      <c r="AM91"/>
      <c r="AN91"/>
      <c r="AO91"/>
      <c r="AP91"/>
      <c r="AQ91"/>
      <c r="AR91"/>
      <c r="AS91"/>
      <c r="AT91"/>
    </row>
    <row r="92" spans="1:46" x14ac:dyDescent="0.3">
      <c r="A92" s="10">
        <f>SUBTOTAL(3,$B$5:B92)</f>
        <v>88</v>
      </c>
      <c r="B92" s="13" t="s">
        <v>878</v>
      </c>
      <c r="C92" s="13" t="s">
        <v>24</v>
      </c>
      <c r="D92" s="13" t="s">
        <v>879</v>
      </c>
      <c r="E92" s="14" t="s">
        <v>0</v>
      </c>
      <c r="F92" s="67">
        <v>30220</v>
      </c>
      <c r="G92" s="28">
        <f t="shared" ca="1" si="2"/>
        <v>43.601789000747843</v>
      </c>
      <c r="H92" s="16">
        <v>41402</v>
      </c>
      <c r="I92" s="28">
        <f t="shared" ca="1" si="3"/>
        <v>12.987141499036685</v>
      </c>
      <c r="J92" s="13" t="s">
        <v>21</v>
      </c>
      <c r="K92" s="29" t="s">
        <v>18</v>
      </c>
      <c r="L92" s="30">
        <v>144216</v>
      </c>
      <c r="M92" s="13" t="s">
        <v>880</v>
      </c>
      <c r="N92" s="30" t="s">
        <v>1328</v>
      </c>
      <c r="O92" s="13" t="s">
        <v>16</v>
      </c>
      <c r="P92" s="14" t="s">
        <v>1347</v>
      </c>
      <c r="Q92" s="13">
        <v>17</v>
      </c>
      <c r="R92" s="13">
        <f>60-Table7[[#This Row],[AL]]</f>
        <v>43</v>
      </c>
      <c r="S92" s="13"/>
      <c r="T92" s="30">
        <f>30-Table7[[#This Row],[CL]]</f>
        <v>30</v>
      </c>
      <c r="U92" s="30">
        <f>Table7[[#This Row],[AL BAL]]+Table7[[#This Row],[CL BAL]]</f>
        <v>73</v>
      </c>
      <c r="V92" s="30"/>
      <c r="W92" s="30"/>
      <c r="X92" s="30" t="s">
        <v>1325</v>
      </c>
      <c r="Y92" s="30" t="str">
        <f>Table7[[#This Row],[Coy]]</f>
        <v>B</v>
      </c>
      <c r="Z92" s="30" t="str">
        <f>Table7[[#This Row],[Med Cat]]</f>
        <v>SHAPE1</v>
      </c>
      <c r="AA92" s="30" t="str">
        <f>Table7[[#This Row],[Location]]</f>
        <v>TD</v>
      </c>
      <c r="AB92" s="30"/>
      <c r="AC92" s="30"/>
      <c r="AD92" s="30"/>
      <c r="AE92" s="30" t="s">
        <v>1363</v>
      </c>
      <c r="AF92" s="30"/>
      <c r="AG92" s="30"/>
      <c r="AH92" s="30"/>
      <c r="AI92"/>
      <c r="AJ92"/>
      <c r="AK92"/>
      <c r="AL92"/>
      <c r="AM92"/>
      <c r="AN92"/>
      <c r="AO92"/>
      <c r="AP92"/>
      <c r="AQ92"/>
      <c r="AR92"/>
      <c r="AS92"/>
      <c r="AT92"/>
    </row>
    <row r="93" spans="1:46" x14ac:dyDescent="0.3">
      <c r="A93" s="10">
        <f>SUBTOTAL(3,$B$5:B93)</f>
        <v>89</v>
      </c>
      <c r="B93" s="14" t="s">
        <v>887</v>
      </c>
      <c r="C93" s="13" t="s">
        <v>34</v>
      </c>
      <c r="D93" s="14" t="s">
        <v>888</v>
      </c>
      <c r="E93" s="14" t="s">
        <v>0</v>
      </c>
      <c r="F93" s="67">
        <v>30221</v>
      </c>
      <c r="G93" s="28">
        <f t="shared" ca="1" si="2"/>
        <v>43.599051149960708</v>
      </c>
      <c r="H93" s="15">
        <v>41403</v>
      </c>
      <c r="I93" s="28">
        <f t="shared" ca="1" si="3"/>
        <v>12.984403648249552</v>
      </c>
      <c r="J93" s="14" t="s">
        <v>22</v>
      </c>
      <c r="K93" s="31" t="s">
        <v>18</v>
      </c>
      <c r="L93" s="30">
        <v>144216</v>
      </c>
      <c r="M93" s="14" t="s">
        <v>889</v>
      </c>
      <c r="N93" s="30" t="s">
        <v>1328</v>
      </c>
      <c r="O93" s="14" t="s">
        <v>16</v>
      </c>
      <c r="P93" s="14" t="s">
        <v>1347</v>
      </c>
      <c r="Q93" s="14">
        <v>17</v>
      </c>
      <c r="R93" s="14">
        <f>60-Table7[[#This Row],[AL]]</f>
        <v>43</v>
      </c>
      <c r="S93" s="14"/>
      <c r="T93" s="30">
        <f>30-Table7[[#This Row],[CL]]</f>
        <v>30</v>
      </c>
      <c r="U93" s="30">
        <f>Table7[[#This Row],[AL BAL]]+Table7[[#This Row],[CL BAL]]</f>
        <v>73</v>
      </c>
      <c r="V93" s="30"/>
      <c r="W93" s="30"/>
      <c r="X93" s="30"/>
      <c r="Y93" s="30" t="str">
        <f>Table7[[#This Row],[Coy]]</f>
        <v>B</v>
      </c>
      <c r="Z93" s="30" t="str">
        <f>Table7[[#This Row],[Med Cat]]</f>
        <v>SHAPE1</v>
      </c>
      <c r="AA93" s="30" t="str">
        <f>Table7[[#This Row],[Location]]</f>
        <v>TD</v>
      </c>
      <c r="AB93" s="30"/>
      <c r="AC93" s="30"/>
      <c r="AD93" s="30"/>
      <c r="AE93" s="30"/>
      <c r="AF93" s="30"/>
      <c r="AG93" s="30"/>
      <c r="AH93" s="30"/>
      <c r="AI93"/>
      <c r="AJ93"/>
      <c r="AK93"/>
      <c r="AL93"/>
      <c r="AM93"/>
      <c r="AN93"/>
      <c r="AO93"/>
      <c r="AP93"/>
      <c r="AQ93"/>
      <c r="AR93"/>
      <c r="AS93"/>
      <c r="AT93"/>
    </row>
    <row r="94" spans="1:46" x14ac:dyDescent="0.3">
      <c r="A94" s="10">
        <f>SUBTOTAL(3,$B$5:B94)</f>
        <v>90</v>
      </c>
      <c r="B94" s="13" t="s">
        <v>890</v>
      </c>
      <c r="C94" s="13" t="s">
        <v>14</v>
      </c>
      <c r="D94" s="13" t="s">
        <v>891</v>
      </c>
      <c r="E94" s="14" t="s">
        <v>0</v>
      </c>
      <c r="F94" s="67">
        <v>30222</v>
      </c>
      <c r="G94" s="28">
        <f t="shared" ca="1" si="2"/>
        <v>43.59631329917358</v>
      </c>
      <c r="H94" s="16">
        <v>41404</v>
      </c>
      <c r="I94" s="28">
        <f t="shared" ca="1" si="3"/>
        <v>12.981665797462421</v>
      </c>
      <c r="J94" s="13" t="s">
        <v>22</v>
      </c>
      <c r="K94" s="29" t="s">
        <v>18</v>
      </c>
      <c r="L94" s="30">
        <v>144216</v>
      </c>
      <c r="M94" s="13" t="s">
        <v>892</v>
      </c>
      <c r="N94" s="30" t="s">
        <v>1328</v>
      </c>
      <c r="O94" s="13" t="s">
        <v>16</v>
      </c>
      <c r="P94" s="14" t="s">
        <v>1347</v>
      </c>
      <c r="Q94" s="13">
        <v>17</v>
      </c>
      <c r="R94" s="13">
        <f>60-Table7[[#This Row],[AL]]</f>
        <v>43</v>
      </c>
      <c r="S94" s="13"/>
      <c r="T94" s="30">
        <f>30-Table7[[#This Row],[CL]]</f>
        <v>30</v>
      </c>
      <c r="U94" s="30">
        <f>Table7[[#This Row],[AL BAL]]+Table7[[#This Row],[CL BAL]]</f>
        <v>73</v>
      </c>
      <c r="V94" s="30"/>
      <c r="W94" s="30"/>
      <c r="X94" s="30"/>
      <c r="Y94" s="30" t="str">
        <f>Table7[[#This Row],[Coy]]</f>
        <v>B</v>
      </c>
      <c r="Z94" s="30" t="str">
        <f>Table7[[#This Row],[Med Cat]]</f>
        <v>SHAPE1</v>
      </c>
      <c r="AA94" s="30" t="str">
        <f>Table7[[#This Row],[Location]]</f>
        <v>TD</v>
      </c>
      <c r="AB94" s="30"/>
      <c r="AC94" s="30"/>
      <c r="AD94" s="30"/>
      <c r="AE94" s="30"/>
      <c r="AF94" s="30"/>
      <c r="AG94" s="30"/>
      <c r="AH94" s="30"/>
      <c r="AI94"/>
      <c r="AJ94"/>
      <c r="AK94"/>
      <c r="AL94"/>
      <c r="AM94"/>
      <c r="AN94"/>
      <c r="AO94"/>
      <c r="AP94"/>
      <c r="AQ94"/>
      <c r="AR94"/>
      <c r="AS94"/>
      <c r="AT94"/>
    </row>
    <row r="95" spans="1:46" x14ac:dyDescent="0.3">
      <c r="A95" s="10">
        <f>SUBTOTAL(3,$B$5:B95)</f>
        <v>91</v>
      </c>
      <c r="B95" s="14" t="s">
        <v>893</v>
      </c>
      <c r="C95" s="13" t="s">
        <v>19</v>
      </c>
      <c r="D95" s="14" t="s">
        <v>894</v>
      </c>
      <c r="E95" s="14" t="s">
        <v>15</v>
      </c>
      <c r="F95" s="67">
        <v>30223</v>
      </c>
      <c r="G95" s="28">
        <f t="shared" ca="1" si="2"/>
        <v>43.593575448386446</v>
      </c>
      <c r="H95" s="15">
        <v>41405</v>
      </c>
      <c r="I95" s="28">
        <f t="shared" ca="1" si="3"/>
        <v>12.978927946675288</v>
      </c>
      <c r="J95" s="14" t="s">
        <v>21</v>
      </c>
      <c r="K95" s="31" t="s">
        <v>18</v>
      </c>
      <c r="L95" s="30">
        <v>144216</v>
      </c>
      <c r="M95" s="14" t="s">
        <v>895</v>
      </c>
      <c r="N95" s="30" t="s">
        <v>1328</v>
      </c>
      <c r="O95" s="14" t="s">
        <v>16</v>
      </c>
      <c r="P95" s="14" t="s">
        <v>5</v>
      </c>
      <c r="Q95" s="14">
        <v>17</v>
      </c>
      <c r="R95" s="14">
        <f>60-Table7[[#This Row],[AL]]</f>
        <v>43</v>
      </c>
      <c r="S95" s="14"/>
      <c r="T95" s="30">
        <f>30-Table7[[#This Row],[CL]]</f>
        <v>30</v>
      </c>
      <c r="U95" s="30">
        <f>Table7[[#This Row],[AL BAL]]+Table7[[#This Row],[CL BAL]]</f>
        <v>73</v>
      </c>
      <c r="V95" s="30"/>
      <c r="W95" s="30"/>
      <c r="X95" s="30"/>
      <c r="Y95" s="30" t="str">
        <f>Table7[[#This Row],[Coy]]</f>
        <v>SP</v>
      </c>
      <c r="Z95" s="30" t="str">
        <f>Table7[[#This Row],[Med Cat]]</f>
        <v>SHAPE1</v>
      </c>
      <c r="AA95" s="30" t="str">
        <f>Table7[[#This Row],[Location]]</f>
        <v>AL</v>
      </c>
      <c r="AB95" s="30"/>
      <c r="AC95" s="30"/>
      <c r="AD95" s="30"/>
      <c r="AE95" s="30"/>
      <c r="AF95" s="30"/>
      <c r="AG95" s="30"/>
      <c r="AH95" s="30"/>
      <c r="AI95"/>
      <c r="AJ95"/>
      <c r="AK95"/>
      <c r="AL95"/>
      <c r="AM95"/>
      <c r="AN95"/>
      <c r="AO95"/>
      <c r="AP95"/>
      <c r="AQ95"/>
      <c r="AR95"/>
      <c r="AS95"/>
      <c r="AT95"/>
    </row>
    <row r="96" spans="1:46" ht="27.6" x14ac:dyDescent="0.3">
      <c r="A96" s="10">
        <f>SUBTOTAL(3,$B$5:B96)</f>
        <v>92</v>
      </c>
      <c r="B96" s="13" t="s">
        <v>896</v>
      </c>
      <c r="C96" s="13" t="s">
        <v>24</v>
      </c>
      <c r="D96" s="13" t="s">
        <v>897</v>
      </c>
      <c r="E96" s="13" t="s">
        <v>2</v>
      </c>
      <c r="F96" s="67">
        <v>30224</v>
      </c>
      <c r="G96" s="28">
        <f t="shared" ca="1" si="2"/>
        <v>43.590837597599311</v>
      </c>
      <c r="H96" s="16">
        <v>41406</v>
      </c>
      <c r="I96" s="28">
        <f t="shared" ca="1" si="3"/>
        <v>12.976190095888157</v>
      </c>
      <c r="J96" s="13" t="s">
        <v>22</v>
      </c>
      <c r="K96" s="29" t="s">
        <v>18</v>
      </c>
      <c r="L96" s="30">
        <v>144216</v>
      </c>
      <c r="M96" s="13" t="s">
        <v>898</v>
      </c>
      <c r="N96" s="30" t="s">
        <v>1328</v>
      </c>
      <c r="O96" s="13" t="s">
        <v>16</v>
      </c>
      <c r="P96" s="14" t="s">
        <v>60</v>
      </c>
      <c r="Q96" s="13">
        <v>17</v>
      </c>
      <c r="R96" s="13">
        <f>60-Table7[[#This Row],[AL]]</f>
        <v>43</v>
      </c>
      <c r="S96" s="13"/>
      <c r="T96" s="30">
        <f>30-Table7[[#This Row],[CL]]</f>
        <v>30</v>
      </c>
      <c r="U96" s="30">
        <f>Table7[[#This Row],[AL BAL]]+Table7[[#This Row],[CL BAL]]</f>
        <v>73</v>
      </c>
      <c r="V96" s="30"/>
      <c r="W96" s="30"/>
      <c r="X96" s="30"/>
      <c r="Y96" s="30" t="str">
        <f>Table7[[#This Row],[Coy]]</f>
        <v>C</v>
      </c>
      <c r="Z96" s="30" t="str">
        <f>Table7[[#This Row],[Med Cat]]</f>
        <v>SHAPE1</v>
      </c>
      <c r="AA96" s="30" t="str">
        <f>Table7[[#This Row],[Location]]</f>
        <v>Pension Drill</v>
      </c>
      <c r="AB96" s="30"/>
      <c r="AC96" s="30"/>
      <c r="AD96" s="30"/>
      <c r="AE96" s="30"/>
      <c r="AF96" s="30"/>
      <c r="AG96" s="30"/>
      <c r="AH96" s="30"/>
      <c r="AI96"/>
      <c r="AJ96"/>
      <c r="AK96"/>
      <c r="AL96"/>
      <c r="AM96"/>
      <c r="AN96"/>
      <c r="AO96"/>
      <c r="AP96"/>
      <c r="AQ96"/>
      <c r="AR96"/>
      <c r="AS96"/>
      <c r="AT96"/>
    </row>
    <row r="97" spans="1:46" x14ac:dyDescent="0.3">
      <c r="A97" s="10">
        <f>SUBTOTAL(3,$B$5:B97)</f>
        <v>93</v>
      </c>
      <c r="B97" s="14" t="s">
        <v>902</v>
      </c>
      <c r="C97" s="13" t="s">
        <v>34</v>
      </c>
      <c r="D97" s="14" t="s">
        <v>903</v>
      </c>
      <c r="E97" s="14" t="s">
        <v>3</v>
      </c>
      <c r="F97" s="67">
        <v>30225</v>
      </c>
      <c r="G97" s="28">
        <f t="shared" ca="1" si="2"/>
        <v>43.588099746812183</v>
      </c>
      <c r="H97" s="15">
        <v>41407</v>
      </c>
      <c r="I97" s="28">
        <f t="shared" ca="1" si="3"/>
        <v>12.973452245101024</v>
      </c>
      <c r="J97" s="14" t="s">
        <v>31</v>
      </c>
      <c r="K97" s="31" t="s">
        <v>81</v>
      </c>
      <c r="L97" s="30">
        <v>144216</v>
      </c>
      <c r="M97" s="14" t="s">
        <v>904</v>
      </c>
      <c r="N97" s="30" t="s">
        <v>1328</v>
      </c>
      <c r="O97" s="14" t="s">
        <v>16</v>
      </c>
      <c r="P97" s="14" t="s">
        <v>1266</v>
      </c>
      <c r="Q97" s="14">
        <v>17</v>
      </c>
      <c r="R97" s="14">
        <f>60-Table7[[#This Row],[AL]]</f>
        <v>43</v>
      </c>
      <c r="S97" s="14"/>
      <c r="T97" s="30">
        <f>30-Table7[[#This Row],[CL]]</f>
        <v>30</v>
      </c>
      <c r="U97" s="30">
        <f>Table7[[#This Row],[AL BAL]]+Table7[[#This Row],[CL BAL]]</f>
        <v>73</v>
      </c>
      <c r="V97" s="30"/>
      <c r="W97" s="30"/>
      <c r="X97" s="30"/>
      <c r="Y97" s="30" t="str">
        <f>Table7[[#This Row],[Coy]]</f>
        <v>D</v>
      </c>
      <c r="Z97" s="30" t="str">
        <f>Table7[[#This Row],[Med Cat]]</f>
        <v>SHAPE1</v>
      </c>
      <c r="AA97" s="30" t="str">
        <f>Table7[[#This Row],[Location]]</f>
        <v>Att Duty</v>
      </c>
      <c r="AB97" s="30"/>
      <c r="AC97" s="30"/>
      <c r="AD97" s="30"/>
      <c r="AE97" s="30"/>
      <c r="AF97" s="30"/>
      <c r="AG97" s="30"/>
      <c r="AH97" s="30"/>
      <c r="AI97"/>
      <c r="AJ97"/>
      <c r="AK97"/>
      <c r="AL97"/>
      <c r="AM97"/>
      <c r="AN97"/>
      <c r="AO97"/>
      <c r="AP97"/>
      <c r="AQ97"/>
      <c r="AR97"/>
      <c r="AS97"/>
      <c r="AT97"/>
    </row>
    <row r="98" spans="1:46" ht="27.6" x14ac:dyDescent="0.3">
      <c r="A98" s="10">
        <f>SUBTOTAL(3,$B$5:B98)</f>
        <v>94</v>
      </c>
      <c r="B98" s="13" t="s">
        <v>905</v>
      </c>
      <c r="C98" s="13" t="s">
        <v>14</v>
      </c>
      <c r="D98" s="13" t="s">
        <v>906</v>
      </c>
      <c r="E98" s="13" t="s">
        <v>15</v>
      </c>
      <c r="F98" s="67">
        <v>30226</v>
      </c>
      <c r="G98" s="28">
        <f t="shared" ca="1" si="2"/>
        <v>43.585361896025049</v>
      </c>
      <c r="H98" s="16">
        <v>41408</v>
      </c>
      <c r="I98" s="28">
        <f t="shared" ca="1" si="3"/>
        <v>12.970714394313893</v>
      </c>
      <c r="J98" s="13" t="s">
        <v>22</v>
      </c>
      <c r="K98" s="29" t="s">
        <v>18</v>
      </c>
      <c r="L98" s="30">
        <v>144216</v>
      </c>
      <c r="M98" s="13" t="s">
        <v>907</v>
      </c>
      <c r="N98" s="30" t="s">
        <v>1328</v>
      </c>
      <c r="O98" s="13" t="s">
        <v>16</v>
      </c>
      <c r="P98" s="13" t="s">
        <v>361</v>
      </c>
      <c r="Q98" s="13">
        <v>17</v>
      </c>
      <c r="R98" s="13">
        <f>60-Table7[[#This Row],[AL]]</f>
        <v>43</v>
      </c>
      <c r="S98" s="13"/>
      <c r="T98" s="30">
        <f>30-Table7[[#This Row],[CL]]</f>
        <v>30</v>
      </c>
      <c r="U98" s="30">
        <f>Table7[[#This Row],[AL BAL]]+Table7[[#This Row],[CL BAL]]</f>
        <v>73</v>
      </c>
      <c r="V98" s="30"/>
      <c r="W98" s="30"/>
      <c r="X98" s="30"/>
      <c r="Y98" s="30" t="str">
        <f>Table7[[#This Row],[Coy]]</f>
        <v>SP</v>
      </c>
      <c r="Z98" s="30" t="str">
        <f>Table7[[#This Row],[Med Cat]]</f>
        <v>SHAPE1</v>
      </c>
      <c r="AA98" s="30" t="str">
        <f>Table7[[#This Row],[Location]]</f>
        <v>Fwd/Op Area</v>
      </c>
      <c r="AB98" s="30"/>
      <c r="AC98" s="30"/>
      <c r="AD98" s="30"/>
      <c r="AE98" s="30"/>
      <c r="AF98" s="30"/>
      <c r="AG98" s="30"/>
      <c r="AH98" s="30"/>
      <c r="AI98"/>
      <c r="AJ98"/>
      <c r="AK98"/>
      <c r="AL98"/>
      <c r="AM98"/>
      <c r="AN98"/>
      <c r="AO98"/>
      <c r="AP98"/>
      <c r="AQ98"/>
      <c r="AR98"/>
      <c r="AS98"/>
      <c r="AT98"/>
    </row>
    <row r="99" spans="1:46" ht="27.6" x14ac:dyDescent="0.3">
      <c r="A99" s="10">
        <f>SUBTOTAL(3,$B$5:B99)</f>
        <v>95</v>
      </c>
      <c r="B99" s="14" t="s">
        <v>908</v>
      </c>
      <c r="C99" s="13" t="s">
        <v>19</v>
      </c>
      <c r="D99" s="14" t="s">
        <v>909</v>
      </c>
      <c r="E99" s="14" t="s">
        <v>2</v>
      </c>
      <c r="F99" s="67">
        <v>30227</v>
      </c>
      <c r="G99" s="28">
        <f t="shared" ca="1" si="2"/>
        <v>43.582624045237914</v>
      </c>
      <c r="H99" s="15">
        <v>41409</v>
      </c>
      <c r="I99" s="28">
        <f t="shared" ca="1" si="3"/>
        <v>12.96797654352676</v>
      </c>
      <c r="J99" s="14" t="s">
        <v>22</v>
      </c>
      <c r="K99" s="31" t="s">
        <v>81</v>
      </c>
      <c r="L99" s="30">
        <v>144216</v>
      </c>
      <c r="M99" s="14" t="s">
        <v>910</v>
      </c>
      <c r="N99" s="30" t="s">
        <v>1328</v>
      </c>
      <c r="O99" s="14" t="s">
        <v>16</v>
      </c>
      <c r="P99" s="14" t="s">
        <v>60</v>
      </c>
      <c r="Q99" s="14">
        <v>17</v>
      </c>
      <c r="R99" s="14">
        <f>60-Table7[[#This Row],[AL]]</f>
        <v>43</v>
      </c>
      <c r="S99" s="14"/>
      <c r="T99" s="30">
        <f>30-Table7[[#This Row],[CL]]</f>
        <v>30</v>
      </c>
      <c r="U99" s="30">
        <f>Table7[[#This Row],[AL BAL]]+Table7[[#This Row],[CL BAL]]</f>
        <v>73</v>
      </c>
      <c r="V99" s="30"/>
      <c r="W99" s="30"/>
      <c r="X99" s="30"/>
      <c r="Y99" s="30" t="str">
        <f>Table7[[#This Row],[Coy]]</f>
        <v>C</v>
      </c>
      <c r="Z99" s="30" t="str">
        <f>Table7[[#This Row],[Med Cat]]</f>
        <v>SHAPE1</v>
      </c>
      <c r="AA99" s="30" t="str">
        <f>Table7[[#This Row],[Location]]</f>
        <v>Pension Drill</v>
      </c>
      <c r="AB99" s="30"/>
      <c r="AC99" s="30"/>
      <c r="AD99" s="30"/>
      <c r="AE99" s="30"/>
      <c r="AF99" s="30"/>
      <c r="AG99" s="30"/>
      <c r="AH99" s="30"/>
      <c r="AI99"/>
      <c r="AJ99"/>
      <c r="AK99"/>
      <c r="AL99"/>
      <c r="AM99"/>
      <c r="AN99"/>
      <c r="AO99"/>
      <c r="AP99"/>
      <c r="AQ99"/>
      <c r="AR99"/>
      <c r="AS99"/>
      <c r="AT99"/>
    </row>
    <row r="100" spans="1:46" x14ac:dyDescent="0.3">
      <c r="A100" s="10">
        <f>SUBTOTAL(3,$B$5:B100)</f>
        <v>96</v>
      </c>
      <c r="B100" s="13" t="s">
        <v>911</v>
      </c>
      <c r="C100" s="13" t="s">
        <v>24</v>
      </c>
      <c r="D100" s="13" t="s">
        <v>912</v>
      </c>
      <c r="E100" s="13" t="s">
        <v>4</v>
      </c>
      <c r="F100" s="67">
        <v>30228</v>
      </c>
      <c r="G100" s="28">
        <f t="shared" ca="1" si="2"/>
        <v>43.579886194450786</v>
      </c>
      <c r="H100" s="16">
        <v>41410</v>
      </c>
      <c r="I100" s="28">
        <f t="shared" ca="1" si="3"/>
        <v>12.965238692739629</v>
      </c>
      <c r="J100" s="13" t="s">
        <v>31</v>
      </c>
      <c r="K100" s="29" t="s">
        <v>18</v>
      </c>
      <c r="L100" s="30">
        <v>144216</v>
      </c>
      <c r="M100" s="13" t="s">
        <v>913</v>
      </c>
      <c r="N100" s="30" t="s">
        <v>1328</v>
      </c>
      <c r="O100" s="13" t="s">
        <v>16</v>
      </c>
      <c r="P100" s="13" t="s">
        <v>1288</v>
      </c>
      <c r="Q100" s="13">
        <v>17</v>
      </c>
      <c r="R100" s="13">
        <f>60-Table7[[#This Row],[AL]]</f>
        <v>43</v>
      </c>
      <c r="S100" s="13"/>
      <c r="T100" s="30">
        <f>30-Table7[[#This Row],[CL]]</f>
        <v>30</v>
      </c>
      <c r="U100" s="30">
        <f>Table7[[#This Row],[AL BAL]]+Table7[[#This Row],[CL BAL]]</f>
        <v>73</v>
      </c>
      <c r="V100" s="30"/>
      <c r="W100" s="30"/>
      <c r="X100" s="30"/>
      <c r="Y100" s="30" t="str">
        <f>Table7[[#This Row],[Coy]]</f>
        <v>HQ</v>
      </c>
      <c r="Z100" s="30" t="str">
        <f>Table7[[#This Row],[Med Cat]]</f>
        <v>SHAPE1</v>
      </c>
      <c r="AA100" s="30" t="str">
        <f>Table7[[#This Row],[Location]]</f>
        <v>In Unit</v>
      </c>
      <c r="AB100" s="30"/>
      <c r="AC100" s="30"/>
      <c r="AD100" s="30"/>
      <c r="AE100" s="30"/>
      <c r="AF100" s="30"/>
      <c r="AG100" s="30"/>
      <c r="AH100" s="30"/>
      <c r="AI100"/>
      <c r="AJ100"/>
      <c r="AK100"/>
      <c r="AL100"/>
      <c r="AM100"/>
      <c r="AN100"/>
      <c r="AO100"/>
      <c r="AP100"/>
      <c r="AQ100"/>
      <c r="AR100"/>
      <c r="AS100"/>
      <c r="AT100"/>
    </row>
    <row r="101" spans="1:46" x14ac:dyDescent="0.3">
      <c r="A101" s="10">
        <f>SUBTOTAL(3,$B$5:B101)</f>
        <v>97</v>
      </c>
      <c r="B101" s="14" t="s">
        <v>917</v>
      </c>
      <c r="C101" s="13" t="s">
        <v>34</v>
      </c>
      <c r="D101" s="14" t="s">
        <v>918</v>
      </c>
      <c r="E101" s="14" t="s">
        <v>15</v>
      </c>
      <c r="F101" s="67">
        <v>30229</v>
      </c>
      <c r="G101" s="28">
        <f t="shared" ca="1" si="2"/>
        <v>43.577148343663652</v>
      </c>
      <c r="H101" s="15">
        <v>41411</v>
      </c>
      <c r="I101" s="28">
        <f t="shared" ca="1" si="3"/>
        <v>12.962500841952496</v>
      </c>
      <c r="J101" s="14" t="s">
        <v>143</v>
      </c>
      <c r="K101" s="31" t="s">
        <v>18</v>
      </c>
      <c r="L101" s="30">
        <v>144216</v>
      </c>
      <c r="M101" s="14" t="s">
        <v>919</v>
      </c>
      <c r="N101" s="30" t="s">
        <v>1328</v>
      </c>
      <c r="O101" s="14" t="s">
        <v>16</v>
      </c>
      <c r="P101" s="13" t="s">
        <v>1296</v>
      </c>
      <c r="Q101" s="14">
        <v>17</v>
      </c>
      <c r="R101" s="14">
        <f>60-Table7[[#This Row],[AL]]</f>
        <v>43</v>
      </c>
      <c r="S101" s="14"/>
      <c r="T101" s="30">
        <f>30-Table7[[#This Row],[CL]]</f>
        <v>30</v>
      </c>
      <c r="U101" s="30">
        <f>Table7[[#This Row],[AL BAL]]+Table7[[#This Row],[CL BAL]]</f>
        <v>73</v>
      </c>
      <c r="V101" s="30"/>
      <c r="W101" s="30"/>
      <c r="X101" s="30"/>
      <c r="Y101" s="30" t="str">
        <f>Table7[[#This Row],[Coy]]</f>
        <v>SP</v>
      </c>
      <c r="Z101" s="30" t="str">
        <f>Table7[[#This Row],[Med Cat]]</f>
        <v>SHAPE1</v>
      </c>
      <c r="AA101" s="30" t="str">
        <f>Table7[[#This Row],[Location]]</f>
        <v>Bde/Div</v>
      </c>
      <c r="AB101" s="30"/>
      <c r="AC101" s="30"/>
      <c r="AD101" s="30"/>
      <c r="AE101" s="30"/>
      <c r="AF101" s="30"/>
      <c r="AG101" s="30"/>
      <c r="AH101" s="30"/>
      <c r="AI101"/>
      <c r="AJ101"/>
      <c r="AK101"/>
      <c r="AL101"/>
      <c r="AM101"/>
      <c r="AN101"/>
      <c r="AO101"/>
      <c r="AP101"/>
      <c r="AQ101"/>
      <c r="AR101"/>
      <c r="AS101"/>
      <c r="AT101"/>
    </row>
    <row r="102" spans="1:46" x14ac:dyDescent="0.3">
      <c r="A102" s="10">
        <f>SUBTOTAL(3,$B$5:B102)</f>
        <v>98</v>
      </c>
      <c r="B102" s="13" t="s">
        <v>920</v>
      </c>
      <c r="C102" s="13" t="s">
        <v>14</v>
      </c>
      <c r="D102" s="13" t="s">
        <v>303</v>
      </c>
      <c r="E102" s="13" t="s">
        <v>4</v>
      </c>
      <c r="F102" s="67">
        <v>30230</v>
      </c>
      <c r="G102" s="28">
        <f t="shared" ca="1" si="2"/>
        <v>43.574410492876524</v>
      </c>
      <c r="H102" s="16">
        <v>41412</v>
      </c>
      <c r="I102" s="28">
        <f t="shared" ca="1" si="3"/>
        <v>12.959762991165364</v>
      </c>
      <c r="J102" s="13" t="s">
        <v>22</v>
      </c>
      <c r="K102" s="29" t="s">
        <v>81</v>
      </c>
      <c r="L102" s="30">
        <v>144216</v>
      </c>
      <c r="M102" s="13" t="s">
        <v>921</v>
      </c>
      <c r="N102" s="30" t="s">
        <v>1328</v>
      </c>
      <c r="O102" s="13" t="s">
        <v>16</v>
      </c>
      <c r="P102" s="13" t="s">
        <v>1288</v>
      </c>
      <c r="Q102" s="13">
        <v>17</v>
      </c>
      <c r="R102" s="13">
        <f>60-Table7[[#This Row],[AL]]</f>
        <v>43</v>
      </c>
      <c r="S102" s="13"/>
      <c r="T102" s="30">
        <f>30-Table7[[#This Row],[CL]]</f>
        <v>30</v>
      </c>
      <c r="U102" s="30">
        <f>Table7[[#This Row],[AL BAL]]+Table7[[#This Row],[CL BAL]]</f>
        <v>73</v>
      </c>
      <c r="V102" s="30"/>
      <c r="W102" s="30"/>
      <c r="X102" s="30"/>
      <c r="Y102" s="30" t="str">
        <f>Table7[[#This Row],[Coy]]</f>
        <v>HQ</v>
      </c>
      <c r="Z102" s="30" t="str">
        <f>Table7[[#This Row],[Med Cat]]</f>
        <v>SHAPE1</v>
      </c>
      <c r="AA102" s="30" t="str">
        <f>Table7[[#This Row],[Location]]</f>
        <v>In Unit</v>
      </c>
      <c r="AB102" s="30"/>
      <c r="AC102" s="30"/>
      <c r="AD102" s="30"/>
      <c r="AE102" s="30"/>
      <c r="AF102" s="30"/>
      <c r="AG102" s="30"/>
      <c r="AH102" s="30"/>
      <c r="AI102"/>
      <c r="AJ102"/>
      <c r="AK102"/>
      <c r="AL102"/>
      <c r="AM102"/>
      <c r="AN102"/>
      <c r="AO102"/>
      <c r="AP102"/>
      <c r="AQ102"/>
      <c r="AR102"/>
      <c r="AS102"/>
      <c r="AT102"/>
    </row>
    <row r="103" spans="1:46" x14ac:dyDescent="0.3">
      <c r="A103" s="10">
        <f>SUBTOTAL(3,$B$5:B103)</f>
        <v>99</v>
      </c>
      <c r="B103" s="14" t="s">
        <v>928</v>
      </c>
      <c r="C103" s="13" t="s">
        <v>19</v>
      </c>
      <c r="D103" s="14" t="s">
        <v>929</v>
      </c>
      <c r="E103" s="14" t="s">
        <v>4</v>
      </c>
      <c r="F103" s="67">
        <v>30231</v>
      </c>
      <c r="G103" s="28">
        <f t="shared" ca="1" si="2"/>
        <v>43.571672642089389</v>
      </c>
      <c r="H103" s="15">
        <v>41413</v>
      </c>
      <c r="I103" s="28">
        <f t="shared" ca="1" si="3"/>
        <v>12.957025140378231</v>
      </c>
      <c r="J103" s="14" t="s">
        <v>412</v>
      </c>
      <c r="K103" s="31" t="s">
        <v>18</v>
      </c>
      <c r="L103" s="30">
        <v>144216</v>
      </c>
      <c r="M103" s="14" t="s">
        <v>930</v>
      </c>
      <c r="N103" s="30" t="s">
        <v>1328</v>
      </c>
      <c r="O103" s="14" t="s">
        <v>16</v>
      </c>
      <c r="P103" s="13" t="s">
        <v>1288</v>
      </c>
      <c r="Q103" s="14">
        <v>17</v>
      </c>
      <c r="R103" s="14">
        <f>60-Table7[[#This Row],[AL]]</f>
        <v>43</v>
      </c>
      <c r="S103" s="14"/>
      <c r="T103" s="30">
        <f>30-Table7[[#This Row],[CL]]</f>
        <v>30</v>
      </c>
      <c r="U103" s="30">
        <f>Table7[[#This Row],[AL BAL]]+Table7[[#This Row],[CL BAL]]</f>
        <v>73</v>
      </c>
      <c r="V103" s="30"/>
      <c r="W103" s="30"/>
      <c r="X103" s="30"/>
      <c r="Y103" s="30" t="str">
        <f>Table7[[#This Row],[Coy]]</f>
        <v>HQ</v>
      </c>
      <c r="Z103" s="30" t="str">
        <f>Table7[[#This Row],[Med Cat]]</f>
        <v>SHAPE1</v>
      </c>
      <c r="AA103" s="30" t="str">
        <f>Table7[[#This Row],[Location]]</f>
        <v>In Unit</v>
      </c>
      <c r="AB103" s="30"/>
      <c r="AC103" s="30"/>
      <c r="AD103" s="30"/>
      <c r="AE103" s="30"/>
      <c r="AF103" s="30"/>
      <c r="AG103" s="30"/>
      <c r="AH103" s="30"/>
      <c r="AI103"/>
      <c r="AJ103"/>
      <c r="AK103"/>
      <c r="AL103"/>
      <c r="AM103"/>
      <c r="AN103"/>
      <c r="AO103"/>
      <c r="AP103"/>
      <c r="AQ103"/>
      <c r="AR103"/>
      <c r="AS103"/>
      <c r="AT103"/>
    </row>
    <row r="104" spans="1:46" ht="27.6" x14ac:dyDescent="0.3">
      <c r="A104" s="10">
        <f>SUBTOTAL(3,$B$5:B104)</f>
        <v>100</v>
      </c>
      <c r="B104" s="13" t="s">
        <v>931</v>
      </c>
      <c r="C104" s="13" t="s">
        <v>24</v>
      </c>
      <c r="D104" s="13" t="s">
        <v>932</v>
      </c>
      <c r="E104" s="13" t="s">
        <v>2</v>
      </c>
      <c r="F104" s="67">
        <v>30232</v>
      </c>
      <c r="G104" s="28">
        <f t="shared" ca="1" si="2"/>
        <v>43.568934791302254</v>
      </c>
      <c r="H104" s="16">
        <v>41414</v>
      </c>
      <c r="I104" s="28">
        <f t="shared" ca="1" si="3"/>
        <v>12.9542872895911</v>
      </c>
      <c r="J104" s="13" t="s">
        <v>31</v>
      </c>
      <c r="K104" s="29" t="s">
        <v>18</v>
      </c>
      <c r="L104" s="30">
        <v>144216</v>
      </c>
      <c r="M104" s="13" t="s">
        <v>933</v>
      </c>
      <c r="N104" s="30" t="s">
        <v>1328</v>
      </c>
      <c r="O104" s="13" t="s">
        <v>16</v>
      </c>
      <c r="P104" s="14" t="s">
        <v>60</v>
      </c>
      <c r="Q104" s="13">
        <v>17</v>
      </c>
      <c r="R104" s="13">
        <f>60-Table7[[#This Row],[AL]]</f>
        <v>43</v>
      </c>
      <c r="S104" s="13"/>
      <c r="T104" s="30">
        <f>30-Table7[[#This Row],[CL]]</f>
        <v>30</v>
      </c>
      <c r="U104" s="30">
        <f>Table7[[#This Row],[AL BAL]]+Table7[[#This Row],[CL BAL]]</f>
        <v>73</v>
      </c>
      <c r="V104" s="30"/>
      <c r="W104" s="30"/>
      <c r="X104" s="30"/>
      <c r="Y104" s="30" t="str">
        <f>Table7[[#This Row],[Coy]]</f>
        <v>C</v>
      </c>
      <c r="Z104" s="30" t="str">
        <f>Table7[[#This Row],[Med Cat]]</f>
        <v>SHAPE1</v>
      </c>
      <c r="AA104" s="30" t="str">
        <f>Table7[[#This Row],[Location]]</f>
        <v>Pension Drill</v>
      </c>
      <c r="AB104" s="30"/>
      <c r="AC104" s="30"/>
      <c r="AD104" s="30"/>
      <c r="AE104" s="30"/>
      <c r="AF104" s="30"/>
      <c r="AG104" s="30"/>
      <c r="AH104" s="30"/>
      <c r="AI104"/>
      <c r="AJ104"/>
      <c r="AK104"/>
      <c r="AL104"/>
      <c r="AM104"/>
      <c r="AN104"/>
      <c r="AO104"/>
      <c r="AP104"/>
      <c r="AQ104"/>
      <c r="AR104"/>
      <c r="AS104"/>
      <c r="AT104"/>
    </row>
    <row r="105" spans="1:46" ht="27.6" x14ac:dyDescent="0.3">
      <c r="A105" s="10">
        <f>SUBTOTAL(3,$B$5:B105)</f>
        <v>101</v>
      </c>
      <c r="B105" s="14" t="s">
        <v>934</v>
      </c>
      <c r="C105" s="13" t="s">
        <v>34</v>
      </c>
      <c r="D105" s="14" t="s">
        <v>935</v>
      </c>
      <c r="E105" s="14" t="s">
        <v>15</v>
      </c>
      <c r="F105" s="67">
        <v>30233</v>
      </c>
      <c r="G105" s="28">
        <f t="shared" ca="1" si="2"/>
        <v>43.566196940515127</v>
      </c>
      <c r="H105" s="15">
        <v>41415</v>
      </c>
      <c r="I105" s="28">
        <f t="shared" ca="1" si="3"/>
        <v>12.951549438803967</v>
      </c>
      <c r="J105" s="13" t="s">
        <v>31</v>
      </c>
      <c r="K105" s="31" t="s">
        <v>18</v>
      </c>
      <c r="L105" s="30">
        <v>144216</v>
      </c>
      <c r="M105" s="14" t="s">
        <v>936</v>
      </c>
      <c r="N105" s="30" t="s">
        <v>1328</v>
      </c>
      <c r="O105" s="14" t="s">
        <v>16</v>
      </c>
      <c r="P105" s="13" t="s">
        <v>361</v>
      </c>
      <c r="Q105" s="14">
        <v>17</v>
      </c>
      <c r="R105" s="14">
        <f>60-Table7[[#This Row],[AL]]</f>
        <v>43</v>
      </c>
      <c r="S105" s="14"/>
      <c r="T105" s="30">
        <f>30-Table7[[#This Row],[CL]]</f>
        <v>30</v>
      </c>
      <c r="U105" s="30">
        <f>Table7[[#This Row],[AL BAL]]+Table7[[#This Row],[CL BAL]]</f>
        <v>73</v>
      </c>
      <c r="V105" s="30"/>
      <c r="W105" s="30"/>
      <c r="X105" s="30"/>
      <c r="Y105" s="30" t="str">
        <f>Table7[[#This Row],[Coy]]</f>
        <v>SP</v>
      </c>
      <c r="Z105" s="30" t="str">
        <f>Table7[[#This Row],[Med Cat]]</f>
        <v>SHAPE1</v>
      </c>
      <c r="AA105" s="30" t="str">
        <f>Table7[[#This Row],[Location]]</f>
        <v>Fwd/Op Area</v>
      </c>
      <c r="AB105" s="30"/>
      <c r="AC105" s="30"/>
      <c r="AD105" s="30"/>
      <c r="AE105" s="30"/>
      <c r="AF105" s="30"/>
      <c r="AG105" s="30"/>
      <c r="AH105" s="30"/>
      <c r="AI105"/>
      <c r="AJ105"/>
      <c r="AK105"/>
      <c r="AL105"/>
      <c r="AM105"/>
      <c r="AN105"/>
      <c r="AO105"/>
      <c r="AP105"/>
      <c r="AQ105"/>
      <c r="AR105"/>
      <c r="AS105"/>
      <c r="AT105"/>
    </row>
    <row r="106" spans="1:46" x14ac:dyDescent="0.3">
      <c r="A106" s="10">
        <f>SUBTOTAL(3,$B$5:B106)</f>
        <v>102</v>
      </c>
      <c r="B106" s="13" t="s">
        <v>937</v>
      </c>
      <c r="C106" s="13" t="s">
        <v>14</v>
      </c>
      <c r="D106" s="13" t="s">
        <v>938</v>
      </c>
      <c r="E106" s="13" t="s">
        <v>3</v>
      </c>
      <c r="F106" s="67">
        <v>30234</v>
      </c>
      <c r="G106" s="28">
        <f t="shared" ca="1" si="2"/>
        <v>43.563459089727992</v>
      </c>
      <c r="H106" s="16">
        <v>41416</v>
      </c>
      <c r="I106" s="28">
        <f t="shared" ca="1" si="3"/>
        <v>12.948811588016836</v>
      </c>
      <c r="J106" s="13" t="s">
        <v>31</v>
      </c>
      <c r="K106" s="29" t="s">
        <v>18</v>
      </c>
      <c r="L106" s="30">
        <v>144216</v>
      </c>
      <c r="M106" s="13" t="s">
        <v>939</v>
      </c>
      <c r="N106" s="30" t="s">
        <v>1328</v>
      </c>
      <c r="O106" s="13" t="s">
        <v>16</v>
      </c>
      <c r="P106" s="14" t="s">
        <v>1266</v>
      </c>
      <c r="Q106" s="13">
        <v>17</v>
      </c>
      <c r="R106" s="13">
        <f>60-Table7[[#This Row],[AL]]</f>
        <v>43</v>
      </c>
      <c r="S106" s="13"/>
      <c r="T106" s="30">
        <f>30-Table7[[#This Row],[CL]]</f>
        <v>30</v>
      </c>
      <c r="U106" s="30">
        <f>Table7[[#This Row],[AL BAL]]+Table7[[#This Row],[CL BAL]]</f>
        <v>73</v>
      </c>
      <c r="V106" s="30"/>
      <c r="W106" s="30"/>
      <c r="X106" s="30"/>
      <c r="Y106" s="30" t="str">
        <f>Table7[[#This Row],[Coy]]</f>
        <v>D</v>
      </c>
      <c r="Z106" s="30" t="str">
        <f>Table7[[#This Row],[Med Cat]]</f>
        <v>SHAPE1</v>
      </c>
      <c r="AA106" s="30" t="str">
        <f>Table7[[#This Row],[Location]]</f>
        <v>Att Duty</v>
      </c>
      <c r="AB106" s="30"/>
      <c r="AC106" s="30"/>
      <c r="AD106" s="30"/>
      <c r="AE106" s="30"/>
      <c r="AF106" s="30"/>
      <c r="AG106" s="30"/>
      <c r="AH106" s="30"/>
      <c r="AI106"/>
      <c r="AJ106"/>
      <c r="AK106"/>
      <c r="AL106"/>
      <c r="AM106"/>
      <c r="AN106"/>
      <c r="AO106"/>
      <c r="AP106"/>
      <c r="AQ106"/>
      <c r="AR106"/>
      <c r="AS106"/>
      <c r="AT106"/>
    </row>
    <row r="107" spans="1:46" ht="27.6" x14ac:dyDescent="0.3">
      <c r="A107" s="10">
        <f>SUBTOTAL(3,$B$5:B107)</f>
        <v>103</v>
      </c>
      <c r="B107" s="14" t="s">
        <v>943</v>
      </c>
      <c r="C107" s="13" t="s">
        <v>19</v>
      </c>
      <c r="D107" s="14" t="s">
        <v>944</v>
      </c>
      <c r="E107" s="14" t="s">
        <v>2</v>
      </c>
      <c r="F107" s="67">
        <v>30235</v>
      </c>
      <c r="G107" s="28">
        <f t="shared" ca="1" si="2"/>
        <v>43.560721238940857</v>
      </c>
      <c r="H107" s="15">
        <v>41417</v>
      </c>
      <c r="I107" s="28">
        <f t="shared" ca="1" si="3"/>
        <v>12.946073737229703</v>
      </c>
      <c r="J107" s="14" t="s">
        <v>21</v>
      </c>
      <c r="K107" s="31" t="s">
        <v>18</v>
      </c>
      <c r="L107" s="30">
        <v>144216</v>
      </c>
      <c r="M107" s="14" t="s">
        <v>945</v>
      </c>
      <c r="N107" s="30" t="s">
        <v>1328</v>
      </c>
      <c r="O107" s="14" t="s">
        <v>16</v>
      </c>
      <c r="P107" s="14" t="s">
        <v>60</v>
      </c>
      <c r="Q107" s="14">
        <v>17</v>
      </c>
      <c r="R107" s="14">
        <f>60-Table7[[#This Row],[AL]]</f>
        <v>43</v>
      </c>
      <c r="S107" s="14"/>
      <c r="T107" s="30">
        <f>30-Table7[[#This Row],[CL]]</f>
        <v>30</v>
      </c>
      <c r="U107" s="30">
        <f>Table7[[#This Row],[AL BAL]]+Table7[[#This Row],[CL BAL]]</f>
        <v>73</v>
      </c>
      <c r="V107" s="30"/>
      <c r="W107" s="30"/>
      <c r="X107" s="30"/>
      <c r="Y107" s="30" t="str">
        <f>Table7[[#This Row],[Coy]]</f>
        <v>C</v>
      </c>
      <c r="Z107" s="30" t="str">
        <f>Table7[[#This Row],[Med Cat]]</f>
        <v>SHAPE1</v>
      </c>
      <c r="AA107" s="30" t="str">
        <f>Table7[[#This Row],[Location]]</f>
        <v>Pension Drill</v>
      </c>
      <c r="AB107" s="30"/>
      <c r="AC107" s="30"/>
      <c r="AD107" s="30"/>
      <c r="AE107" s="30"/>
      <c r="AF107" s="30"/>
      <c r="AG107" s="30"/>
      <c r="AH107" s="30"/>
      <c r="AI107"/>
      <c r="AJ107"/>
      <c r="AK107"/>
      <c r="AL107"/>
      <c r="AM107"/>
      <c r="AN107"/>
      <c r="AO107"/>
      <c r="AP107"/>
      <c r="AQ107"/>
      <c r="AR107"/>
      <c r="AS107"/>
      <c r="AT107"/>
    </row>
    <row r="108" spans="1:46" x14ac:dyDescent="0.3">
      <c r="A108" s="10">
        <f>SUBTOTAL(3,$B$5:B108)</f>
        <v>104</v>
      </c>
      <c r="B108" s="13" t="s">
        <v>946</v>
      </c>
      <c r="C108" s="13" t="s">
        <v>24</v>
      </c>
      <c r="D108" s="13" t="s">
        <v>947</v>
      </c>
      <c r="E108" s="13" t="s">
        <v>3</v>
      </c>
      <c r="F108" s="67">
        <v>30236</v>
      </c>
      <c r="G108" s="28">
        <f t="shared" ca="1" si="2"/>
        <v>43.55798338815373</v>
      </c>
      <c r="H108" s="16">
        <v>41418</v>
      </c>
      <c r="I108" s="28">
        <f t="shared" ca="1" si="3"/>
        <v>12.943335886442572</v>
      </c>
      <c r="J108" s="13" t="s">
        <v>22</v>
      </c>
      <c r="K108" s="29" t="s">
        <v>18</v>
      </c>
      <c r="L108" s="30">
        <v>144216</v>
      </c>
      <c r="M108" s="13" t="s">
        <v>948</v>
      </c>
      <c r="N108" s="30" t="s">
        <v>1328</v>
      </c>
      <c r="O108" s="13" t="s">
        <v>16</v>
      </c>
      <c r="P108" s="14" t="s">
        <v>1266</v>
      </c>
      <c r="Q108" s="13">
        <v>17</v>
      </c>
      <c r="R108" s="13">
        <f>60-Table7[[#This Row],[AL]]</f>
        <v>43</v>
      </c>
      <c r="S108" s="13"/>
      <c r="T108" s="30">
        <f>30-Table7[[#This Row],[CL]]</f>
        <v>30</v>
      </c>
      <c r="U108" s="30">
        <f>Table7[[#This Row],[AL BAL]]+Table7[[#This Row],[CL BAL]]</f>
        <v>73</v>
      </c>
      <c r="V108" s="30"/>
      <c r="W108" s="30"/>
      <c r="X108" s="30"/>
      <c r="Y108" s="30" t="str">
        <f>Table7[[#This Row],[Coy]]</f>
        <v>D</v>
      </c>
      <c r="Z108" s="30" t="str">
        <f>Table7[[#This Row],[Med Cat]]</f>
        <v>SHAPE1</v>
      </c>
      <c r="AA108" s="30" t="str">
        <f>Table7[[#This Row],[Location]]</f>
        <v>Att Duty</v>
      </c>
      <c r="AB108" s="30"/>
      <c r="AC108" s="30"/>
      <c r="AD108" s="30"/>
      <c r="AE108" s="30"/>
      <c r="AF108" s="30"/>
      <c r="AG108" s="30"/>
      <c r="AH108" s="30"/>
      <c r="AI108"/>
      <c r="AJ108"/>
      <c r="AK108"/>
      <c r="AL108"/>
      <c r="AM108"/>
      <c r="AN108"/>
      <c r="AO108"/>
      <c r="AP108"/>
      <c r="AQ108"/>
      <c r="AR108"/>
      <c r="AS108"/>
      <c r="AT108"/>
    </row>
    <row r="109" spans="1:46" x14ac:dyDescent="0.3">
      <c r="A109" s="10">
        <f>SUBTOTAL(3,$B$5:B109)</f>
        <v>105</v>
      </c>
      <c r="B109" s="14" t="s">
        <v>949</v>
      </c>
      <c r="C109" s="13" t="s">
        <v>34</v>
      </c>
      <c r="D109" s="14" t="s">
        <v>950</v>
      </c>
      <c r="E109" s="14" t="s">
        <v>3</v>
      </c>
      <c r="F109" s="67">
        <v>30237</v>
      </c>
      <c r="G109" s="28">
        <f t="shared" ca="1" si="2"/>
        <v>43.555245537366595</v>
      </c>
      <c r="H109" s="15">
        <v>41419</v>
      </c>
      <c r="I109" s="28">
        <f t="shared" ca="1" si="3"/>
        <v>12.940598035655439</v>
      </c>
      <c r="J109" s="14" t="s">
        <v>21</v>
      </c>
      <c r="K109" s="31" t="s">
        <v>18</v>
      </c>
      <c r="L109" s="30">
        <v>144216</v>
      </c>
      <c r="M109" s="14" t="s">
        <v>951</v>
      </c>
      <c r="N109" s="30" t="s">
        <v>1328</v>
      </c>
      <c r="O109" s="14" t="s">
        <v>1292</v>
      </c>
      <c r="P109" s="14" t="s">
        <v>1266</v>
      </c>
      <c r="Q109" s="14">
        <v>17</v>
      </c>
      <c r="R109" s="14">
        <f>60-Table7[[#This Row],[AL]]</f>
        <v>43</v>
      </c>
      <c r="S109" s="14"/>
      <c r="T109" s="30">
        <f>30-Table7[[#This Row],[CL]]</f>
        <v>30</v>
      </c>
      <c r="U109" s="30">
        <f>Table7[[#This Row],[AL BAL]]+Table7[[#This Row],[CL BAL]]</f>
        <v>73</v>
      </c>
      <c r="V109" s="30"/>
      <c r="W109" s="30"/>
      <c r="X109" s="30"/>
      <c r="Y109" s="30" t="str">
        <f>Table7[[#This Row],[Coy]]</f>
        <v>D</v>
      </c>
      <c r="Z109" s="30" t="str">
        <f>Table7[[#This Row],[Med Cat]]</f>
        <v>LMC</v>
      </c>
      <c r="AA109" s="30" t="str">
        <f>Table7[[#This Row],[Location]]</f>
        <v>Att Duty</v>
      </c>
      <c r="AB109" s="30"/>
      <c r="AC109" s="30"/>
      <c r="AD109" s="30"/>
      <c r="AE109" s="30"/>
      <c r="AF109" s="30"/>
      <c r="AG109" s="30"/>
      <c r="AH109" s="30"/>
      <c r="AI109"/>
      <c r="AJ109"/>
      <c r="AK109"/>
      <c r="AL109"/>
      <c r="AM109"/>
      <c r="AN109"/>
      <c r="AO109"/>
      <c r="AP109"/>
      <c r="AQ109"/>
      <c r="AR109"/>
      <c r="AS109"/>
      <c r="AT109"/>
    </row>
    <row r="110" spans="1:46" x14ac:dyDescent="0.3">
      <c r="A110" s="10">
        <f>SUBTOTAL(3,$B$5:B110)</f>
        <v>106</v>
      </c>
      <c r="B110" s="13" t="s">
        <v>952</v>
      </c>
      <c r="C110" s="13" t="s">
        <v>14</v>
      </c>
      <c r="D110" s="13" t="s">
        <v>953</v>
      </c>
      <c r="E110" s="13" t="s">
        <v>2</v>
      </c>
      <c r="F110" s="67">
        <v>30238</v>
      </c>
      <c r="G110" s="28">
        <f t="shared" ca="1" si="2"/>
        <v>43.552507686579467</v>
      </c>
      <c r="H110" s="16">
        <v>41420</v>
      </c>
      <c r="I110" s="28">
        <f t="shared" ca="1" si="3"/>
        <v>12.937860184868308</v>
      </c>
      <c r="J110" s="13" t="s">
        <v>17</v>
      </c>
      <c r="K110" s="29" t="s">
        <v>18</v>
      </c>
      <c r="L110" s="30">
        <v>144216</v>
      </c>
      <c r="M110" s="13" t="s">
        <v>954</v>
      </c>
      <c r="N110" s="30" t="s">
        <v>1329</v>
      </c>
      <c r="O110" s="13" t="s">
        <v>16</v>
      </c>
      <c r="P110" s="13" t="s">
        <v>1266</v>
      </c>
      <c r="Q110" s="13">
        <v>17</v>
      </c>
      <c r="R110" s="13">
        <f>60-Table7[[#This Row],[AL]]</f>
        <v>43</v>
      </c>
      <c r="S110" s="13"/>
      <c r="T110" s="30">
        <f>30-Table7[[#This Row],[CL]]</f>
        <v>30</v>
      </c>
      <c r="U110" s="30">
        <f>Table7[[#This Row],[AL BAL]]+Table7[[#This Row],[CL BAL]]</f>
        <v>73</v>
      </c>
      <c r="V110" s="30"/>
      <c r="W110" s="30"/>
      <c r="X110" s="30"/>
      <c r="Y110" s="30" t="str">
        <f>Table7[[#This Row],[Coy]]</f>
        <v>C</v>
      </c>
      <c r="Z110" s="30" t="str">
        <f>Table7[[#This Row],[Med Cat]]</f>
        <v>SHAPE1</v>
      </c>
      <c r="AA110" s="30" t="str">
        <f>Table7[[#This Row],[Location]]</f>
        <v>Att Duty</v>
      </c>
      <c r="AB110" s="30"/>
      <c r="AC110" s="30"/>
      <c r="AD110" s="30"/>
      <c r="AE110" s="30"/>
      <c r="AF110" s="30"/>
      <c r="AG110" s="30"/>
      <c r="AH110" s="30"/>
      <c r="AI110"/>
      <c r="AJ110"/>
      <c r="AK110"/>
      <c r="AL110"/>
      <c r="AM110"/>
      <c r="AN110"/>
      <c r="AO110"/>
      <c r="AP110"/>
      <c r="AQ110"/>
      <c r="AR110"/>
      <c r="AS110"/>
      <c r="AT110"/>
    </row>
    <row r="111" spans="1:46" x14ac:dyDescent="0.3">
      <c r="A111" s="10">
        <f>SUBTOTAL(3,$B$5:B111)</f>
        <v>107</v>
      </c>
      <c r="B111" s="14" t="s">
        <v>955</v>
      </c>
      <c r="C111" s="13" t="s">
        <v>19</v>
      </c>
      <c r="D111" s="14" t="s">
        <v>956</v>
      </c>
      <c r="E111" s="14" t="s">
        <v>2</v>
      </c>
      <c r="F111" s="67">
        <v>30239</v>
      </c>
      <c r="G111" s="28">
        <f t="shared" ca="1" si="2"/>
        <v>43.549769835792333</v>
      </c>
      <c r="H111" s="15">
        <v>41421</v>
      </c>
      <c r="I111" s="28">
        <f t="shared" ca="1" si="3"/>
        <v>12.935122334081175</v>
      </c>
      <c r="J111" s="14" t="s">
        <v>49</v>
      </c>
      <c r="K111" s="31" t="s">
        <v>18</v>
      </c>
      <c r="L111" s="30">
        <v>144216</v>
      </c>
      <c r="M111" s="14" t="s">
        <v>957</v>
      </c>
      <c r="N111" s="30" t="s">
        <v>1329</v>
      </c>
      <c r="O111" s="14" t="s">
        <v>16</v>
      </c>
      <c r="P111" s="13" t="s">
        <v>1266</v>
      </c>
      <c r="Q111" s="14">
        <v>17</v>
      </c>
      <c r="R111" s="14">
        <f>60-Table7[[#This Row],[AL]]</f>
        <v>43</v>
      </c>
      <c r="S111" s="14"/>
      <c r="T111" s="30">
        <f>30-Table7[[#This Row],[CL]]</f>
        <v>30</v>
      </c>
      <c r="U111" s="30">
        <f>Table7[[#This Row],[AL BAL]]+Table7[[#This Row],[CL BAL]]</f>
        <v>73</v>
      </c>
      <c r="V111" s="30"/>
      <c r="W111" s="30"/>
      <c r="X111" s="30"/>
      <c r="Y111" s="30" t="str">
        <f>Table7[[#This Row],[Coy]]</f>
        <v>C</v>
      </c>
      <c r="Z111" s="30" t="str">
        <f>Table7[[#This Row],[Med Cat]]</f>
        <v>SHAPE1</v>
      </c>
      <c r="AA111" s="30" t="str">
        <f>Table7[[#This Row],[Location]]</f>
        <v>Att Duty</v>
      </c>
      <c r="AB111" s="30"/>
      <c r="AC111" s="30"/>
      <c r="AD111" s="30"/>
      <c r="AE111" s="30"/>
      <c r="AF111" s="30"/>
      <c r="AG111" s="30"/>
      <c r="AH111" s="30"/>
      <c r="AI111"/>
      <c r="AJ111"/>
      <c r="AK111"/>
      <c r="AL111"/>
      <c r="AM111"/>
      <c r="AN111"/>
      <c r="AO111"/>
      <c r="AP111"/>
      <c r="AQ111"/>
      <c r="AR111"/>
      <c r="AS111"/>
      <c r="AT111"/>
    </row>
    <row r="112" spans="1:46" x14ac:dyDescent="0.3">
      <c r="A112" s="10">
        <f>SUBTOTAL(3,$B$5:B112)</f>
        <v>108</v>
      </c>
      <c r="B112" s="13" t="s">
        <v>961</v>
      </c>
      <c r="C112" s="13" t="s">
        <v>24</v>
      </c>
      <c r="D112" s="13" t="s">
        <v>962</v>
      </c>
      <c r="E112" s="13" t="s">
        <v>4</v>
      </c>
      <c r="F112" s="67">
        <v>30240</v>
      </c>
      <c r="G112" s="28">
        <f t="shared" ca="1" si="2"/>
        <v>43.547031985005198</v>
      </c>
      <c r="H112" s="16">
        <v>41422</v>
      </c>
      <c r="I112" s="28">
        <f t="shared" ca="1" si="3"/>
        <v>12.932384483294044</v>
      </c>
      <c r="J112" s="13" t="s">
        <v>21</v>
      </c>
      <c r="K112" s="29" t="s">
        <v>18</v>
      </c>
      <c r="L112" s="30">
        <v>144216</v>
      </c>
      <c r="M112" s="13" t="s">
        <v>963</v>
      </c>
      <c r="N112" s="30" t="s">
        <v>1329</v>
      </c>
      <c r="O112" s="13" t="s">
        <v>16</v>
      </c>
      <c r="P112" s="13" t="s">
        <v>1288</v>
      </c>
      <c r="Q112" s="13">
        <v>17</v>
      </c>
      <c r="R112" s="13">
        <f>60-Table7[[#This Row],[AL]]</f>
        <v>43</v>
      </c>
      <c r="S112" s="13"/>
      <c r="T112" s="30">
        <f>30-Table7[[#This Row],[CL]]</f>
        <v>30</v>
      </c>
      <c r="U112" s="30">
        <f>Table7[[#This Row],[AL BAL]]+Table7[[#This Row],[CL BAL]]</f>
        <v>73</v>
      </c>
      <c r="V112" s="30"/>
      <c r="W112" s="30"/>
      <c r="X112" s="30"/>
      <c r="Y112" s="30" t="str">
        <f>Table7[[#This Row],[Coy]]</f>
        <v>HQ</v>
      </c>
      <c r="Z112" s="30" t="str">
        <f>Table7[[#This Row],[Med Cat]]</f>
        <v>SHAPE1</v>
      </c>
      <c r="AA112" s="30" t="str">
        <f>Table7[[#This Row],[Location]]</f>
        <v>In Unit</v>
      </c>
      <c r="AB112" s="30"/>
      <c r="AC112" s="30"/>
      <c r="AD112" s="30"/>
      <c r="AE112" s="30"/>
      <c r="AF112" s="30"/>
      <c r="AG112" s="30"/>
      <c r="AH112" s="30"/>
      <c r="AI112"/>
      <c r="AJ112"/>
      <c r="AK112"/>
      <c r="AL112"/>
      <c r="AM112"/>
      <c r="AN112"/>
      <c r="AO112"/>
      <c r="AP112"/>
      <c r="AQ112"/>
      <c r="AR112"/>
      <c r="AS112"/>
      <c r="AT112"/>
    </row>
    <row r="113" spans="1:46" x14ac:dyDescent="0.3">
      <c r="A113" s="10">
        <f>SUBTOTAL(3,$B$5:B113)</f>
        <v>109</v>
      </c>
      <c r="B113" s="14" t="s">
        <v>964</v>
      </c>
      <c r="C113" s="13" t="s">
        <v>34</v>
      </c>
      <c r="D113" s="14" t="s">
        <v>965</v>
      </c>
      <c r="E113" s="14" t="s">
        <v>1</v>
      </c>
      <c r="F113" s="67">
        <v>30241</v>
      </c>
      <c r="G113" s="28">
        <f t="shared" ca="1" si="2"/>
        <v>43.54429413421807</v>
      </c>
      <c r="H113" s="15">
        <v>41423</v>
      </c>
      <c r="I113" s="28">
        <f t="shared" ca="1" si="3"/>
        <v>12.929646632506911</v>
      </c>
      <c r="J113" s="14" t="s">
        <v>31</v>
      </c>
      <c r="K113" s="31" t="s">
        <v>18</v>
      </c>
      <c r="L113" s="30">
        <v>144216</v>
      </c>
      <c r="M113" s="14" t="s">
        <v>966</v>
      </c>
      <c r="N113" s="30" t="s">
        <v>1329</v>
      </c>
      <c r="O113" s="14" t="s">
        <v>16</v>
      </c>
      <c r="P113" s="13" t="s">
        <v>1288</v>
      </c>
      <c r="Q113" s="14">
        <v>17</v>
      </c>
      <c r="R113" s="14">
        <f>60-Table7[[#This Row],[AL]]</f>
        <v>43</v>
      </c>
      <c r="S113" s="14"/>
      <c r="T113" s="30">
        <f>30-Table7[[#This Row],[CL]]</f>
        <v>30</v>
      </c>
      <c r="U113" s="30">
        <f>Table7[[#This Row],[AL BAL]]+Table7[[#This Row],[CL BAL]]</f>
        <v>73</v>
      </c>
      <c r="V113" s="30"/>
      <c r="W113" s="30"/>
      <c r="X113" s="30"/>
      <c r="Y113" s="30" t="str">
        <f>Table7[[#This Row],[Coy]]</f>
        <v>A</v>
      </c>
      <c r="Z113" s="30" t="str">
        <f>Table7[[#This Row],[Med Cat]]</f>
        <v>SHAPE1</v>
      </c>
      <c r="AA113" s="30" t="str">
        <f>Table7[[#This Row],[Location]]</f>
        <v>In Unit</v>
      </c>
      <c r="AB113" s="30"/>
      <c r="AC113" s="30"/>
      <c r="AD113" s="30"/>
      <c r="AE113" s="30"/>
      <c r="AF113" s="30"/>
      <c r="AG113" s="30"/>
      <c r="AH113" s="30"/>
      <c r="AI113"/>
      <c r="AJ113"/>
      <c r="AK113"/>
      <c r="AL113"/>
      <c r="AM113"/>
      <c r="AN113"/>
      <c r="AO113"/>
      <c r="AP113"/>
      <c r="AQ113"/>
      <c r="AR113"/>
      <c r="AS113"/>
      <c r="AT113"/>
    </row>
    <row r="114" spans="1:46" x14ac:dyDescent="0.3">
      <c r="A114" s="10">
        <f>SUBTOTAL(3,$B$5:B114)</f>
        <v>110</v>
      </c>
      <c r="B114" s="13" t="s">
        <v>971</v>
      </c>
      <c r="C114" s="13" t="s">
        <v>14</v>
      </c>
      <c r="D114" s="13" t="s">
        <v>972</v>
      </c>
      <c r="E114" s="13" t="s">
        <v>4</v>
      </c>
      <c r="F114" s="67">
        <v>30242</v>
      </c>
      <c r="G114" s="28">
        <f t="shared" ca="1" si="2"/>
        <v>43.541556283430936</v>
      </c>
      <c r="H114" s="16">
        <v>41424</v>
      </c>
      <c r="I114" s="28">
        <f t="shared" ca="1" si="3"/>
        <v>12.92690878171978</v>
      </c>
      <c r="J114" s="13" t="s">
        <v>49</v>
      </c>
      <c r="K114" s="29" t="s">
        <v>18</v>
      </c>
      <c r="L114" s="30">
        <v>144216</v>
      </c>
      <c r="M114" s="13" t="s">
        <v>973</v>
      </c>
      <c r="N114" s="30" t="s">
        <v>1329</v>
      </c>
      <c r="O114" s="13" t="s">
        <v>16</v>
      </c>
      <c r="P114" s="13" t="s">
        <v>1288</v>
      </c>
      <c r="Q114" s="13">
        <v>17</v>
      </c>
      <c r="R114" s="13">
        <f>60-Table7[[#This Row],[AL]]</f>
        <v>43</v>
      </c>
      <c r="S114" s="13"/>
      <c r="T114" s="30">
        <f>30-Table7[[#This Row],[CL]]</f>
        <v>30</v>
      </c>
      <c r="U114" s="30">
        <f>Table7[[#This Row],[AL BAL]]+Table7[[#This Row],[CL BAL]]</f>
        <v>73</v>
      </c>
      <c r="V114" s="30"/>
      <c r="W114" s="30"/>
      <c r="X114" s="30"/>
      <c r="Y114" s="30" t="str">
        <f>Table7[[#This Row],[Coy]]</f>
        <v>HQ</v>
      </c>
      <c r="Z114" s="30" t="str">
        <f>Table7[[#This Row],[Med Cat]]</f>
        <v>SHAPE1</v>
      </c>
      <c r="AA114" s="30" t="str">
        <f>Table7[[#This Row],[Location]]</f>
        <v>In Unit</v>
      </c>
      <c r="AB114" s="30"/>
      <c r="AC114" s="30"/>
      <c r="AD114" s="30"/>
      <c r="AE114" s="30"/>
      <c r="AF114" s="30"/>
      <c r="AG114" s="30"/>
      <c r="AH114" s="30"/>
      <c r="AI114"/>
      <c r="AJ114"/>
      <c r="AK114"/>
      <c r="AL114"/>
      <c r="AM114"/>
      <c r="AN114"/>
      <c r="AO114"/>
      <c r="AP114"/>
      <c r="AQ114"/>
      <c r="AR114"/>
      <c r="AS114"/>
      <c r="AT114"/>
    </row>
    <row r="115" spans="1:46" x14ac:dyDescent="0.3">
      <c r="A115" s="10">
        <f>SUBTOTAL(3,$B$5:B115)</f>
        <v>111</v>
      </c>
      <c r="B115" s="14" t="s">
        <v>974</v>
      </c>
      <c r="C115" s="13" t="s">
        <v>19</v>
      </c>
      <c r="D115" s="14" t="s">
        <v>975</v>
      </c>
      <c r="E115" s="14" t="s">
        <v>2</v>
      </c>
      <c r="F115" s="67">
        <v>30243</v>
      </c>
      <c r="G115" s="28">
        <f t="shared" ca="1" si="2"/>
        <v>43.538818432643801</v>
      </c>
      <c r="H115" s="15">
        <v>41425</v>
      </c>
      <c r="I115" s="28">
        <f t="shared" ca="1" si="3"/>
        <v>12.924170930932647</v>
      </c>
      <c r="J115" s="14" t="s">
        <v>21</v>
      </c>
      <c r="K115" s="31" t="s">
        <v>18</v>
      </c>
      <c r="L115" s="30">
        <v>144216</v>
      </c>
      <c r="M115" s="14" t="s">
        <v>976</v>
      </c>
      <c r="N115" s="30" t="s">
        <v>1329</v>
      </c>
      <c r="O115" s="14" t="s">
        <v>16</v>
      </c>
      <c r="P115" s="13" t="s">
        <v>1288</v>
      </c>
      <c r="Q115" s="14">
        <v>17</v>
      </c>
      <c r="R115" s="14">
        <f>60-Table7[[#This Row],[AL]]</f>
        <v>43</v>
      </c>
      <c r="S115" s="14"/>
      <c r="T115" s="30">
        <f>30-Table7[[#This Row],[CL]]</f>
        <v>30</v>
      </c>
      <c r="U115" s="30">
        <f>Table7[[#This Row],[AL BAL]]+Table7[[#This Row],[CL BAL]]</f>
        <v>73</v>
      </c>
      <c r="V115" s="30"/>
      <c r="W115" s="30"/>
      <c r="X115" s="30"/>
      <c r="Y115" s="30" t="str">
        <f>Table7[[#This Row],[Coy]]</f>
        <v>C</v>
      </c>
      <c r="Z115" s="30" t="str">
        <f>Table7[[#This Row],[Med Cat]]</f>
        <v>SHAPE1</v>
      </c>
      <c r="AA115" s="30" t="str">
        <f>Table7[[#This Row],[Location]]</f>
        <v>In Unit</v>
      </c>
      <c r="AB115" s="30"/>
      <c r="AC115" s="30"/>
      <c r="AD115" s="30"/>
      <c r="AE115" s="30"/>
      <c r="AF115" s="30"/>
      <c r="AG115" s="30"/>
      <c r="AH115" s="30"/>
      <c r="AI115"/>
      <c r="AJ115"/>
      <c r="AK115"/>
      <c r="AL115"/>
      <c r="AM115"/>
      <c r="AN115"/>
      <c r="AO115"/>
      <c r="AP115"/>
      <c r="AQ115"/>
      <c r="AR115"/>
      <c r="AS115"/>
      <c r="AT115"/>
    </row>
    <row r="116" spans="1:46" x14ac:dyDescent="0.3">
      <c r="A116" s="10">
        <f>SUBTOTAL(3,$B$5:B116)</f>
        <v>112</v>
      </c>
      <c r="B116" s="13" t="s">
        <v>977</v>
      </c>
      <c r="C116" s="13" t="s">
        <v>24</v>
      </c>
      <c r="D116" s="13" t="s">
        <v>978</v>
      </c>
      <c r="E116" s="13" t="s">
        <v>0</v>
      </c>
      <c r="F116" s="67">
        <v>30244</v>
      </c>
      <c r="G116" s="28">
        <f t="shared" ca="1" si="2"/>
        <v>43.536080581856673</v>
      </c>
      <c r="H116" s="16">
        <v>41426</v>
      </c>
      <c r="I116" s="28">
        <f t="shared" ca="1" si="3"/>
        <v>12.921433080145516</v>
      </c>
      <c r="J116" s="13" t="s">
        <v>21</v>
      </c>
      <c r="K116" s="29" t="s">
        <v>18</v>
      </c>
      <c r="L116" s="30">
        <v>144216</v>
      </c>
      <c r="M116" s="13" t="s">
        <v>967</v>
      </c>
      <c r="N116" s="30" t="s">
        <v>1329</v>
      </c>
      <c r="O116" s="13" t="s">
        <v>16</v>
      </c>
      <c r="P116" s="13" t="s">
        <v>1288</v>
      </c>
      <c r="Q116" s="13">
        <v>17</v>
      </c>
      <c r="R116" s="13">
        <f>60-Table7[[#This Row],[AL]]</f>
        <v>43</v>
      </c>
      <c r="S116" s="13"/>
      <c r="T116" s="30">
        <f>30-Table7[[#This Row],[CL]]</f>
        <v>30</v>
      </c>
      <c r="U116" s="30">
        <f>Table7[[#This Row],[AL BAL]]+Table7[[#This Row],[CL BAL]]</f>
        <v>73</v>
      </c>
      <c r="V116" s="30"/>
      <c r="W116" s="30"/>
      <c r="X116" s="30"/>
      <c r="Y116" s="30" t="str">
        <f>Table7[[#This Row],[Coy]]</f>
        <v>B</v>
      </c>
      <c r="Z116" s="30" t="str">
        <f>Table7[[#This Row],[Med Cat]]</f>
        <v>SHAPE1</v>
      </c>
      <c r="AA116" s="30" t="str">
        <f>Table7[[#This Row],[Location]]</f>
        <v>In Unit</v>
      </c>
      <c r="AB116" s="30"/>
      <c r="AC116" s="30"/>
      <c r="AD116" s="30"/>
      <c r="AE116" s="30"/>
      <c r="AF116" s="30"/>
      <c r="AG116" s="30"/>
      <c r="AH116" s="30"/>
      <c r="AI116"/>
      <c r="AJ116"/>
      <c r="AK116"/>
      <c r="AL116"/>
      <c r="AM116"/>
      <c r="AN116"/>
      <c r="AO116"/>
      <c r="AP116"/>
      <c r="AQ116"/>
      <c r="AR116"/>
      <c r="AS116"/>
      <c r="AT116"/>
    </row>
    <row r="117" spans="1:46" x14ac:dyDescent="0.3">
      <c r="A117" s="10">
        <f>SUBTOTAL(3,$B$5:B117)</f>
        <v>113</v>
      </c>
      <c r="B117" s="14" t="s">
        <v>979</v>
      </c>
      <c r="C117" s="13" t="s">
        <v>34</v>
      </c>
      <c r="D117" s="14" t="s">
        <v>980</v>
      </c>
      <c r="E117" s="14" t="s">
        <v>1</v>
      </c>
      <c r="F117" s="67">
        <v>30245</v>
      </c>
      <c r="G117" s="28">
        <f t="shared" ca="1" si="2"/>
        <v>43.533342731069538</v>
      </c>
      <c r="H117" s="15">
        <v>41427</v>
      </c>
      <c r="I117" s="28">
        <f t="shared" ca="1" si="3"/>
        <v>12.918695229358383</v>
      </c>
      <c r="J117" s="14" t="s">
        <v>22</v>
      </c>
      <c r="K117" s="31" t="s">
        <v>18</v>
      </c>
      <c r="L117" s="30">
        <v>144216</v>
      </c>
      <c r="M117" s="14" t="s">
        <v>981</v>
      </c>
      <c r="N117" s="30" t="s">
        <v>1329</v>
      </c>
      <c r="O117" s="14" t="s">
        <v>16</v>
      </c>
      <c r="P117" s="13" t="s">
        <v>1288</v>
      </c>
      <c r="Q117" s="14">
        <v>17</v>
      </c>
      <c r="R117" s="14">
        <f>60-Table7[[#This Row],[AL]]</f>
        <v>43</v>
      </c>
      <c r="S117" s="14"/>
      <c r="T117" s="30">
        <f>30-Table7[[#This Row],[CL]]</f>
        <v>30</v>
      </c>
      <c r="U117" s="30">
        <f>Table7[[#This Row],[AL BAL]]+Table7[[#This Row],[CL BAL]]</f>
        <v>73</v>
      </c>
      <c r="V117" s="30"/>
      <c r="W117" s="30"/>
      <c r="X117" s="30"/>
      <c r="Y117" s="30" t="str">
        <f>Table7[[#This Row],[Coy]]</f>
        <v>A</v>
      </c>
      <c r="Z117" s="30" t="str">
        <f>Table7[[#This Row],[Med Cat]]</f>
        <v>SHAPE1</v>
      </c>
      <c r="AA117" s="30" t="str">
        <f>Table7[[#This Row],[Location]]</f>
        <v>In Unit</v>
      </c>
      <c r="AB117" s="30"/>
      <c r="AC117" s="30"/>
      <c r="AD117" s="30"/>
      <c r="AE117" s="30"/>
      <c r="AF117" s="30"/>
      <c r="AG117" s="30"/>
      <c r="AH117" s="30"/>
      <c r="AI117"/>
      <c r="AJ117"/>
      <c r="AK117"/>
      <c r="AL117"/>
      <c r="AM117"/>
      <c r="AN117"/>
      <c r="AO117"/>
      <c r="AP117"/>
      <c r="AQ117"/>
      <c r="AR117"/>
      <c r="AS117"/>
      <c r="AT117"/>
    </row>
    <row r="118" spans="1:46" x14ac:dyDescent="0.3">
      <c r="A118" s="10">
        <f>SUBTOTAL(3,$B$5:B118)</f>
        <v>114</v>
      </c>
      <c r="B118" s="13" t="s">
        <v>982</v>
      </c>
      <c r="C118" s="13" t="s">
        <v>14</v>
      </c>
      <c r="D118" s="13" t="s">
        <v>983</v>
      </c>
      <c r="E118" s="13" t="s">
        <v>1</v>
      </c>
      <c r="F118" s="67">
        <v>30246</v>
      </c>
      <c r="G118" s="28">
        <f t="shared" ca="1" si="2"/>
        <v>43.530604880282404</v>
      </c>
      <c r="H118" s="16">
        <v>41428</v>
      </c>
      <c r="I118" s="28">
        <f t="shared" ca="1" si="3"/>
        <v>12.915957378571251</v>
      </c>
      <c r="J118" s="13" t="s">
        <v>22</v>
      </c>
      <c r="K118" s="29" t="s">
        <v>18</v>
      </c>
      <c r="L118" s="30">
        <v>144216</v>
      </c>
      <c r="M118" s="13" t="s">
        <v>984</v>
      </c>
      <c r="N118" s="30" t="s">
        <v>1329</v>
      </c>
      <c r="O118" s="13" t="s">
        <v>16</v>
      </c>
      <c r="P118" s="13" t="s">
        <v>1288</v>
      </c>
      <c r="Q118" s="13">
        <v>17</v>
      </c>
      <c r="R118" s="13">
        <f>60-Table7[[#This Row],[AL]]</f>
        <v>43</v>
      </c>
      <c r="S118" s="13"/>
      <c r="T118" s="30">
        <f>30-Table7[[#This Row],[CL]]</f>
        <v>30</v>
      </c>
      <c r="U118" s="30">
        <f>Table7[[#This Row],[AL BAL]]+Table7[[#This Row],[CL BAL]]</f>
        <v>73</v>
      </c>
      <c r="V118" s="30"/>
      <c r="W118" s="30"/>
      <c r="X118" s="30"/>
      <c r="Y118" s="30" t="str">
        <f>Table7[[#This Row],[Coy]]</f>
        <v>A</v>
      </c>
      <c r="Z118" s="30" t="str">
        <f>Table7[[#This Row],[Med Cat]]</f>
        <v>SHAPE1</v>
      </c>
      <c r="AA118" s="30" t="str">
        <f>Table7[[#This Row],[Location]]</f>
        <v>In Unit</v>
      </c>
      <c r="AB118" s="30"/>
      <c r="AC118" s="30"/>
      <c r="AD118" s="30"/>
      <c r="AE118" s="30"/>
      <c r="AF118" s="30"/>
      <c r="AG118" s="30"/>
      <c r="AH118" s="30"/>
      <c r="AI118"/>
      <c r="AJ118"/>
      <c r="AK118"/>
      <c r="AL118"/>
      <c r="AM118"/>
      <c r="AN118"/>
      <c r="AO118"/>
      <c r="AP118"/>
      <c r="AQ118"/>
      <c r="AR118"/>
      <c r="AS118"/>
      <c r="AT118"/>
    </row>
    <row r="119" spans="1:46" x14ac:dyDescent="0.3">
      <c r="A119" s="10">
        <f>SUBTOTAL(3,$B$5:B119)</f>
        <v>115</v>
      </c>
      <c r="B119" s="14" t="s">
        <v>985</v>
      </c>
      <c r="C119" s="13" t="s">
        <v>19</v>
      </c>
      <c r="D119" s="14" t="s">
        <v>986</v>
      </c>
      <c r="E119" s="14" t="s">
        <v>0</v>
      </c>
      <c r="F119" s="67">
        <v>30247</v>
      </c>
      <c r="G119" s="28">
        <f t="shared" ca="1" si="2"/>
        <v>43.527867029495276</v>
      </c>
      <c r="H119" s="15">
        <v>41429</v>
      </c>
      <c r="I119" s="28">
        <f t="shared" ca="1" si="3"/>
        <v>12.913219527784118</v>
      </c>
      <c r="J119" s="14" t="s">
        <v>21</v>
      </c>
      <c r="K119" s="31" t="s">
        <v>18</v>
      </c>
      <c r="L119" s="30">
        <v>144216</v>
      </c>
      <c r="M119" s="14" t="s">
        <v>987</v>
      </c>
      <c r="N119" s="30" t="s">
        <v>1329</v>
      </c>
      <c r="O119" s="14" t="s">
        <v>16</v>
      </c>
      <c r="P119" s="13" t="s">
        <v>1288</v>
      </c>
      <c r="Q119" s="14">
        <v>17</v>
      </c>
      <c r="R119" s="14">
        <f>60-Table7[[#This Row],[AL]]</f>
        <v>43</v>
      </c>
      <c r="S119" s="14"/>
      <c r="T119" s="30">
        <f>30-Table7[[#This Row],[CL]]</f>
        <v>30</v>
      </c>
      <c r="U119" s="30">
        <f>Table7[[#This Row],[AL BAL]]+Table7[[#This Row],[CL BAL]]</f>
        <v>73</v>
      </c>
      <c r="V119" s="30"/>
      <c r="W119" s="30"/>
      <c r="X119" s="30"/>
      <c r="Y119" s="30" t="str">
        <f>Table7[[#This Row],[Coy]]</f>
        <v>B</v>
      </c>
      <c r="Z119" s="30" t="str">
        <f>Table7[[#This Row],[Med Cat]]</f>
        <v>SHAPE1</v>
      </c>
      <c r="AA119" s="30" t="str">
        <f>Table7[[#This Row],[Location]]</f>
        <v>In Unit</v>
      </c>
      <c r="AB119" s="30"/>
      <c r="AC119" s="30"/>
      <c r="AD119" s="30"/>
      <c r="AE119" s="30"/>
      <c r="AF119" s="30"/>
      <c r="AG119" s="30"/>
      <c r="AH119" s="30"/>
      <c r="AI119"/>
      <c r="AJ119"/>
      <c r="AK119"/>
      <c r="AL119"/>
      <c r="AM119"/>
      <c r="AN119"/>
      <c r="AO119"/>
      <c r="AP119"/>
      <c r="AQ119"/>
      <c r="AR119"/>
      <c r="AS119"/>
      <c r="AT119"/>
    </row>
    <row r="120" spans="1:46" x14ac:dyDescent="0.3">
      <c r="A120" s="10">
        <f>SUBTOTAL(3,$B$5:B120)</f>
        <v>116</v>
      </c>
      <c r="B120" s="13" t="s">
        <v>988</v>
      </c>
      <c r="C120" s="13" t="s">
        <v>24</v>
      </c>
      <c r="D120" s="13" t="s">
        <v>989</v>
      </c>
      <c r="E120" s="13" t="s">
        <v>15</v>
      </c>
      <c r="F120" s="67">
        <v>30248</v>
      </c>
      <c r="G120" s="28">
        <f t="shared" ca="1" si="2"/>
        <v>43.525129178708141</v>
      </c>
      <c r="H120" s="16">
        <v>41430</v>
      </c>
      <c r="I120" s="28">
        <f t="shared" ca="1" si="3"/>
        <v>12.910481676996985</v>
      </c>
      <c r="J120" s="13" t="s">
        <v>31</v>
      </c>
      <c r="K120" s="29" t="s">
        <v>18</v>
      </c>
      <c r="L120" s="30">
        <v>144216</v>
      </c>
      <c r="M120" s="13" t="s">
        <v>990</v>
      </c>
      <c r="N120" s="30" t="s">
        <v>1329</v>
      </c>
      <c r="O120" s="13" t="s">
        <v>16</v>
      </c>
      <c r="P120" s="13" t="s">
        <v>1288</v>
      </c>
      <c r="Q120" s="13">
        <v>17</v>
      </c>
      <c r="R120" s="13">
        <f>60-Table7[[#This Row],[AL]]</f>
        <v>43</v>
      </c>
      <c r="S120" s="13"/>
      <c r="T120" s="30">
        <f>30-Table7[[#This Row],[CL]]</f>
        <v>30</v>
      </c>
      <c r="U120" s="30">
        <f>Table7[[#This Row],[AL BAL]]+Table7[[#This Row],[CL BAL]]</f>
        <v>73</v>
      </c>
      <c r="V120" s="30"/>
      <c r="W120" s="30"/>
      <c r="X120" s="30"/>
      <c r="Y120" s="30" t="str">
        <f>Table7[[#This Row],[Coy]]</f>
        <v>SP</v>
      </c>
      <c r="Z120" s="30" t="str">
        <f>Table7[[#This Row],[Med Cat]]</f>
        <v>SHAPE1</v>
      </c>
      <c r="AA120" s="30" t="str">
        <f>Table7[[#This Row],[Location]]</f>
        <v>In Unit</v>
      </c>
      <c r="AB120" s="30"/>
      <c r="AC120" s="30"/>
      <c r="AD120" s="30"/>
      <c r="AE120" s="30"/>
      <c r="AF120" s="30"/>
      <c r="AG120" s="30"/>
      <c r="AH120" s="30"/>
      <c r="AI120"/>
      <c r="AJ120"/>
      <c r="AK120"/>
      <c r="AL120"/>
      <c r="AM120"/>
      <c r="AN120"/>
      <c r="AO120"/>
      <c r="AP120"/>
      <c r="AQ120"/>
      <c r="AR120"/>
      <c r="AS120"/>
      <c r="AT120"/>
    </row>
    <row r="121" spans="1:46" x14ac:dyDescent="0.3">
      <c r="A121" s="10">
        <f>SUBTOTAL(3,$B$5:B121)</f>
        <v>117</v>
      </c>
      <c r="B121" s="14" t="s">
        <v>991</v>
      </c>
      <c r="C121" s="13" t="s">
        <v>34</v>
      </c>
      <c r="D121" s="14" t="s">
        <v>992</v>
      </c>
      <c r="E121" s="14" t="s">
        <v>1</v>
      </c>
      <c r="F121" s="67">
        <v>30249</v>
      </c>
      <c r="G121" s="28">
        <f t="shared" ca="1" si="2"/>
        <v>43.522391327921014</v>
      </c>
      <c r="H121" s="15">
        <v>41431</v>
      </c>
      <c r="I121" s="28">
        <f t="shared" ca="1" si="3"/>
        <v>12.907743826209854</v>
      </c>
      <c r="J121" s="14" t="s">
        <v>49</v>
      </c>
      <c r="K121" s="31" t="s">
        <v>18</v>
      </c>
      <c r="L121" s="30">
        <v>144216</v>
      </c>
      <c r="M121" s="14" t="s">
        <v>993</v>
      </c>
      <c r="N121" s="30" t="s">
        <v>1329</v>
      </c>
      <c r="O121" s="14" t="s">
        <v>16</v>
      </c>
      <c r="P121" s="13" t="s">
        <v>1288</v>
      </c>
      <c r="Q121" s="14">
        <v>17</v>
      </c>
      <c r="R121" s="14">
        <f>60-Table7[[#This Row],[AL]]</f>
        <v>43</v>
      </c>
      <c r="S121" s="14"/>
      <c r="T121" s="30">
        <f>30-Table7[[#This Row],[CL]]</f>
        <v>30</v>
      </c>
      <c r="U121" s="30">
        <f>Table7[[#This Row],[AL BAL]]+Table7[[#This Row],[CL BAL]]</f>
        <v>73</v>
      </c>
      <c r="V121" s="30"/>
      <c r="W121" s="30"/>
      <c r="X121" s="30"/>
      <c r="Y121" s="30" t="str">
        <f>Table7[[#This Row],[Coy]]</f>
        <v>A</v>
      </c>
      <c r="Z121" s="30" t="str">
        <f>Table7[[#This Row],[Med Cat]]</f>
        <v>SHAPE1</v>
      </c>
      <c r="AA121" s="30" t="str">
        <f>Table7[[#This Row],[Location]]</f>
        <v>In Unit</v>
      </c>
      <c r="AB121" s="30"/>
      <c r="AC121" s="30"/>
      <c r="AD121" s="30"/>
      <c r="AE121" s="30"/>
      <c r="AF121" s="30"/>
      <c r="AG121" s="30"/>
      <c r="AH121" s="30"/>
      <c r="AI121"/>
      <c r="AJ121"/>
      <c r="AK121"/>
      <c r="AL121"/>
      <c r="AM121"/>
      <c r="AN121"/>
      <c r="AO121"/>
      <c r="AP121"/>
      <c r="AQ121"/>
      <c r="AR121"/>
      <c r="AS121"/>
      <c r="AT121"/>
    </row>
    <row r="122" spans="1:46" x14ac:dyDescent="0.3">
      <c r="A122" s="10">
        <f>SUBTOTAL(3,$B$5:B122)</f>
        <v>118</v>
      </c>
      <c r="B122" s="13" t="s">
        <v>994</v>
      </c>
      <c r="C122" s="13" t="s">
        <v>14</v>
      </c>
      <c r="D122" s="13" t="s">
        <v>995</v>
      </c>
      <c r="E122" s="13" t="s">
        <v>1</v>
      </c>
      <c r="F122" s="67">
        <v>30250</v>
      </c>
      <c r="G122" s="28">
        <f t="shared" ca="1" si="2"/>
        <v>43.519653477133879</v>
      </c>
      <c r="H122" s="16">
        <v>41432</v>
      </c>
      <c r="I122" s="28">
        <f t="shared" ca="1" si="3"/>
        <v>12.905005975422721</v>
      </c>
      <c r="J122" s="13" t="s">
        <v>31</v>
      </c>
      <c r="K122" s="29" t="s">
        <v>18</v>
      </c>
      <c r="L122" s="30">
        <v>144216</v>
      </c>
      <c r="M122" s="13" t="s">
        <v>996</v>
      </c>
      <c r="N122" s="30" t="s">
        <v>1329</v>
      </c>
      <c r="O122" s="13" t="s">
        <v>16</v>
      </c>
      <c r="P122" s="13" t="s">
        <v>1288</v>
      </c>
      <c r="Q122" s="13">
        <v>17</v>
      </c>
      <c r="R122" s="13">
        <f>60-Table7[[#This Row],[AL]]</f>
        <v>43</v>
      </c>
      <c r="S122" s="13"/>
      <c r="T122" s="30">
        <f>30-Table7[[#This Row],[CL]]</f>
        <v>30</v>
      </c>
      <c r="U122" s="30">
        <f>Table7[[#This Row],[AL BAL]]+Table7[[#This Row],[CL BAL]]</f>
        <v>73</v>
      </c>
      <c r="V122" s="30"/>
      <c r="W122" s="30"/>
      <c r="X122" s="30"/>
      <c r="Y122" s="30" t="str">
        <f>Table7[[#This Row],[Coy]]</f>
        <v>A</v>
      </c>
      <c r="Z122" s="30" t="str">
        <f>Table7[[#This Row],[Med Cat]]</f>
        <v>SHAPE1</v>
      </c>
      <c r="AA122" s="30" t="str">
        <f>Table7[[#This Row],[Location]]</f>
        <v>In Unit</v>
      </c>
      <c r="AB122" s="30"/>
      <c r="AC122" s="30"/>
      <c r="AD122" s="30"/>
      <c r="AE122" s="30"/>
      <c r="AF122" s="30"/>
      <c r="AG122" s="30"/>
      <c r="AH122" s="30"/>
      <c r="AI122"/>
      <c r="AJ122"/>
      <c r="AK122"/>
      <c r="AL122"/>
      <c r="AM122"/>
      <c r="AN122"/>
      <c r="AO122"/>
      <c r="AP122"/>
      <c r="AQ122"/>
      <c r="AR122"/>
      <c r="AS122"/>
      <c r="AT122"/>
    </row>
    <row r="123" spans="1:46" ht="27.6" x14ac:dyDescent="0.3">
      <c r="A123" s="10">
        <f>SUBTOTAL(3,$B$5:B123)</f>
        <v>119</v>
      </c>
      <c r="B123" s="14" t="s">
        <v>997</v>
      </c>
      <c r="C123" s="13" t="s">
        <v>19</v>
      </c>
      <c r="D123" s="14" t="s">
        <v>998</v>
      </c>
      <c r="E123" s="14" t="s">
        <v>3</v>
      </c>
      <c r="F123" s="67">
        <v>30251</v>
      </c>
      <c r="G123" s="28">
        <f t="shared" ca="1" si="2"/>
        <v>43.516915626346744</v>
      </c>
      <c r="H123" s="15">
        <v>41433</v>
      </c>
      <c r="I123" s="28">
        <f t="shared" ca="1" si="3"/>
        <v>12.90226812463559</v>
      </c>
      <c r="J123" s="14" t="s">
        <v>31</v>
      </c>
      <c r="K123" s="31" t="s">
        <v>18</v>
      </c>
      <c r="L123" s="30">
        <v>144216</v>
      </c>
      <c r="M123" s="14" t="s">
        <v>999</v>
      </c>
      <c r="N123" s="30" t="s">
        <v>1329</v>
      </c>
      <c r="O123" s="14" t="s">
        <v>16</v>
      </c>
      <c r="P123" s="13" t="s">
        <v>1288</v>
      </c>
      <c r="Q123" s="14">
        <v>17</v>
      </c>
      <c r="R123" s="14">
        <f>60-Table7[[#This Row],[AL]]</f>
        <v>43</v>
      </c>
      <c r="S123" s="14"/>
      <c r="T123" s="30">
        <f>30-Table7[[#This Row],[CL]]</f>
        <v>30</v>
      </c>
      <c r="U123" s="30">
        <f>Table7[[#This Row],[AL BAL]]+Table7[[#This Row],[CL BAL]]</f>
        <v>73</v>
      </c>
      <c r="V123" s="30"/>
      <c r="W123" s="30"/>
      <c r="X123" s="30"/>
      <c r="Y123" s="30" t="str">
        <f>Table7[[#This Row],[Coy]]</f>
        <v>D</v>
      </c>
      <c r="Z123" s="30" t="str">
        <f>Table7[[#This Row],[Med Cat]]</f>
        <v>SHAPE1</v>
      </c>
      <c r="AA123" s="30" t="str">
        <f>Table7[[#This Row],[Location]]</f>
        <v>In Unit</v>
      </c>
      <c r="AB123" s="30"/>
      <c r="AC123" s="30"/>
      <c r="AD123" s="30"/>
      <c r="AE123" s="30"/>
      <c r="AF123" s="30"/>
      <c r="AG123" s="30"/>
      <c r="AH123" s="30"/>
      <c r="AI123"/>
      <c r="AJ123"/>
      <c r="AK123"/>
      <c r="AL123"/>
      <c r="AM123"/>
      <c r="AN123"/>
      <c r="AO123"/>
      <c r="AP123"/>
      <c r="AQ123"/>
      <c r="AR123"/>
      <c r="AS123"/>
      <c r="AT123"/>
    </row>
    <row r="124" spans="1:46" x14ac:dyDescent="0.3">
      <c r="A124" s="10">
        <f>SUBTOTAL(3,$B$5:B124)</f>
        <v>120</v>
      </c>
      <c r="B124" s="13" t="s">
        <v>1000</v>
      </c>
      <c r="C124" s="13" t="s">
        <v>24</v>
      </c>
      <c r="D124" s="13" t="s">
        <v>1001</v>
      </c>
      <c r="E124" s="13" t="s">
        <v>15</v>
      </c>
      <c r="F124" s="67">
        <v>30252</v>
      </c>
      <c r="G124" s="28">
        <f t="shared" ca="1" si="2"/>
        <v>43.514177775559617</v>
      </c>
      <c r="H124" s="16">
        <v>41434</v>
      </c>
      <c r="I124" s="28">
        <f t="shared" ca="1" si="3"/>
        <v>12.899530273848457</v>
      </c>
      <c r="J124" s="14" t="s">
        <v>31</v>
      </c>
      <c r="K124" s="29" t="s">
        <v>18</v>
      </c>
      <c r="L124" s="30">
        <v>144216</v>
      </c>
      <c r="M124" s="13" t="s">
        <v>1002</v>
      </c>
      <c r="N124" s="30" t="s">
        <v>1329</v>
      </c>
      <c r="O124" s="13" t="s">
        <v>16</v>
      </c>
      <c r="P124" s="13" t="s">
        <v>1288</v>
      </c>
      <c r="Q124" s="13">
        <v>17</v>
      </c>
      <c r="R124" s="13">
        <f>60-Table7[[#This Row],[AL]]</f>
        <v>43</v>
      </c>
      <c r="S124" s="13"/>
      <c r="T124" s="30">
        <f>30-Table7[[#This Row],[CL]]</f>
        <v>30</v>
      </c>
      <c r="U124" s="30">
        <f>Table7[[#This Row],[AL BAL]]+Table7[[#This Row],[CL BAL]]</f>
        <v>73</v>
      </c>
      <c r="V124" s="30"/>
      <c r="W124" s="30"/>
      <c r="X124" s="30"/>
      <c r="Y124" s="30" t="str">
        <f>Table7[[#This Row],[Coy]]</f>
        <v>SP</v>
      </c>
      <c r="Z124" s="30" t="str">
        <f>Table7[[#This Row],[Med Cat]]</f>
        <v>SHAPE1</v>
      </c>
      <c r="AA124" s="30" t="str">
        <f>Table7[[#This Row],[Location]]</f>
        <v>In Unit</v>
      </c>
      <c r="AB124" s="30"/>
      <c r="AC124" s="30"/>
      <c r="AD124" s="30"/>
      <c r="AE124" s="30"/>
      <c r="AF124" s="30"/>
      <c r="AG124" s="30"/>
      <c r="AH124" s="30"/>
      <c r="AI124"/>
      <c r="AJ124"/>
      <c r="AK124"/>
      <c r="AL124"/>
      <c r="AM124"/>
      <c r="AN124"/>
      <c r="AO124"/>
      <c r="AP124"/>
      <c r="AQ124"/>
      <c r="AR124"/>
      <c r="AS124"/>
      <c r="AT124"/>
    </row>
    <row r="125" spans="1:46" x14ac:dyDescent="0.3">
      <c r="A125" s="10">
        <f>SUBTOTAL(3,$B$5:B125)</f>
        <v>121</v>
      </c>
      <c r="B125" s="14" t="s">
        <v>1003</v>
      </c>
      <c r="C125" s="13" t="s">
        <v>34</v>
      </c>
      <c r="D125" s="14" t="s">
        <v>1004</v>
      </c>
      <c r="E125" s="14" t="s">
        <v>2</v>
      </c>
      <c r="F125" s="67">
        <v>30253</v>
      </c>
      <c r="G125" s="28">
        <f t="shared" ca="1" si="2"/>
        <v>43.511439924772482</v>
      </c>
      <c r="H125" s="15">
        <v>41435</v>
      </c>
      <c r="I125" s="28">
        <f t="shared" ca="1" si="3"/>
        <v>12.896792423061326</v>
      </c>
      <c r="J125" s="14" t="s">
        <v>31</v>
      </c>
      <c r="K125" s="31" t="s">
        <v>18</v>
      </c>
      <c r="L125" s="30">
        <v>144216</v>
      </c>
      <c r="M125" s="14" t="s">
        <v>1005</v>
      </c>
      <c r="N125" s="30" t="s">
        <v>1329</v>
      </c>
      <c r="O125" s="14" t="s">
        <v>16</v>
      </c>
      <c r="P125" s="13" t="s">
        <v>1288</v>
      </c>
      <c r="Q125" s="14">
        <v>17</v>
      </c>
      <c r="R125" s="14">
        <f>60-Table7[[#This Row],[AL]]</f>
        <v>43</v>
      </c>
      <c r="S125" s="14"/>
      <c r="T125" s="30">
        <f>30-Table7[[#This Row],[CL]]</f>
        <v>30</v>
      </c>
      <c r="U125" s="30">
        <f>Table7[[#This Row],[AL BAL]]+Table7[[#This Row],[CL BAL]]</f>
        <v>73</v>
      </c>
      <c r="V125" s="30"/>
      <c r="W125" s="30"/>
      <c r="X125" s="30"/>
      <c r="Y125" s="30" t="str">
        <f>Table7[[#This Row],[Coy]]</f>
        <v>C</v>
      </c>
      <c r="Z125" s="30" t="str">
        <f>Table7[[#This Row],[Med Cat]]</f>
        <v>SHAPE1</v>
      </c>
      <c r="AA125" s="30" t="str">
        <f>Table7[[#This Row],[Location]]</f>
        <v>In Unit</v>
      </c>
      <c r="AB125" s="30"/>
      <c r="AC125" s="30"/>
      <c r="AD125" s="30"/>
      <c r="AE125" s="30"/>
      <c r="AF125" s="30"/>
      <c r="AG125" s="30"/>
      <c r="AH125" s="30"/>
      <c r="AI125"/>
      <c r="AJ125"/>
      <c r="AK125"/>
      <c r="AL125"/>
      <c r="AM125"/>
      <c r="AN125"/>
      <c r="AO125"/>
      <c r="AP125"/>
      <c r="AQ125"/>
      <c r="AR125"/>
      <c r="AS125"/>
      <c r="AT125"/>
    </row>
    <row r="126" spans="1:46" x14ac:dyDescent="0.3">
      <c r="A126" s="10">
        <f>SUBTOTAL(3,$B$5:B126)</f>
        <v>122</v>
      </c>
      <c r="B126" s="13" t="s">
        <v>1006</v>
      </c>
      <c r="C126" s="13" t="s">
        <v>14</v>
      </c>
      <c r="D126" s="13" t="s">
        <v>1007</v>
      </c>
      <c r="E126" s="13" t="s">
        <v>1</v>
      </c>
      <c r="F126" s="67">
        <v>30254</v>
      </c>
      <c r="G126" s="28">
        <f t="shared" ca="1" si="2"/>
        <v>43.508702073985347</v>
      </c>
      <c r="H126" s="16">
        <v>41436</v>
      </c>
      <c r="I126" s="28">
        <f t="shared" ca="1" si="3"/>
        <v>12.894054572274193</v>
      </c>
      <c r="J126" s="14" t="s">
        <v>31</v>
      </c>
      <c r="K126" s="29" t="s">
        <v>18</v>
      </c>
      <c r="L126" s="30">
        <v>144216</v>
      </c>
      <c r="M126" s="13" t="s">
        <v>1008</v>
      </c>
      <c r="N126" s="30" t="s">
        <v>1329</v>
      </c>
      <c r="O126" s="13" t="s">
        <v>16</v>
      </c>
      <c r="P126" s="13" t="s">
        <v>1288</v>
      </c>
      <c r="Q126" s="13">
        <v>17</v>
      </c>
      <c r="R126" s="13">
        <f>60-Table7[[#This Row],[AL]]</f>
        <v>43</v>
      </c>
      <c r="S126" s="13"/>
      <c r="T126" s="30">
        <f>30-Table7[[#This Row],[CL]]</f>
        <v>30</v>
      </c>
      <c r="U126" s="30">
        <f>Table7[[#This Row],[AL BAL]]+Table7[[#This Row],[CL BAL]]</f>
        <v>73</v>
      </c>
      <c r="V126" s="30"/>
      <c r="W126" s="30"/>
      <c r="X126" s="30"/>
      <c r="Y126" s="30" t="str">
        <f>Table7[[#This Row],[Coy]]</f>
        <v>A</v>
      </c>
      <c r="Z126" s="30" t="str">
        <f>Table7[[#This Row],[Med Cat]]</f>
        <v>SHAPE1</v>
      </c>
      <c r="AA126" s="30" t="str">
        <f>Table7[[#This Row],[Location]]</f>
        <v>In Unit</v>
      </c>
      <c r="AB126" s="30"/>
      <c r="AC126" s="30"/>
      <c r="AD126" s="30"/>
      <c r="AE126" s="30"/>
      <c r="AF126" s="30"/>
      <c r="AG126" s="30"/>
      <c r="AH126" s="30"/>
      <c r="AI126"/>
      <c r="AJ126"/>
      <c r="AK126"/>
      <c r="AL126"/>
      <c r="AM126"/>
      <c r="AN126"/>
      <c r="AO126"/>
      <c r="AP126"/>
      <c r="AQ126"/>
      <c r="AR126"/>
      <c r="AS126"/>
      <c r="AT126"/>
    </row>
    <row r="127" spans="1:46" x14ac:dyDescent="0.3">
      <c r="A127" s="10">
        <f>SUBTOTAL(3,$B$5:B127)</f>
        <v>123</v>
      </c>
      <c r="B127" s="14" t="s">
        <v>1015</v>
      </c>
      <c r="C127" s="13" t="s">
        <v>19</v>
      </c>
      <c r="D127" s="14" t="s">
        <v>1016</v>
      </c>
      <c r="E127" s="14" t="s">
        <v>3</v>
      </c>
      <c r="F127" s="67">
        <v>30255</v>
      </c>
      <c r="G127" s="28">
        <f t="shared" ca="1" si="2"/>
        <v>43.50596422319822</v>
      </c>
      <c r="H127" s="15">
        <v>41437</v>
      </c>
      <c r="I127" s="28">
        <f t="shared" ca="1" si="3"/>
        <v>12.891316721487062</v>
      </c>
      <c r="J127" s="14" t="s">
        <v>31</v>
      </c>
      <c r="K127" s="31" t="s">
        <v>18</v>
      </c>
      <c r="L127" s="30">
        <v>144216</v>
      </c>
      <c r="M127" s="14" t="s">
        <v>1017</v>
      </c>
      <c r="N127" s="30" t="s">
        <v>1329</v>
      </c>
      <c r="O127" s="14" t="s">
        <v>16</v>
      </c>
      <c r="P127" s="13" t="s">
        <v>1288</v>
      </c>
      <c r="Q127" s="14">
        <v>17</v>
      </c>
      <c r="R127" s="14">
        <f>60-Table7[[#This Row],[AL]]</f>
        <v>43</v>
      </c>
      <c r="S127" s="14"/>
      <c r="T127" s="30">
        <f>30-Table7[[#This Row],[CL]]</f>
        <v>30</v>
      </c>
      <c r="U127" s="30">
        <f>Table7[[#This Row],[AL BAL]]+Table7[[#This Row],[CL BAL]]</f>
        <v>73</v>
      </c>
      <c r="V127" s="30"/>
      <c r="W127" s="30"/>
      <c r="X127" s="30"/>
      <c r="Y127" s="30" t="str">
        <f>Table7[[#This Row],[Coy]]</f>
        <v>D</v>
      </c>
      <c r="Z127" s="30" t="str">
        <f>Table7[[#This Row],[Med Cat]]</f>
        <v>SHAPE1</v>
      </c>
      <c r="AA127" s="30" t="str">
        <f>Table7[[#This Row],[Location]]</f>
        <v>In Unit</v>
      </c>
      <c r="AB127" s="30"/>
      <c r="AC127" s="30"/>
      <c r="AD127" s="30"/>
      <c r="AE127" s="30"/>
      <c r="AF127" s="30"/>
      <c r="AG127" s="30"/>
      <c r="AH127" s="30"/>
      <c r="AI127"/>
      <c r="AJ127"/>
      <c r="AK127"/>
      <c r="AL127"/>
      <c r="AM127"/>
      <c r="AN127"/>
      <c r="AO127"/>
      <c r="AP127"/>
      <c r="AQ127"/>
      <c r="AR127"/>
      <c r="AS127"/>
      <c r="AT127"/>
    </row>
    <row r="128" spans="1:46" x14ac:dyDescent="0.3">
      <c r="A128" s="10">
        <f>SUBTOTAL(3,$B$5:B128)</f>
        <v>124</v>
      </c>
      <c r="B128" s="13" t="s">
        <v>1018</v>
      </c>
      <c r="C128" s="13" t="s">
        <v>24</v>
      </c>
      <c r="D128" s="13" t="s">
        <v>1019</v>
      </c>
      <c r="E128" s="13" t="s">
        <v>4</v>
      </c>
      <c r="F128" s="67">
        <v>30256</v>
      </c>
      <c r="G128" s="28">
        <f t="shared" ca="1" si="2"/>
        <v>43.503226372411085</v>
      </c>
      <c r="H128" s="16">
        <v>41438</v>
      </c>
      <c r="I128" s="28">
        <f t="shared" ca="1" si="3"/>
        <v>12.888578870699929</v>
      </c>
      <c r="J128" s="14" t="s">
        <v>31</v>
      </c>
      <c r="K128" s="29" t="s">
        <v>18</v>
      </c>
      <c r="L128" s="30">
        <v>144216</v>
      </c>
      <c r="M128" s="13" t="s">
        <v>1020</v>
      </c>
      <c r="N128" s="30" t="s">
        <v>1329</v>
      </c>
      <c r="O128" s="13" t="s">
        <v>16</v>
      </c>
      <c r="P128" s="13" t="s">
        <v>1288</v>
      </c>
      <c r="Q128" s="13">
        <v>17</v>
      </c>
      <c r="R128" s="13">
        <f>60-Table7[[#This Row],[AL]]</f>
        <v>43</v>
      </c>
      <c r="S128" s="13"/>
      <c r="T128" s="30">
        <f>30-Table7[[#This Row],[CL]]</f>
        <v>30</v>
      </c>
      <c r="U128" s="30">
        <f>Table7[[#This Row],[AL BAL]]+Table7[[#This Row],[CL BAL]]</f>
        <v>73</v>
      </c>
      <c r="V128" s="30"/>
      <c r="W128" s="30"/>
      <c r="X128" s="30"/>
      <c r="Y128" s="30" t="str">
        <f>Table7[[#This Row],[Coy]]</f>
        <v>HQ</v>
      </c>
      <c r="Z128" s="30" t="str">
        <f>Table7[[#This Row],[Med Cat]]</f>
        <v>SHAPE1</v>
      </c>
      <c r="AA128" s="30" t="str">
        <f>Table7[[#This Row],[Location]]</f>
        <v>In Unit</v>
      </c>
      <c r="AB128" s="30"/>
      <c r="AC128" s="30"/>
      <c r="AD128" s="30"/>
      <c r="AE128" s="30"/>
      <c r="AF128" s="30"/>
      <c r="AG128" s="30"/>
      <c r="AH128" s="30"/>
      <c r="AI128"/>
      <c r="AJ128"/>
      <c r="AK128"/>
      <c r="AL128"/>
      <c r="AM128"/>
      <c r="AN128"/>
      <c r="AO128"/>
      <c r="AP128"/>
      <c r="AQ128"/>
      <c r="AR128"/>
      <c r="AS128"/>
      <c r="AT128"/>
    </row>
    <row r="129" spans="1:46" x14ac:dyDescent="0.3">
      <c r="A129" s="10">
        <f>SUBTOTAL(3,$B$5:B129)</f>
        <v>125</v>
      </c>
      <c r="B129" s="14" t="s">
        <v>1021</v>
      </c>
      <c r="C129" s="13" t="s">
        <v>34</v>
      </c>
      <c r="D129" s="14" t="s">
        <v>1022</v>
      </c>
      <c r="E129" s="14" t="s">
        <v>1</v>
      </c>
      <c r="F129" s="67">
        <v>30257</v>
      </c>
      <c r="G129" s="28">
        <f t="shared" ca="1" si="2"/>
        <v>43.500488521623957</v>
      </c>
      <c r="H129" s="15">
        <v>41439</v>
      </c>
      <c r="I129" s="28">
        <f t="shared" ca="1" si="3"/>
        <v>12.885841019912798</v>
      </c>
      <c r="J129" s="14" t="s">
        <v>31</v>
      </c>
      <c r="K129" s="31" t="s">
        <v>17</v>
      </c>
      <c r="L129" s="30">
        <v>144216</v>
      </c>
      <c r="M129" s="14" t="s">
        <v>1024</v>
      </c>
      <c r="N129" s="30" t="s">
        <v>1329</v>
      </c>
      <c r="O129" s="14" t="s">
        <v>1023</v>
      </c>
      <c r="P129" s="13" t="s">
        <v>1288</v>
      </c>
      <c r="Q129" s="14">
        <v>17</v>
      </c>
      <c r="R129" s="14">
        <f>60-Table7[[#This Row],[AL]]</f>
        <v>43</v>
      </c>
      <c r="S129" s="14"/>
      <c r="T129" s="30">
        <f>30-Table7[[#This Row],[CL]]</f>
        <v>30</v>
      </c>
      <c r="U129" s="30">
        <f>Table7[[#This Row],[AL BAL]]+Table7[[#This Row],[CL BAL]]</f>
        <v>73</v>
      </c>
      <c r="V129" s="30"/>
      <c r="W129" s="30"/>
      <c r="X129" s="30"/>
      <c r="Y129" s="30" t="str">
        <f>Table7[[#This Row],[Coy]]</f>
        <v>A</v>
      </c>
      <c r="Z129" s="30" t="str">
        <f>Table7[[#This Row],[Med Cat]]</f>
        <v>A3(T-12)</v>
      </c>
      <c r="AA129" s="30" t="str">
        <f>Table7[[#This Row],[Location]]</f>
        <v>In Unit</v>
      </c>
      <c r="AB129" s="30"/>
      <c r="AC129" s="30"/>
      <c r="AD129" s="30"/>
      <c r="AE129" s="30"/>
      <c r="AF129" s="30"/>
      <c r="AG129" s="30"/>
      <c r="AH129" s="30"/>
      <c r="AI129"/>
      <c r="AJ129"/>
      <c r="AK129"/>
      <c r="AL129"/>
      <c r="AM129"/>
      <c r="AN129"/>
      <c r="AO129"/>
      <c r="AP129"/>
      <c r="AQ129"/>
      <c r="AR129"/>
      <c r="AS129"/>
      <c r="AT129"/>
    </row>
    <row r="130" spans="1:46" x14ac:dyDescent="0.3">
      <c r="A130" s="10">
        <f>SUBTOTAL(3,$B$5:B130)</f>
        <v>126</v>
      </c>
      <c r="B130" s="13" t="s">
        <v>1031</v>
      </c>
      <c r="C130" s="13" t="s">
        <v>14</v>
      </c>
      <c r="D130" s="13" t="s">
        <v>1032</v>
      </c>
      <c r="E130" s="13" t="s">
        <v>0</v>
      </c>
      <c r="F130" s="67">
        <v>30258</v>
      </c>
      <c r="G130" s="28">
        <f t="shared" ref="G130:G193" ca="1" si="4">(NOW()-F130)/365.25</f>
        <v>43.497750670836822</v>
      </c>
      <c r="H130" s="16">
        <v>41440</v>
      </c>
      <c r="I130" s="28">
        <f t="shared" ref="I130:I193" ca="1" si="5">(NOW()-H130)/365.25</f>
        <v>12.883103169125665</v>
      </c>
      <c r="J130" s="14" t="s">
        <v>31</v>
      </c>
      <c r="K130" s="29" t="s">
        <v>18</v>
      </c>
      <c r="L130" s="30">
        <v>144216</v>
      </c>
      <c r="M130" s="13" t="s">
        <v>1033</v>
      </c>
      <c r="N130" s="30" t="s">
        <v>1329</v>
      </c>
      <c r="O130" s="13" t="s">
        <v>16</v>
      </c>
      <c r="P130" s="13" t="s">
        <v>1288</v>
      </c>
      <c r="Q130" s="13">
        <v>17</v>
      </c>
      <c r="R130" s="13">
        <f>60-Table7[[#This Row],[AL]]</f>
        <v>43</v>
      </c>
      <c r="S130" s="13"/>
      <c r="T130" s="30">
        <f>30-Table7[[#This Row],[CL]]</f>
        <v>30</v>
      </c>
      <c r="U130" s="30">
        <f>Table7[[#This Row],[AL BAL]]+Table7[[#This Row],[CL BAL]]</f>
        <v>73</v>
      </c>
      <c r="V130" s="30"/>
      <c r="W130" s="30"/>
      <c r="X130" s="30"/>
      <c r="Y130" s="30" t="str">
        <f>Table7[[#This Row],[Coy]]</f>
        <v>B</v>
      </c>
      <c r="Z130" s="30" t="str">
        <f>Table7[[#This Row],[Med Cat]]</f>
        <v>SHAPE1</v>
      </c>
      <c r="AA130" s="30" t="str">
        <f>Table7[[#This Row],[Location]]</f>
        <v>In Unit</v>
      </c>
      <c r="AB130" s="30"/>
      <c r="AC130" s="30"/>
      <c r="AD130" s="30"/>
      <c r="AE130" s="30"/>
      <c r="AF130" s="30"/>
      <c r="AG130" s="30"/>
      <c r="AH130" s="30"/>
      <c r="AI130"/>
      <c r="AJ130"/>
      <c r="AK130"/>
      <c r="AL130"/>
      <c r="AM130"/>
      <c r="AN130"/>
      <c r="AO130"/>
      <c r="AP130"/>
      <c r="AQ130"/>
      <c r="AR130"/>
      <c r="AS130"/>
      <c r="AT130"/>
    </row>
    <row r="131" spans="1:46" x14ac:dyDescent="0.3">
      <c r="A131" s="10">
        <f>SUBTOTAL(3,$B$5:B131)</f>
        <v>127</v>
      </c>
      <c r="B131" s="14" t="s">
        <v>1034</v>
      </c>
      <c r="C131" s="13" t="s">
        <v>19</v>
      </c>
      <c r="D131" s="14" t="s">
        <v>1035</v>
      </c>
      <c r="E131" s="14" t="s">
        <v>15</v>
      </c>
      <c r="F131" s="67">
        <v>30259</v>
      </c>
      <c r="G131" s="28">
        <f t="shared" ca="1" si="4"/>
        <v>43.495012820049688</v>
      </c>
      <c r="H131" s="15">
        <v>41441</v>
      </c>
      <c r="I131" s="28">
        <f t="shared" ca="1" si="5"/>
        <v>12.880365318338534</v>
      </c>
      <c r="J131" s="14" t="s">
        <v>31</v>
      </c>
      <c r="K131" s="31" t="s">
        <v>18</v>
      </c>
      <c r="L131" s="30">
        <v>144216</v>
      </c>
      <c r="M131" s="14" t="s">
        <v>1036</v>
      </c>
      <c r="N131" s="30" t="s">
        <v>1329</v>
      </c>
      <c r="O131" s="14" t="s">
        <v>16</v>
      </c>
      <c r="P131" s="13" t="s">
        <v>1288</v>
      </c>
      <c r="Q131" s="14">
        <v>17</v>
      </c>
      <c r="R131" s="14">
        <f>60-Table7[[#This Row],[AL]]</f>
        <v>43</v>
      </c>
      <c r="S131" s="14"/>
      <c r="T131" s="30">
        <f>30-Table7[[#This Row],[CL]]</f>
        <v>30</v>
      </c>
      <c r="U131" s="30">
        <f>Table7[[#This Row],[AL BAL]]+Table7[[#This Row],[CL BAL]]</f>
        <v>73</v>
      </c>
      <c r="V131" s="30"/>
      <c r="W131" s="30"/>
      <c r="X131" s="30"/>
      <c r="Y131" s="30" t="str">
        <f>Table7[[#This Row],[Coy]]</f>
        <v>SP</v>
      </c>
      <c r="Z131" s="30" t="str">
        <f>Table7[[#This Row],[Med Cat]]</f>
        <v>SHAPE1</v>
      </c>
      <c r="AA131" s="30" t="str">
        <f>Table7[[#This Row],[Location]]</f>
        <v>In Unit</v>
      </c>
      <c r="AB131" s="30"/>
      <c r="AC131" s="30"/>
      <c r="AD131" s="30"/>
      <c r="AE131" s="30"/>
      <c r="AF131" s="30"/>
      <c r="AG131" s="30"/>
      <c r="AH131" s="30"/>
      <c r="AI131"/>
      <c r="AJ131"/>
      <c r="AK131"/>
      <c r="AL131"/>
      <c r="AM131"/>
      <c r="AN131"/>
      <c r="AO131"/>
      <c r="AP131"/>
      <c r="AQ131"/>
      <c r="AR131"/>
      <c r="AS131"/>
      <c r="AT131"/>
    </row>
    <row r="132" spans="1:46" x14ac:dyDescent="0.3">
      <c r="A132" s="10">
        <f>SUBTOTAL(3,$B$5:B132)</f>
        <v>128</v>
      </c>
      <c r="B132" s="13" t="s">
        <v>1037</v>
      </c>
      <c r="C132" s="13" t="s">
        <v>24</v>
      </c>
      <c r="D132" s="13" t="s">
        <v>1038</v>
      </c>
      <c r="E132" s="13" t="s">
        <v>2</v>
      </c>
      <c r="F132" s="67">
        <v>30260</v>
      </c>
      <c r="G132" s="28">
        <f t="shared" ca="1" si="4"/>
        <v>43.49227496926256</v>
      </c>
      <c r="H132" s="16">
        <v>41442</v>
      </c>
      <c r="I132" s="28">
        <f t="shared" ca="1" si="5"/>
        <v>12.877627467551401</v>
      </c>
      <c r="J132" s="14" t="s">
        <v>31</v>
      </c>
      <c r="K132" s="29" t="s">
        <v>18</v>
      </c>
      <c r="L132" s="30">
        <v>144216</v>
      </c>
      <c r="M132" s="13" t="s">
        <v>1039</v>
      </c>
      <c r="N132" s="30" t="s">
        <v>1329</v>
      </c>
      <c r="O132" s="13" t="s">
        <v>16</v>
      </c>
      <c r="P132" s="13" t="s">
        <v>1288</v>
      </c>
      <c r="Q132" s="10"/>
      <c r="R132" s="10">
        <f>60-Table7[[#This Row],[AL]]</f>
        <v>60</v>
      </c>
      <c r="T132" s="30">
        <f>30-Table7[[#This Row],[CL]]</f>
        <v>30</v>
      </c>
      <c r="U132" s="30">
        <f>Table7[[#This Row],[AL BAL]]+Table7[[#This Row],[CL BAL]]</f>
        <v>90</v>
      </c>
      <c r="V132" s="30"/>
      <c r="W132" s="30"/>
      <c r="X132" s="30"/>
      <c r="Y132" s="30" t="str">
        <f>Table7[[#This Row],[Coy]]</f>
        <v>C</v>
      </c>
      <c r="Z132" s="30" t="str">
        <f>Table7[[#This Row],[Med Cat]]</f>
        <v>SHAPE1</v>
      </c>
      <c r="AA132" s="30" t="str">
        <f>Table7[[#This Row],[Location]]</f>
        <v>In Unit</v>
      </c>
      <c r="AB132" s="30"/>
      <c r="AC132" s="30"/>
      <c r="AD132" s="30"/>
      <c r="AE132" s="30"/>
      <c r="AF132" s="30"/>
      <c r="AG132" s="30"/>
      <c r="AH132" s="30"/>
      <c r="AI132"/>
      <c r="AJ132"/>
      <c r="AK132"/>
      <c r="AL132"/>
      <c r="AM132"/>
      <c r="AN132"/>
      <c r="AO132"/>
      <c r="AP132"/>
      <c r="AQ132"/>
      <c r="AR132"/>
      <c r="AS132"/>
      <c r="AT132"/>
    </row>
    <row r="133" spans="1:46" x14ac:dyDescent="0.3">
      <c r="A133" s="10">
        <f>SUBTOTAL(3,$B$5:B133)</f>
        <v>129</v>
      </c>
      <c r="B133" s="14" t="s">
        <v>1040</v>
      </c>
      <c r="C133" s="13" t="s">
        <v>34</v>
      </c>
      <c r="D133" s="14" t="s">
        <v>1041</v>
      </c>
      <c r="E133" s="14" t="s">
        <v>0</v>
      </c>
      <c r="F133" s="15">
        <v>29874</v>
      </c>
      <c r="G133" s="28">
        <f t="shared" ca="1" si="4"/>
        <v>44.549085373095551</v>
      </c>
      <c r="H133" s="15">
        <v>41443</v>
      </c>
      <c r="I133" s="28">
        <f t="shared" ca="1" si="5"/>
        <v>12.874889616764269</v>
      </c>
      <c r="J133" s="14" t="s">
        <v>31</v>
      </c>
      <c r="K133" s="31" t="s">
        <v>18</v>
      </c>
      <c r="L133" s="30">
        <v>144216</v>
      </c>
      <c r="M133" s="14" t="s">
        <v>1042</v>
      </c>
      <c r="N133" s="30" t="s">
        <v>1329</v>
      </c>
      <c r="O133" s="14" t="s">
        <v>94</v>
      </c>
      <c r="P133" s="13" t="s">
        <v>1288</v>
      </c>
      <c r="Q133" s="10"/>
      <c r="R133" s="10">
        <f>60-Table7[[#This Row],[AL]]</f>
        <v>60</v>
      </c>
      <c r="T133" s="30">
        <f>30-Table7[[#This Row],[CL]]</f>
        <v>30</v>
      </c>
      <c r="U133" s="30">
        <f>Table7[[#This Row],[AL BAL]]+Table7[[#This Row],[CL BAL]]</f>
        <v>90</v>
      </c>
      <c r="V133" s="30"/>
      <c r="W133" s="30"/>
      <c r="X133" s="30"/>
      <c r="Y133" s="30" t="str">
        <f>Table7[[#This Row],[Coy]]</f>
        <v>B</v>
      </c>
      <c r="Z133" s="30" t="str">
        <f>Table7[[#This Row],[Med Cat]]</f>
        <v>A3(T-24)</v>
      </c>
      <c r="AA133" s="30" t="str">
        <f>Table7[[#This Row],[Location]]</f>
        <v>In Unit</v>
      </c>
      <c r="AB133" s="30"/>
      <c r="AC133" s="30"/>
      <c r="AD133" s="30"/>
      <c r="AE133" s="30"/>
      <c r="AF133" s="30"/>
      <c r="AG133" s="30"/>
      <c r="AH133" s="30"/>
      <c r="AI133"/>
      <c r="AJ133"/>
      <c r="AK133"/>
      <c r="AL133"/>
      <c r="AM133"/>
      <c r="AN133"/>
      <c r="AO133"/>
      <c r="AP133"/>
      <c r="AQ133"/>
      <c r="AR133"/>
      <c r="AS133"/>
      <c r="AT133"/>
    </row>
    <row r="134" spans="1:46" x14ac:dyDescent="0.3">
      <c r="A134" s="10">
        <f>SUBTOTAL(3,$B$5:B134)</f>
        <v>130</v>
      </c>
      <c r="B134" s="13" t="s">
        <v>1043</v>
      </c>
      <c r="C134" s="13" t="s">
        <v>14</v>
      </c>
      <c r="D134" s="13" t="s">
        <v>1044</v>
      </c>
      <c r="E134" s="13" t="s">
        <v>2</v>
      </c>
      <c r="F134" s="16">
        <v>30468</v>
      </c>
      <c r="G134" s="28">
        <f t="shared" ca="1" si="4"/>
        <v>42.922802005539083</v>
      </c>
      <c r="H134" s="16">
        <v>41444</v>
      </c>
      <c r="I134" s="28">
        <f t="shared" ca="1" si="5"/>
        <v>12.872151765977137</v>
      </c>
      <c r="J134" s="14" t="s">
        <v>31</v>
      </c>
      <c r="K134" s="29" t="s">
        <v>18</v>
      </c>
      <c r="L134" s="30">
        <v>144216</v>
      </c>
      <c r="M134" s="13" t="s">
        <v>1045</v>
      </c>
      <c r="N134" s="30" t="s">
        <v>1329</v>
      </c>
      <c r="O134" s="13" t="s">
        <v>16</v>
      </c>
      <c r="P134" s="13" t="s">
        <v>1288</v>
      </c>
      <c r="Q134" s="10"/>
      <c r="R134" s="10">
        <f>60-Table7[[#This Row],[AL]]</f>
        <v>60</v>
      </c>
      <c r="T134" s="30">
        <f>30-Table7[[#This Row],[CL]]</f>
        <v>30</v>
      </c>
      <c r="U134" s="30">
        <f>Table7[[#This Row],[AL BAL]]+Table7[[#This Row],[CL BAL]]</f>
        <v>90</v>
      </c>
      <c r="V134" s="30"/>
      <c r="W134" s="30"/>
      <c r="X134" s="30"/>
      <c r="Y134" s="30" t="str">
        <f>Table7[[#This Row],[Coy]]</f>
        <v>C</v>
      </c>
      <c r="Z134" s="30" t="str">
        <f>Table7[[#This Row],[Med Cat]]</f>
        <v>SHAPE1</v>
      </c>
      <c r="AA134" s="30" t="str">
        <f>Table7[[#This Row],[Location]]</f>
        <v>In Unit</v>
      </c>
      <c r="AB134" s="30"/>
      <c r="AC134" s="30"/>
      <c r="AD134" s="30"/>
      <c r="AE134" s="30"/>
      <c r="AF134" s="30"/>
      <c r="AG134" s="30"/>
      <c r="AH134" s="30"/>
      <c r="AI134"/>
      <c r="AJ134"/>
      <c r="AK134"/>
      <c r="AL134"/>
      <c r="AM134"/>
      <c r="AN134"/>
      <c r="AO134"/>
      <c r="AP134"/>
      <c r="AQ134"/>
      <c r="AR134"/>
      <c r="AS134"/>
      <c r="AT134"/>
    </row>
    <row r="135" spans="1:46" x14ac:dyDescent="0.3">
      <c r="A135" s="10">
        <f>SUBTOTAL(3,$B$5:B135)</f>
        <v>131</v>
      </c>
      <c r="B135" s="14" t="s">
        <v>1046</v>
      </c>
      <c r="C135" s="13" t="s">
        <v>19</v>
      </c>
      <c r="D135" s="14" t="s">
        <v>1047</v>
      </c>
      <c r="E135" s="14" t="s">
        <v>4</v>
      </c>
      <c r="F135" s="15">
        <v>30456</v>
      </c>
      <c r="G135" s="28">
        <f t="shared" ca="1" si="4"/>
        <v>42.955656214984664</v>
      </c>
      <c r="H135" s="15">
        <v>41445</v>
      </c>
      <c r="I135" s="28">
        <f t="shared" ca="1" si="5"/>
        <v>12.869413915190005</v>
      </c>
      <c r="J135" s="14" t="s">
        <v>31</v>
      </c>
      <c r="K135" s="31" t="s">
        <v>18</v>
      </c>
      <c r="L135" s="30">
        <v>144216</v>
      </c>
      <c r="M135" s="14" t="s">
        <v>1048</v>
      </c>
      <c r="N135" s="30" t="s">
        <v>1329</v>
      </c>
      <c r="O135" s="14" t="s">
        <v>16</v>
      </c>
      <c r="P135" s="13" t="s">
        <v>1288</v>
      </c>
      <c r="Q135" s="10"/>
      <c r="R135" s="10">
        <f>60-Table7[[#This Row],[AL]]</f>
        <v>60</v>
      </c>
      <c r="T135" s="30">
        <f>30-Table7[[#This Row],[CL]]</f>
        <v>30</v>
      </c>
      <c r="U135" s="30">
        <f>Table7[[#This Row],[AL BAL]]+Table7[[#This Row],[CL BAL]]</f>
        <v>90</v>
      </c>
      <c r="V135" s="30"/>
      <c r="W135" s="30"/>
      <c r="X135" s="30"/>
      <c r="Y135" s="30" t="str">
        <f>Table7[[#This Row],[Coy]]</f>
        <v>HQ</v>
      </c>
      <c r="Z135" s="30" t="str">
        <f>Table7[[#This Row],[Med Cat]]</f>
        <v>SHAPE1</v>
      </c>
      <c r="AA135" s="30" t="str">
        <f>Table7[[#This Row],[Location]]</f>
        <v>In Unit</v>
      </c>
      <c r="AB135" s="30"/>
      <c r="AC135" s="30"/>
      <c r="AD135" s="30"/>
      <c r="AE135" s="30"/>
      <c r="AF135" s="30"/>
      <c r="AG135" s="30"/>
      <c r="AH135" s="30"/>
      <c r="AI135"/>
      <c r="AJ135"/>
      <c r="AK135"/>
      <c r="AL135"/>
      <c r="AM135"/>
      <c r="AN135"/>
      <c r="AO135"/>
      <c r="AP135"/>
      <c r="AQ135"/>
      <c r="AR135"/>
      <c r="AS135"/>
      <c r="AT135"/>
    </row>
    <row r="136" spans="1:46" x14ac:dyDescent="0.3">
      <c r="A136" s="10">
        <f>SUBTOTAL(3,$B$5:B136)</f>
        <v>132</v>
      </c>
      <c r="B136" s="13" t="s">
        <v>1049</v>
      </c>
      <c r="C136" s="13" t="s">
        <v>24</v>
      </c>
      <c r="D136" s="13" t="s">
        <v>1050</v>
      </c>
      <c r="E136" s="13" t="s">
        <v>15</v>
      </c>
      <c r="F136" s="16">
        <v>30011</v>
      </c>
      <c r="G136" s="28">
        <f t="shared" ca="1" si="4"/>
        <v>44.173999815258448</v>
      </c>
      <c r="H136" s="16">
        <v>41446</v>
      </c>
      <c r="I136" s="28">
        <f t="shared" ca="1" si="5"/>
        <v>12.866676064402872</v>
      </c>
      <c r="J136" s="14" t="s">
        <v>31</v>
      </c>
      <c r="K136" s="29" t="s">
        <v>18</v>
      </c>
      <c r="L136" s="30">
        <v>144216</v>
      </c>
      <c r="M136" s="13" t="s">
        <v>1051</v>
      </c>
      <c r="N136" s="30" t="s">
        <v>1329</v>
      </c>
      <c r="O136" s="13" t="s">
        <v>16</v>
      </c>
      <c r="P136" s="13" t="s">
        <v>1288</v>
      </c>
      <c r="Q136" s="10"/>
      <c r="R136" s="10">
        <f>60-Table7[[#This Row],[AL]]</f>
        <v>60</v>
      </c>
      <c r="T136" s="30">
        <f>30-Table7[[#This Row],[CL]]</f>
        <v>30</v>
      </c>
      <c r="U136" s="30">
        <f>Table7[[#This Row],[AL BAL]]+Table7[[#This Row],[CL BAL]]</f>
        <v>90</v>
      </c>
      <c r="V136" s="30"/>
      <c r="W136" s="30"/>
      <c r="X136" s="30"/>
      <c r="Y136" s="30" t="str">
        <f>Table7[[#This Row],[Coy]]</f>
        <v>SP</v>
      </c>
      <c r="Z136" s="30" t="str">
        <f>Table7[[#This Row],[Med Cat]]</f>
        <v>SHAPE1</v>
      </c>
      <c r="AA136" s="30" t="str">
        <f>Table7[[#This Row],[Location]]</f>
        <v>In Unit</v>
      </c>
      <c r="AB136" s="30"/>
      <c r="AC136" s="30"/>
      <c r="AD136" s="30"/>
      <c r="AE136" s="30"/>
      <c r="AF136" s="30"/>
      <c r="AG136" s="30"/>
      <c r="AH136" s="30"/>
      <c r="AI136"/>
      <c r="AJ136"/>
      <c r="AK136"/>
      <c r="AL136"/>
      <c r="AM136"/>
      <c r="AN136"/>
      <c r="AO136"/>
      <c r="AP136"/>
      <c r="AQ136"/>
      <c r="AR136"/>
      <c r="AS136"/>
      <c r="AT136"/>
    </row>
    <row r="137" spans="1:46" x14ac:dyDescent="0.3">
      <c r="A137" s="10">
        <f>SUBTOTAL(3,$B$5:B137)</f>
        <v>133</v>
      </c>
      <c r="B137" s="14" t="s">
        <v>1052</v>
      </c>
      <c r="C137" s="13" t="s">
        <v>34</v>
      </c>
      <c r="D137" s="14" t="s">
        <v>1053</v>
      </c>
      <c r="E137" s="14" t="s">
        <v>4</v>
      </c>
      <c r="F137" s="16">
        <v>30012</v>
      </c>
      <c r="G137" s="28">
        <f t="shared" ca="1" si="4"/>
        <v>44.17126196447132</v>
      </c>
      <c r="H137" s="15">
        <v>41447</v>
      </c>
      <c r="I137" s="28">
        <f t="shared" ca="1" si="5"/>
        <v>12.863938213615741</v>
      </c>
      <c r="J137" s="14" t="s">
        <v>31</v>
      </c>
      <c r="K137" s="31" t="s">
        <v>18</v>
      </c>
      <c r="L137" s="30">
        <v>144216</v>
      </c>
      <c r="M137" s="14" t="s">
        <v>1054</v>
      </c>
      <c r="N137" s="30" t="s">
        <v>1329</v>
      </c>
      <c r="O137" s="14" t="s">
        <v>16</v>
      </c>
      <c r="P137" s="13" t="s">
        <v>1288</v>
      </c>
      <c r="Q137" s="10"/>
      <c r="R137" s="10">
        <f>60-Table7[[#This Row],[AL]]</f>
        <v>60</v>
      </c>
      <c r="T137" s="30">
        <f>30-Table7[[#This Row],[CL]]</f>
        <v>30</v>
      </c>
      <c r="U137" s="30">
        <f>Table7[[#This Row],[AL BAL]]+Table7[[#This Row],[CL BAL]]</f>
        <v>90</v>
      </c>
      <c r="V137" s="30"/>
      <c r="W137" s="30"/>
      <c r="X137" s="30"/>
      <c r="Y137" s="30" t="str">
        <f>Table7[[#This Row],[Coy]]</f>
        <v>HQ</v>
      </c>
      <c r="Z137" s="30" t="str">
        <f>Table7[[#This Row],[Med Cat]]</f>
        <v>SHAPE1</v>
      </c>
      <c r="AA137" s="30" t="str">
        <f>Table7[[#This Row],[Location]]</f>
        <v>In Unit</v>
      </c>
      <c r="AB137" s="30"/>
      <c r="AC137" s="30"/>
      <c r="AD137" s="30"/>
      <c r="AE137" s="30"/>
      <c r="AF137" s="30"/>
      <c r="AG137" s="30"/>
      <c r="AH137" s="30"/>
      <c r="AI137"/>
      <c r="AJ137"/>
      <c r="AK137"/>
      <c r="AL137"/>
      <c r="AM137"/>
      <c r="AN137"/>
      <c r="AO137"/>
      <c r="AP137"/>
      <c r="AQ137"/>
      <c r="AR137"/>
      <c r="AS137"/>
      <c r="AT137"/>
    </row>
    <row r="138" spans="1:46" x14ac:dyDescent="0.3">
      <c r="A138" s="10">
        <f>SUBTOTAL(3,$B$5:B138)</f>
        <v>134</v>
      </c>
      <c r="B138" s="13" t="s">
        <v>1055</v>
      </c>
      <c r="C138" s="13" t="s">
        <v>14</v>
      </c>
      <c r="D138" s="13" t="s">
        <v>1056</v>
      </c>
      <c r="E138" s="13" t="s">
        <v>4</v>
      </c>
      <c r="F138" s="16">
        <v>30013</v>
      </c>
      <c r="G138" s="28">
        <f t="shared" ca="1" si="4"/>
        <v>44.168524113684185</v>
      </c>
      <c r="H138" s="16">
        <v>41448</v>
      </c>
      <c r="I138" s="28">
        <f t="shared" ca="1" si="5"/>
        <v>12.861200362828608</v>
      </c>
      <c r="J138" s="14" t="s">
        <v>31</v>
      </c>
      <c r="K138" s="29" t="s">
        <v>18</v>
      </c>
      <c r="L138" s="30">
        <v>144216</v>
      </c>
      <c r="M138" s="13" t="s">
        <v>1057</v>
      </c>
      <c r="N138" s="30" t="s">
        <v>1329</v>
      </c>
      <c r="O138" s="13" t="s">
        <v>16</v>
      </c>
      <c r="P138" s="13" t="s">
        <v>1288</v>
      </c>
      <c r="Q138" s="10"/>
      <c r="R138" s="10">
        <f>60-Table7[[#This Row],[AL]]</f>
        <v>60</v>
      </c>
      <c r="T138" s="30">
        <f>30-Table7[[#This Row],[CL]]</f>
        <v>30</v>
      </c>
      <c r="U138" s="30">
        <f>Table7[[#This Row],[AL BAL]]+Table7[[#This Row],[CL BAL]]</f>
        <v>90</v>
      </c>
      <c r="V138" s="30"/>
      <c r="W138" s="30"/>
      <c r="X138" s="30"/>
      <c r="Y138" s="30" t="str">
        <f>Table7[[#This Row],[Coy]]</f>
        <v>HQ</v>
      </c>
      <c r="Z138" s="30" t="str">
        <f>Table7[[#This Row],[Med Cat]]</f>
        <v>SHAPE1</v>
      </c>
      <c r="AA138" s="30" t="str">
        <f>Table7[[#This Row],[Location]]</f>
        <v>In Unit</v>
      </c>
      <c r="AB138" s="30"/>
      <c r="AC138" s="30"/>
      <c r="AD138" s="30"/>
      <c r="AE138" s="30"/>
      <c r="AF138" s="30"/>
      <c r="AG138" s="30"/>
      <c r="AH138" s="30"/>
      <c r="AI138"/>
      <c r="AJ138"/>
      <c r="AK138"/>
      <c r="AL138"/>
      <c r="AM138"/>
      <c r="AN138"/>
      <c r="AO138"/>
      <c r="AP138"/>
      <c r="AQ138"/>
      <c r="AR138"/>
      <c r="AS138"/>
      <c r="AT138"/>
    </row>
    <row r="139" spans="1:46" x14ac:dyDescent="0.3">
      <c r="A139" s="10">
        <f>SUBTOTAL(3,$B$5:B139)</f>
        <v>135</v>
      </c>
      <c r="B139" s="14" t="s">
        <v>1058</v>
      </c>
      <c r="C139" s="13" t="s">
        <v>19</v>
      </c>
      <c r="D139" s="14" t="s">
        <v>1059</v>
      </c>
      <c r="E139" s="14" t="s">
        <v>0</v>
      </c>
      <c r="F139" s="16">
        <v>30014</v>
      </c>
      <c r="G139" s="28">
        <f t="shared" ca="1" si="4"/>
        <v>44.165786262897058</v>
      </c>
      <c r="H139" s="15">
        <v>41449</v>
      </c>
      <c r="I139" s="28">
        <f t="shared" ca="1" si="5"/>
        <v>12.858462512041477</v>
      </c>
      <c r="J139" s="14" t="s">
        <v>21</v>
      </c>
      <c r="K139" s="31" t="s">
        <v>18</v>
      </c>
      <c r="L139" s="30">
        <v>144216</v>
      </c>
      <c r="M139" s="14" t="s">
        <v>1060</v>
      </c>
      <c r="N139" s="30" t="s">
        <v>1329</v>
      </c>
      <c r="O139" s="14" t="s">
        <v>16</v>
      </c>
      <c r="P139" s="13" t="s">
        <v>1288</v>
      </c>
      <c r="Q139" s="10"/>
      <c r="R139" s="10">
        <f>60-Table7[[#This Row],[AL]]</f>
        <v>60</v>
      </c>
      <c r="T139" s="30">
        <f>30-Table7[[#This Row],[CL]]</f>
        <v>30</v>
      </c>
      <c r="U139" s="30">
        <f>Table7[[#This Row],[AL BAL]]+Table7[[#This Row],[CL BAL]]</f>
        <v>90</v>
      </c>
      <c r="V139" s="30"/>
      <c r="W139" s="30"/>
      <c r="X139" s="30"/>
      <c r="Y139" s="30" t="str">
        <f>Table7[[#This Row],[Coy]]</f>
        <v>B</v>
      </c>
      <c r="Z139" s="30" t="str">
        <f>Table7[[#This Row],[Med Cat]]</f>
        <v>SHAPE1</v>
      </c>
      <c r="AA139" s="30" t="str">
        <f>Table7[[#This Row],[Location]]</f>
        <v>In Unit</v>
      </c>
      <c r="AB139" s="30"/>
      <c r="AC139" s="30"/>
      <c r="AD139" s="30"/>
      <c r="AE139" s="30"/>
      <c r="AF139" s="30"/>
      <c r="AG139" s="30"/>
      <c r="AH139" s="30"/>
      <c r="AI139"/>
      <c r="AJ139"/>
      <c r="AK139"/>
      <c r="AL139"/>
      <c r="AM139"/>
      <c r="AN139"/>
      <c r="AO139"/>
      <c r="AP139"/>
      <c r="AQ139"/>
      <c r="AR139"/>
      <c r="AS139"/>
      <c r="AT139"/>
    </row>
    <row r="140" spans="1:46" x14ac:dyDescent="0.3">
      <c r="A140" s="10">
        <f>SUBTOTAL(3,$B$5:B140)</f>
        <v>136</v>
      </c>
      <c r="B140" s="13" t="s">
        <v>1061</v>
      </c>
      <c r="C140" s="13" t="s">
        <v>24</v>
      </c>
      <c r="D140" s="13" t="s">
        <v>1062</v>
      </c>
      <c r="E140" s="13" t="s">
        <v>15</v>
      </c>
      <c r="F140" s="16">
        <v>30015</v>
      </c>
      <c r="G140" s="28">
        <f t="shared" ca="1" si="4"/>
        <v>44.163048412109923</v>
      </c>
      <c r="H140" s="16">
        <v>41450</v>
      </c>
      <c r="I140" s="28">
        <f t="shared" ca="1" si="5"/>
        <v>12.855724661254344</v>
      </c>
      <c r="J140" s="13" t="s">
        <v>22</v>
      </c>
      <c r="K140" s="29" t="s">
        <v>18</v>
      </c>
      <c r="L140" s="30">
        <v>144216</v>
      </c>
      <c r="M140" s="13" t="s">
        <v>1063</v>
      </c>
      <c r="N140" s="30" t="s">
        <v>1329</v>
      </c>
      <c r="O140" s="13" t="s">
        <v>16</v>
      </c>
      <c r="P140" s="13" t="s">
        <v>1288</v>
      </c>
      <c r="Q140" s="10"/>
      <c r="R140" s="10">
        <f>60-Table7[[#This Row],[AL]]</f>
        <v>60</v>
      </c>
      <c r="T140" s="30">
        <f>30-Table7[[#This Row],[CL]]</f>
        <v>30</v>
      </c>
      <c r="U140" s="30">
        <f>Table7[[#This Row],[AL BAL]]+Table7[[#This Row],[CL BAL]]</f>
        <v>90</v>
      </c>
      <c r="V140" s="30"/>
      <c r="W140" s="30"/>
      <c r="X140" s="30"/>
      <c r="Y140" s="30" t="str">
        <f>Table7[[#This Row],[Coy]]</f>
        <v>SP</v>
      </c>
      <c r="Z140" s="30" t="str">
        <f>Table7[[#This Row],[Med Cat]]</f>
        <v>SHAPE1</v>
      </c>
      <c r="AA140" s="30" t="str">
        <f>Table7[[#This Row],[Location]]</f>
        <v>In Unit</v>
      </c>
      <c r="AB140" s="30"/>
      <c r="AC140" s="30"/>
      <c r="AD140" s="30"/>
      <c r="AE140" s="30"/>
      <c r="AF140" s="30"/>
      <c r="AG140" s="30"/>
      <c r="AH140" s="30"/>
      <c r="AI140"/>
      <c r="AJ140"/>
      <c r="AK140"/>
      <c r="AL140"/>
      <c r="AM140"/>
      <c r="AN140"/>
      <c r="AO140"/>
      <c r="AP140"/>
      <c r="AQ140"/>
      <c r="AR140"/>
      <c r="AS140"/>
      <c r="AT140"/>
    </row>
    <row r="141" spans="1:46" x14ac:dyDescent="0.3">
      <c r="A141" s="10">
        <f>SUBTOTAL(3,$B$5:B141)</f>
        <v>137</v>
      </c>
      <c r="B141" s="14" t="s">
        <v>1064</v>
      </c>
      <c r="C141" s="13" t="s">
        <v>34</v>
      </c>
      <c r="D141" s="14" t="s">
        <v>1065</v>
      </c>
      <c r="E141" s="14" t="s">
        <v>1</v>
      </c>
      <c r="F141" s="16">
        <v>30016</v>
      </c>
      <c r="G141" s="28">
        <f t="shared" ca="1" si="4"/>
        <v>44.160310561322788</v>
      </c>
      <c r="H141" s="15">
        <v>41451</v>
      </c>
      <c r="I141" s="28">
        <f t="shared" ca="1" si="5"/>
        <v>12.852986810467213</v>
      </c>
      <c r="J141" s="14" t="s">
        <v>31</v>
      </c>
      <c r="K141" s="31" t="s">
        <v>18</v>
      </c>
      <c r="L141" s="30">
        <v>144216</v>
      </c>
      <c r="M141" s="14" t="s">
        <v>1066</v>
      </c>
      <c r="N141" s="30" t="s">
        <v>1329</v>
      </c>
      <c r="O141" s="14" t="s">
        <v>16</v>
      </c>
      <c r="P141" s="13" t="s">
        <v>1288</v>
      </c>
      <c r="Q141" s="10"/>
      <c r="R141" s="10">
        <f>60-Table7[[#This Row],[AL]]</f>
        <v>60</v>
      </c>
      <c r="T141" s="30">
        <f>30-Table7[[#This Row],[CL]]</f>
        <v>30</v>
      </c>
      <c r="U141" s="30">
        <f>Table7[[#This Row],[AL BAL]]+Table7[[#This Row],[CL BAL]]</f>
        <v>90</v>
      </c>
      <c r="V141" s="30"/>
      <c r="W141" s="30"/>
      <c r="X141" s="30"/>
      <c r="Y141" s="30" t="str">
        <f>Table7[[#This Row],[Coy]]</f>
        <v>A</v>
      </c>
      <c r="Z141" s="30" t="str">
        <f>Table7[[#This Row],[Med Cat]]</f>
        <v>SHAPE1</v>
      </c>
      <c r="AA141" s="30" t="str">
        <f>Table7[[#This Row],[Location]]</f>
        <v>In Unit</v>
      </c>
      <c r="AB141" s="30"/>
      <c r="AC141" s="30"/>
      <c r="AD141" s="30"/>
      <c r="AE141" s="30"/>
      <c r="AF141" s="30"/>
      <c r="AG141" s="30"/>
      <c r="AH141" s="30"/>
      <c r="AI141"/>
      <c r="AJ141"/>
      <c r="AK141"/>
      <c r="AL141"/>
      <c r="AM141"/>
      <c r="AN141"/>
      <c r="AO141"/>
      <c r="AP141"/>
      <c r="AQ141"/>
      <c r="AR141"/>
      <c r="AS141"/>
      <c r="AT141"/>
    </row>
    <row r="142" spans="1:46" x14ac:dyDescent="0.3">
      <c r="A142" s="10">
        <f>SUBTOTAL(3,$B$5:B142)</f>
        <v>138</v>
      </c>
      <c r="B142" s="13" t="s">
        <v>1067</v>
      </c>
      <c r="C142" s="13" t="s">
        <v>14</v>
      </c>
      <c r="D142" s="13" t="s">
        <v>1068</v>
      </c>
      <c r="E142" s="13" t="s">
        <v>4</v>
      </c>
      <c r="F142" s="16">
        <v>30017</v>
      </c>
      <c r="G142" s="28">
        <f t="shared" ca="1" si="4"/>
        <v>44.157572710535661</v>
      </c>
      <c r="H142" s="16">
        <v>41452</v>
      </c>
      <c r="I142" s="28">
        <f t="shared" ca="1" si="5"/>
        <v>12.85024895968008</v>
      </c>
      <c r="J142" s="13" t="s">
        <v>49</v>
      </c>
      <c r="K142" s="29" t="s">
        <v>42</v>
      </c>
      <c r="L142" s="30">
        <v>144216</v>
      </c>
      <c r="M142" s="13" t="s">
        <v>1069</v>
      </c>
      <c r="N142" s="30" t="s">
        <v>1329</v>
      </c>
      <c r="O142" s="13" t="s">
        <v>16</v>
      </c>
      <c r="P142" s="13" t="s">
        <v>1288</v>
      </c>
      <c r="Q142" s="10"/>
      <c r="R142" s="10">
        <f>60-Table7[[#This Row],[AL]]</f>
        <v>60</v>
      </c>
      <c r="T142" s="30">
        <f>30-Table7[[#This Row],[CL]]</f>
        <v>30</v>
      </c>
      <c r="U142" s="30">
        <f>Table7[[#This Row],[AL BAL]]+Table7[[#This Row],[CL BAL]]</f>
        <v>90</v>
      </c>
      <c r="V142" s="30"/>
      <c r="W142" s="30"/>
      <c r="X142" s="30"/>
      <c r="Y142" s="30" t="str">
        <f>Table7[[#This Row],[Coy]]</f>
        <v>HQ</v>
      </c>
      <c r="Z142" s="30" t="str">
        <f>Table7[[#This Row],[Med Cat]]</f>
        <v>SHAPE1</v>
      </c>
      <c r="AA142" s="30" t="str">
        <f>Table7[[#This Row],[Location]]</f>
        <v>In Unit</v>
      </c>
      <c r="AB142" s="30"/>
      <c r="AC142" s="30"/>
      <c r="AD142" s="30"/>
      <c r="AE142" s="30"/>
      <c r="AF142" s="30"/>
      <c r="AG142" s="30"/>
      <c r="AH142" s="30"/>
      <c r="AI142"/>
      <c r="AJ142"/>
      <c r="AK142"/>
      <c r="AL142"/>
      <c r="AM142"/>
      <c r="AN142"/>
      <c r="AO142"/>
      <c r="AP142"/>
      <c r="AQ142"/>
      <c r="AR142"/>
      <c r="AS142"/>
      <c r="AT142"/>
    </row>
    <row r="143" spans="1:46" x14ac:dyDescent="0.3">
      <c r="A143" s="10">
        <f>SUBTOTAL(3,$B$5:B143)</f>
        <v>139</v>
      </c>
      <c r="B143" s="14" t="s">
        <v>1070</v>
      </c>
      <c r="C143" s="13" t="s">
        <v>19</v>
      </c>
      <c r="D143" s="14" t="s">
        <v>1071</v>
      </c>
      <c r="E143" s="14" t="s">
        <v>0</v>
      </c>
      <c r="F143" s="16">
        <v>30018</v>
      </c>
      <c r="G143" s="28">
        <f t="shared" ca="1" si="4"/>
        <v>44.154834859748526</v>
      </c>
      <c r="H143" s="15">
        <v>41453</v>
      </c>
      <c r="I143" s="28">
        <f t="shared" ca="1" si="5"/>
        <v>12.847511108892949</v>
      </c>
      <c r="J143" s="13" t="s">
        <v>49</v>
      </c>
      <c r="K143" s="31" t="s">
        <v>18</v>
      </c>
      <c r="L143" s="30">
        <v>144216</v>
      </c>
      <c r="M143" s="14" t="s">
        <v>1072</v>
      </c>
      <c r="N143" s="30" t="s">
        <v>1329</v>
      </c>
      <c r="O143" s="14" t="s">
        <v>16</v>
      </c>
      <c r="P143" s="13" t="s">
        <v>1288</v>
      </c>
      <c r="Q143" s="10"/>
      <c r="R143" s="10">
        <f>60-Table7[[#This Row],[AL]]</f>
        <v>60</v>
      </c>
      <c r="T143" s="30">
        <f>30-Table7[[#This Row],[CL]]</f>
        <v>30</v>
      </c>
      <c r="U143" s="30">
        <f>Table7[[#This Row],[AL BAL]]+Table7[[#This Row],[CL BAL]]</f>
        <v>90</v>
      </c>
      <c r="V143" s="30"/>
      <c r="W143" s="30"/>
      <c r="X143" s="30"/>
      <c r="Y143" s="30" t="str">
        <f>Table7[[#This Row],[Coy]]</f>
        <v>B</v>
      </c>
      <c r="Z143" s="30" t="str">
        <f>Table7[[#This Row],[Med Cat]]</f>
        <v>SHAPE1</v>
      </c>
      <c r="AA143" s="30" t="str">
        <f>Table7[[#This Row],[Location]]</f>
        <v>In Unit</v>
      </c>
      <c r="AB143" s="30"/>
      <c r="AC143" s="30"/>
      <c r="AD143" s="30"/>
      <c r="AE143" s="30"/>
      <c r="AF143" s="30"/>
      <c r="AG143" s="30"/>
      <c r="AH143" s="30"/>
      <c r="AI143"/>
      <c r="AJ143"/>
      <c r="AK143"/>
      <c r="AL143"/>
      <c r="AM143"/>
      <c r="AN143"/>
      <c r="AO143"/>
      <c r="AP143"/>
      <c r="AQ143"/>
      <c r="AR143"/>
      <c r="AS143"/>
      <c r="AT143"/>
    </row>
    <row r="144" spans="1:46" x14ac:dyDescent="0.3">
      <c r="A144" s="10">
        <f>SUBTOTAL(3,$B$5:B144)</f>
        <v>140</v>
      </c>
      <c r="B144" s="13" t="s">
        <v>1073</v>
      </c>
      <c r="C144" s="13" t="s">
        <v>24</v>
      </c>
      <c r="D144" s="13" t="s">
        <v>1074</v>
      </c>
      <c r="E144" s="13" t="s">
        <v>4</v>
      </c>
      <c r="F144" s="16">
        <v>30019</v>
      </c>
      <c r="G144" s="28">
        <f t="shared" ca="1" si="4"/>
        <v>44.152097008961391</v>
      </c>
      <c r="H144" s="16">
        <v>41454</v>
      </c>
      <c r="I144" s="28">
        <f t="shared" ca="1" si="5"/>
        <v>12.844773258105816</v>
      </c>
      <c r="J144" s="13" t="s">
        <v>49</v>
      </c>
      <c r="K144" s="29" t="s">
        <v>17</v>
      </c>
      <c r="L144" s="30">
        <v>144216</v>
      </c>
      <c r="M144" s="13" t="s">
        <v>17</v>
      </c>
      <c r="N144" s="30" t="s">
        <v>1329</v>
      </c>
      <c r="O144" s="13" t="s">
        <v>16</v>
      </c>
      <c r="P144" s="13" t="s">
        <v>1288</v>
      </c>
      <c r="Q144" s="10"/>
      <c r="R144" s="10">
        <f>60-Table7[[#This Row],[AL]]</f>
        <v>60</v>
      </c>
      <c r="T144" s="30">
        <f>30-Table7[[#This Row],[CL]]</f>
        <v>30</v>
      </c>
      <c r="U144" s="30">
        <f>Table7[[#This Row],[AL BAL]]+Table7[[#This Row],[CL BAL]]</f>
        <v>90</v>
      </c>
      <c r="V144" s="30"/>
      <c r="W144" s="30"/>
      <c r="X144" s="30"/>
      <c r="Y144" s="30" t="str">
        <f>Table7[[#This Row],[Coy]]</f>
        <v>HQ</v>
      </c>
      <c r="Z144" s="30" t="str">
        <f>Table7[[#This Row],[Med Cat]]</f>
        <v>SHAPE1</v>
      </c>
      <c r="AA144" s="30" t="str">
        <f>Table7[[#This Row],[Location]]</f>
        <v>In Unit</v>
      </c>
      <c r="AB144" s="30"/>
      <c r="AC144" s="30"/>
      <c r="AD144" s="30"/>
      <c r="AE144" s="30"/>
      <c r="AF144" s="30"/>
      <c r="AG144" s="30"/>
      <c r="AH144" s="30"/>
      <c r="AI144"/>
      <c r="AJ144"/>
      <c r="AK144"/>
      <c r="AL144"/>
      <c r="AM144"/>
      <c r="AN144"/>
      <c r="AO144"/>
      <c r="AP144"/>
      <c r="AQ144"/>
      <c r="AR144"/>
      <c r="AS144"/>
      <c r="AT144"/>
    </row>
    <row r="145" spans="1:46" x14ac:dyDescent="0.3">
      <c r="A145" s="10">
        <f>SUBTOTAL(3,$B$5:B145)</f>
        <v>141</v>
      </c>
      <c r="B145" s="14" t="s">
        <v>1075</v>
      </c>
      <c r="C145" s="13" t="s">
        <v>34</v>
      </c>
      <c r="D145" s="14" t="s">
        <v>1076</v>
      </c>
      <c r="E145" s="14" t="s">
        <v>2</v>
      </c>
      <c r="F145" s="16">
        <v>30020</v>
      </c>
      <c r="G145" s="28">
        <f t="shared" ca="1" si="4"/>
        <v>44.149359158174263</v>
      </c>
      <c r="H145" s="15">
        <v>41455</v>
      </c>
      <c r="I145" s="28">
        <f t="shared" ca="1" si="5"/>
        <v>12.842035407318683</v>
      </c>
      <c r="J145" s="13" t="s">
        <v>49</v>
      </c>
      <c r="K145" s="31" t="s">
        <v>18</v>
      </c>
      <c r="L145" s="30">
        <v>144216</v>
      </c>
      <c r="M145" s="14" t="s">
        <v>1077</v>
      </c>
      <c r="N145" s="30" t="s">
        <v>1329</v>
      </c>
      <c r="O145" s="14" t="s">
        <v>16</v>
      </c>
      <c r="P145" s="13" t="s">
        <v>1288</v>
      </c>
      <c r="Q145" s="10"/>
      <c r="R145" s="10">
        <f>60-Table7[[#This Row],[AL]]</f>
        <v>60</v>
      </c>
      <c r="T145" s="30">
        <f>30-Table7[[#This Row],[CL]]</f>
        <v>30</v>
      </c>
      <c r="U145" s="30">
        <f>Table7[[#This Row],[AL BAL]]+Table7[[#This Row],[CL BAL]]</f>
        <v>90</v>
      </c>
      <c r="V145" s="30"/>
      <c r="W145" s="30"/>
      <c r="X145" s="30"/>
      <c r="Y145" s="30" t="str">
        <f>Table7[[#This Row],[Coy]]</f>
        <v>C</v>
      </c>
      <c r="Z145" s="30" t="str">
        <f>Table7[[#This Row],[Med Cat]]</f>
        <v>SHAPE1</v>
      </c>
      <c r="AA145" s="30" t="str">
        <f>Table7[[#This Row],[Location]]</f>
        <v>In Unit</v>
      </c>
      <c r="AB145" s="30"/>
      <c r="AC145" s="30"/>
      <c r="AD145" s="30"/>
      <c r="AE145" s="30"/>
      <c r="AF145" s="30"/>
      <c r="AG145" s="30"/>
      <c r="AH145" s="30"/>
      <c r="AI145"/>
      <c r="AJ145"/>
      <c r="AK145"/>
      <c r="AL145"/>
      <c r="AM145"/>
      <c r="AN145"/>
      <c r="AO145"/>
      <c r="AP145"/>
      <c r="AQ145"/>
      <c r="AR145"/>
      <c r="AS145"/>
      <c r="AT145"/>
    </row>
    <row r="146" spans="1:46" x14ac:dyDescent="0.3">
      <c r="A146" s="10">
        <f>SUBTOTAL(3,$B$5:B146)</f>
        <v>142</v>
      </c>
      <c r="B146" s="13" t="s">
        <v>1078</v>
      </c>
      <c r="C146" s="13" t="s">
        <v>14</v>
      </c>
      <c r="D146" s="13" t="s">
        <v>1079</v>
      </c>
      <c r="E146" s="13" t="s">
        <v>3</v>
      </c>
      <c r="F146" s="16">
        <v>30021</v>
      </c>
      <c r="G146" s="28">
        <f t="shared" ca="1" si="4"/>
        <v>44.146621307387129</v>
      </c>
      <c r="H146" s="16">
        <v>41456</v>
      </c>
      <c r="I146" s="28">
        <f t="shared" ca="1" si="5"/>
        <v>12.839297556531552</v>
      </c>
      <c r="J146" s="13" t="s">
        <v>49</v>
      </c>
      <c r="K146" s="29" t="s">
        <v>18</v>
      </c>
      <c r="L146" s="30">
        <v>144216</v>
      </c>
      <c r="M146" s="13" t="s">
        <v>1080</v>
      </c>
      <c r="N146" s="30" t="s">
        <v>1329</v>
      </c>
      <c r="O146" s="13" t="s">
        <v>16</v>
      </c>
      <c r="P146" s="13" t="s">
        <v>1288</v>
      </c>
      <c r="Q146" s="10"/>
      <c r="R146" s="10">
        <f>60-Table7[[#This Row],[AL]]</f>
        <v>60</v>
      </c>
      <c r="T146" s="30">
        <f>30-Table7[[#This Row],[CL]]</f>
        <v>30</v>
      </c>
      <c r="U146" s="30">
        <f>Table7[[#This Row],[AL BAL]]+Table7[[#This Row],[CL BAL]]</f>
        <v>90</v>
      </c>
      <c r="V146" s="30"/>
      <c r="W146" s="30"/>
      <c r="X146" s="30"/>
      <c r="Y146" s="30" t="str">
        <f>Table7[[#This Row],[Coy]]</f>
        <v>D</v>
      </c>
      <c r="Z146" s="30" t="str">
        <f>Table7[[#This Row],[Med Cat]]</f>
        <v>SHAPE1</v>
      </c>
      <c r="AA146" s="30" t="str">
        <f>Table7[[#This Row],[Location]]</f>
        <v>In Unit</v>
      </c>
      <c r="AB146" s="30"/>
      <c r="AC146" s="30"/>
      <c r="AD146" s="30"/>
      <c r="AE146" s="30"/>
      <c r="AF146" s="30"/>
      <c r="AG146" s="30"/>
      <c r="AH146" s="30"/>
      <c r="AI146"/>
      <c r="AJ146"/>
      <c r="AK146"/>
      <c r="AL146"/>
      <c r="AM146"/>
      <c r="AN146"/>
      <c r="AO146"/>
      <c r="AP146"/>
      <c r="AQ146"/>
      <c r="AR146"/>
      <c r="AS146"/>
      <c r="AT146"/>
    </row>
    <row r="147" spans="1:46" ht="27.6" x14ac:dyDescent="0.3">
      <c r="A147" s="10">
        <f>SUBTOTAL(3,$B$5:B147)</f>
        <v>143</v>
      </c>
      <c r="B147" s="14" t="s">
        <v>1081</v>
      </c>
      <c r="C147" s="13" t="s">
        <v>19</v>
      </c>
      <c r="D147" s="14" t="s">
        <v>1082</v>
      </c>
      <c r="E147" s="14" t="s">
        <v>1</v>
      </c>
      <c r="F147" s="16">
        <v>30022</v>
      </c>
      <c r="G147" s="28">
        <f t="shared" ca="1" si="4"/>
        <v>44.143883456600001</v>
      </c>
      <c r="H147" s="15">
        <v>41457</v>
      </c>
      <c r="I147" s="28">
        <f t="shared" ca="1" si="5"/>
        <v>12.836559705744419</v>
      </c>
      <c r="J147" s="13" t="s">
        <v>49</v>
      </c>
      <c r="K147" s="31" t="s">
        <v>18</v>
      </c>
      <c r="L147" s="30">
        <v>144216</v>
      </c>
      <c r="M147" s="14" t="s">
        <v>1083</v>
      </c>
      <c r="N147" s="30" t="s">
        <v>1329</v>
      </c>
      <c r="O147" s="14" t="s">
        <v>16</v>
      </c>
      <c r="P147" s="13" t="s">
        <v>1288</v>
      </c>
      <c r="Q147" s="10"/>
      <c r="R147" s="10">
        <f>60-Table7[[#This Row],[AL]]</f>
        <v>60</v>
      </c>
      <c r="T147" s="30">
        <f>30-Table7[[#This Row],[CL]]</f>
        <v>30</v>
      </c>
      <c r="U147" s="30">
        <f>Table7[[#This Row],[AL BAL]]+Table7[[#This Row],[CL BAL]]</f>
        <v>90</v>
      </c>
      <c r="V147" s="30"/>
      <c r="W147" s="30"/>
      <c r="X147" s="30"/>
      <c r="Y147" s="30" t="str">
        <f>Table7[[#This Row],[Coy]]</f>
        <v>A</v>
      </c>
      <c r="Z147" s="30" t="str">
        <f>Table7[[#This Row],[Med Cat]]</f>
        <v>SHAPE1</v>
      </c>
      <c r="AA147" s="30" t="str">
        <f>Table7[[#This Row],[Location]]</f>
        <v>In Unit</v>
      </c>
      <c r="AB147" s="30"/>
      <c r="AC147" s="30"/>
      <c r="AD147" s="30"/>
      <c r="AE147" s="30"/>
      <c r="AF147" s="30"/>
      <c r="AG147" s="30"/>
      <c r="AH147" s="30"/>
      <c r="AI147"/>
      <c r="AJ147"/>
      <c r="AK147"/>
      <c r="AL147"/>
      <c r="AM147"/>
      <c r="AN147"/>
      <c r="AO147"/>
      <c r="AP147"/>
      <c r="AQ147"/>
      <c r="AR147"/>
      <c r="AS147"/>
      <c r="AT147"/>
    </row>
    <row r="148" spans="1:46" x14ac:dyDescent="0.3">
      <c r="A148" s="10">
        <f>SUBTOTAL(3,$B$5:B148)</f>
        <v>144</v>
      </c>
      <c r="B148" s="13" t="s">
        <v>1084</v>
      </c>
      <c r="C148" s="13" t="s">
        <v>24</v>
      </c>
      <c r="D148" s="13" t="s">
        <v>1085</v>
      </c>
      <c r="E148" s="13" t="s">
        <v>3</v>
      </c>
      <c r="F148" s="16">
        <v>30023</v>
      </c>
      <c r="G148" s="28">
        <f t="shared" ca="1" si="4"/>
        <v>44.141145605812866</v>
      </c>
      <c r="H148" s="16">
        <v>41458</v>
      </c>
      <c r="I148" s="28">
        <f t="shared" ca="1" si="5"/>
        <v>12.833821854957288</v>
      </c>
      <c r="J148" s="13" t="s">
        <v>49</v>
      </c>
      <c r="K148" s="29" t="s">
        <v>81</v>
      </c>
      <c r="L148" s="30">
        <v>144216</v>
      </c>
      <c r="M148" s="13" t="s">
        <v>1086</v>
      </c>
      <c r="N148" s="30" t="s">
        <v>1329</v>
      </c>
      <c r="O148" s="13" t="s">
        <v>16</v>
      </c>
      <c r="P148" s="13" t="s">
        <v>1288</v>
      </c>
      <c r="Q148" s="10"/>
      <c r="R148" s="10">
        <f>60-Table7[[#This Row],[AL]]</f>
        <v>60</v>
      </c>
      <c r="T148" s="30">
        <f>30-Table7[[#This Row],[CL]]</f>
        <v>30</v>
      </c>
      <c r="U148" s="30">
        <f>Table7[[#This Row],[AL BAL]]+Table7[[#This Row],[CL BAL]]</f>
        <v>90</v>
      </c>
      <c r="V148" s="30"/>
      <c r="W148" s="30"/>
      <c r="X148" s="30" t="s">
        <v>1325</v>
      </c>
      <c r="Y148" s="30" t="str">
        <f>Table7[[#This Row],[Coy]]</f>
        <v>D</v>
      </c>
      <c r="Z148" s="30" t="str">
        <f>Table7[[#This Row],[Med Cat]]</f>
        <v>SHAPE1</v>
      </c>
      <c r="AA148" s="30" t="str">
        <f>Table7[[#This Row],[Location]]</f>
        <v>In Unit</v>
      </c>
      <c r="AB148" s="30"/>
      <c r="AC148" s="30"/>
      <c r="AD148" s="30"/>
      <c r="AE148" s="30" t="s">
        <v>1364</v>
      </c>
      <c r="AF148" s="30"/>
      <c r="AG148" s="30"/>
      <c r="AH148" s="30"/>
      <c r="AI148"/>
      <c r="AJ148"/>
      <c r="AK148"/>
      <c r="AL148"/>
      <c r="AM148"/>
      <c r="AN148"/>
      <c r="AO148"/>
      <c r="AP148"/>
      <c r="AQ148"/>
      <c r="AR148"/>
      <c r="AS148"/>
      <c r="AT148"/>
    </row>
    <row r="149" spans="1:46" x14ac:dyDescent="0.3">
      <c r="A149" s="10">
        <f>SUBTOTAL(3,$B$5:B149)</f>
        <v>145</v>
      </c>
      <c r="B149" s="14" t="s">
        <v>1114</v>
      </c>
      <c r="C149" s="13" t="s">
        <v>34</v>
      </c>
      <c r="D149" s="14" t="s">
        <v>1115</v>
      </c>
      <c r="E149" s="14" t="s">
        <v>4</v>
      </c>
      <c r="F149" s="16">
        <v>30024</v>
      </c>
      <c r="G149" s="28">
        <f t="shared" ca="1" si="4"/>
        <v>44.138407755025732</v>
      </c>
      <c r="H149" s="15">
        <v>41459</v>
      </c>
      <c r="I149" s="28">
        <f t="shared" ca="1" si="5"/>
        <v>12.831084004170155</v>
      </c>
      <c r="J149" s="13" t="s">
        <v>49</v>
      </c>
      <c r="K149" s="31" t="s">
        <v>17</v>
      </c>
      <c r="L149" s="30">
        <v>144216</v>
      </c>
      <c r="M149" s="14" t="s">
        <v>17</v>
      </c>
      <c r="N149" s="30" t="s">
        <v>1329</v>
      </c>
      <c r="O149" s="14" t="s">
        <v>17</v>
      </c>
      <c r="P149" s="13" t="s">
        <v>1288</v>
      </c>
      <c r="Q149" s="10"/>
      <c r="R149" s="10">
        <f>60-Table7[[#This Row],[AL]]</f>
        <v>60</v>
      </c>
      <c r="T149" s="30">
        <f>30-Table7[[#This Row],[CL]]</f>
        <v>30</v>
      </c>
      <c r="U149" s="30">
        <f>Table7[[#This Row],[AL BAL]]+Table7[[#This Row],[CL BAL]]</f>
        <v>90</v>
      </c>
      <c r="V149" s="30"/>
      <c r="W149" s="30"/>
      <c r="X149" s="30"/>
      <c r="Y149" s="30" t="str">
        <f>Table7[[#This Row],[Coy]]</f>
        <v>HQ</v>
      </c>
      <c r="Z149" s="30" t="str">
        <f>Table7[[#This Row],[Med Cat]]</f>
        <v/>
      </c>
      <c r="AA149" s="30" t="str">
        <f>Table7[[#This Row],[Location]]</f>
        <v>In Unit</v>
      </c>
      <c r="AB149" s="30"/>
      <c r="AC149" s="30"/>
      <c r="AD149" s="30"/>
      <c r="AE149" s="30"/>
      <c r="AF149" s="30"/>
      <c r="AG149" s="30"/>
      <c r="AH149" s="30"/>
      <c r="AI149"/>
      <c r="AJ149"/>
      <c r="AK149"/>
      <c r="AL149"/>
      <c r="AM149"/>
      <c r="AN149"/>
      <c r="AO149"/>
      <c r="AP149"/>
      <c r="AQ149"/>
      <c r="AR149"/>
      <c r="AS149"/>
      <c r="AT149"/>
    </row>
    <row r="150" spans="1:46" ht="27.6" x14ac:dyDescent="0.3">
      <c r="A150" s="10">
        <f>SUBTOTAL(3,$B$5:B150)</f>
        <v>146</v>
      </c>
      <c r="B150" s="13" t="s">
        <v>1120</v>
      </c>
      <c r="C150" s="13" t="s">
        <v>14</v>
      </c>
      <c r="D150" s="13" t="s">
        <v>1122</v>
      </c>
      <c r="E150" s="13" t="s">
        <v>3</v>
      </c>
      <c r="F150" s="16">
        <v>30025</v>
      </c>
      <c r="G150" s="28">
        <f t="shared" ca="1" si="4"/>
        <v>44.135669904238604</v>
      </c>
      <c r="H150" s="16">
        <v>41460</v>
      </c>
      <c r="I150" s="28">
        <f t="shared" ca="1" si="5"/>
        <v>12.828346153383023</v>
      </c>
      <c r="J150" s="13" t="s">
        <v>49</v>
      </c>
      <c r="K150" s="29" t="s">
        <v>17</v>
      </c>
      <c r="L150" s="30">
        <v>144216</v>
      </c>
      <c r="M150" s="13" t="s">
        <v>17</v>
      </c>
      <c r="N150" s="30" t="s">
        <v>1329</v>
      </c>
      <c r="O150" s="13" t="s">
        <v>1292</v>
      </c>
      <c r="P150" s="13" t="s">
        <v>1288</v>
      </c>
      <c r="Q150" s="10"/>
      <c r="R150" s="10">
        <f>60-Table7[[#This Row],[AL]]</f>
        <v>60</v>
      </c>
      <c r="T150" s="30">
        <f>30-Table7[[#This Row],[CL]]</f>
        <v>30</v>
      </c>
      <c r="U150" s="30">
        <f>Table7[[#This Row],[AL BAL]]+Table7[[#This Row],[CL BAL]]</f>
        <v>90</v>
      </c>
      <c r="V150" s="30"/>
      <c r="W150" s="30"/>
      <c r="X150" s="30"/>
      <c r="Y150" s="30" t="str">
        <f>Table7[[#This Row],[Coy]]</f>
        <v>D</v>
      </c>
      <c r="Z150" s="30" t="str">
        <f>Table7[[#This Row],[Med Cat]]</f>
        <v>LMC</v>
      </c>
      <c r="AA150" s="30" t="str">
        <f>Table7[[#This Row],[Location]]</f>
        <v>In Unit</v>
      </c>
      <c r="AB150" s="30"/>
      <c r="AC150" s="30"/>
      <c r="AD150" s="30"/>
      <c r="AE150" s="30"/>
      <c r="AF150" s="30"/>
      <c r="AG150" s="30"/>
      <c r="AH150" s="30"/>
      <c r="AI150"/>
      <c r="AJ150"/>
      <c r="AK150"/>
      <c r="AL150"/>
      <c r="AM150"/>
      <c r="AN150"/>
      <c r="AO150"/>
      <c r="AP150"/>
      <c r="AQ150"/>
      <c r="AR150"/>
      <c r="AS150"/>
      <c r="AT150"/>
    </row>
    <row r="151" spans="1:46" x14ac:dyDescent="0.3">
      <c r="A151" s="10">
        <f>SUBTOTAL(3,$B$5:B151)</f>
        <v>147</v>
      </c>
      <c r="B151" s="14" t="s">
        <v>1126</v>
      </c>
      <c r="C151" s="13" t="s">
        <v>19</v>
      </c>
      <c r="D151" s="14" t="s">
        <v>1128</v>
      </c>
      <c r="E151" s="14" t="s">
        <v>15</v>
      </c>
      <c r="F151" s="16">
        <v>30026</v>
      </c>
      <c r="G151" s="28">
        <f t="shared" ca="1" si="4"/>
        <v>44.132932053451469</v>
      </c>
      <c r="H151" s="15">
        <v>41461</v>
      </c>
      <c r="I151" s="28">
        <f t="shared" ca="1" si="5"/>
        <v>12.82560830259589</v>
      </c>
      <c r="J151" s="13" t="s">
        <v>49</v>
      </c>
      <c r="K151" s="31" t="s">
        <v>17</v>
      </c>
      <c r="L151" s="30">
        <v>144216</v>
      </c>
      <c r="M151" s="14" t="s">
        <v>17</v>
      </c>
      <c r="N151" s="30" t="s">
        <v>1329</v>
      </c>
      <c r="O151" s="14" t="s">
        <v>16</v>
      </c>
      <c r="P151" s="13" t="s">
        <v>1288</v>
      </c>
      <c r="Q151" s="10"/>
      <c r="R151" s="10">
        <f>60-Table7[[#This Row],[AL]]</f>
        <v>60</v>
      </c>
      <c r="T151" s="30">
        <f>30-Table7[[#This Row],[CL]]</f>
        <v>30</v>
      </c>
      <c r="U151" s="30">
        <f>Table7[[#This Row],[AL BAL]]+Table7[[#This Row],[CL BAL]]</f>
        <v>90</v>
      </c>
      <c r="V151" s="30"/>
      <c r="W151" s="30"/>
      <c r="X151" s="30"/>
      <c r="Y151" s="30" t="str">
        <f>Table7[[#This Row],[Coy]]</f>
        <v>SP</v>
      </c>
      <c r="Z151" s="30" t="str">
        <f>Table7[[#This Row],[Med Cat]]</f>
        <v>SHAPE1</v>
      </c>
      <c r="AA151" s="30" t="str">
        <f>Table7[[#This Row],[Location]]</f>
        <v>In Unit</v>
      </c>
      <c r="AB151" s="30"/>
      <c r="AC151" s="30"/>
      <c r="AD151" s="30"/>
      <c r="AE151" s="30"/>
      <c r="AF151" s="30"/>
      <c r="AG151" s="30"/>
      <c r="AH151" s="30"/>
      <c r="AI151"/>
      <c r="AJ151"/>
      <c r="AK151"/>
      <c r="AL151"/>
      <c r="AM151"/>
      <c r="AN151"/>
      <c r="AO151"/>
      <c r="AP151"/>
      <c r="AQ151"/>
      <c r="AR151"/>
      <c r="AS151"/>
      <c r="AT151"/>
    </row>
    <row r="152" spans="1:46" x14ac:dyDescent="0.3">
      <c r="A152" s="10">
        <f>SUBTOTAL(3,$B$5:B152)</f>
        <v>148</v>
      </c>
      <c r="B152" s="13" t="s">
        <v>1162</v>
      </c>
      <c r="C152" s="13" t="s">
        <v>24</v>
      </c>
      <c r="D152" s="13" t="s">
        <v>1163</v>
      </c>
      <c r="E152" s="13" t="s">
        <v>3</v>
      </c>
      <c r="F152" s="16">
        <v>30027</v>
      </c>
      <c r="G152" s="28">
        <f t="shared" ca="1" si="4"/>
        <v>44.130194202664335</v>
      </c>
      <c r="H152" s="16">
        <v>41462</v>
      </c>
      <c r="I152" s="28">
        <f t="shared" ca="1" si="5"/>
        <v>12.822870451808759</v>
      </c>
      <c r="J152" s="13" t="s">
        <v>49</v>
      </c>
      <c r="K152" s="29" t="s">
        <v>81</v>
      </c>
      <c r="L152" s="30">
        <v>144216</v>
      </c>
      <c r="M152" s="13" t="s">
        <v>1164</v>
      </c>
      <c r="N152" s="30" t="s">
        <v>1329</v>
      </c>
      <c r="O152" s="13" t="s">
        <v>16</v>
      </c>
      <c r="P152" s="13" t="s">
        <v>1288</v>
      </c>
      <c r="Q152" s="10"/>
      <c r="R152" s="10">
        <f>60-Table7[[#This Row],[AL]]</f>
        <v>60</v>
      </c>
      <c r="T152" s="30">
        <f>30-Table7[[#This Row],[CL]]</f>
        <v>30</v>
      </c>
      <c r="U152" s="30">
        <f>Table7[[#This Row],[AL BAL]]+Table7[[#This Row],[CL BAL]]</f>
        <v>90</v>
      </c>
      <c r="V152" s="30"/>
      <c r="W152" s="30"/>
      <c r="X152" s="30"/>
      <c r="Y152" s="30" t="str">
        <f>Table7[[#This Row],[Coy]]</f>
        <v>D</v>
      </c>
      <c r="Z152" s="30" t="str">
        <f>Table7[[#This Row],[Med Cat]]</f>
        <v>SHAPE1</v>
      </c>
      <c r="AA152" s="30" t="str">
        <f>Table7[[#This Row],[Location]]</f>
        <v>In Unit</v>
      </c>
      <c r="AB152" s="30"/>
      <c r="AC152" s="30"/>
      <c r="AD152" s="30"/>
      <c r="AE152" s="30"/>
      <c r="AF152" s="30"/>
      <c r="AG152" s="30"/>
      <c r="AH152" s="30"/>
      <c r="AI152"/>
      <c r="AJ152"/>
      <c r="AK152"/>
      <c r="AL152"/>
      <c r="AM152"/>
      <c r="AN152"/>
      <c r="AO152"/>
      <c r="AP152"/>
      <c r="AQ152"/>
      <c r="AR152"/>
      <c r="AS152"/>
      <c r="AT152"/>
    </row>
    <row r="153" spans="1:46" x14ac:dyDescent="0.3">
      <c r="A153" s="10">
        <f>SUBTOTAL(3,$B$5:B153)</f>
        <v>149</v>
      </c>
      <c r="B153" s="14" t="s">
        <v>1165</v>
      </c>
      <c r="C153" s="13" t="s">
        <v>34</v>
      </c>
      <c r="D153" s="14" t="s">
        <v>1166</v>
      </c>
      <c r="E153" s="14" t="s">
        <v>15</v>
      </c>
      <c r="F153" s="16">
        <v>30028</v>
      </c>
      <c r="G153" s="28">
        <f t="shared" ca="1" si="4"/>
        <v>44.127456351877207</v>
      </c>
      <c r="H153" s="15">
        <v>41463</v>
      </c>
      <c r="I153" s="28">
        <f t="shared" ca="1" si="5"/>
        <v>12.820132601021626</v>
      </c>
      <c r="J153" s="13" t="s">
        <v>49</v>
      </c>
      <c r="K153" s="31" t="s">
        <v>18</v>
      </c>
      <c r="L153" s="30">
        <v>144216</v>
      </c>
      <c r="M153" s="14" t="s">
        <v>1167</v>
      </c>
      <c r="N153" s="30" t="s">
        <v>1329</v>
      </c>
      <c r="O153" s="14" t="s">
        <v>208</v>
      </c>
      <c r="P153" s="13" t="s">
        <v>1288</v>
      </c>
      <c r="Q153" s="10"/>
      <c r="R153" s="10">
        <f>60-Table7[[#This Row],[AL]]</f>
        <v>60</v>
      </c>
      <c r="T153" s="30">
        <f>30-Table7[[#This Row],[CL]]</f>
        <v>30</v>
      </c>
      <c r="U153" s="30">
        <f>Table7[[#This Row],[AL BAL]]+Table7[[#This Row],[CL BAL]]</f>
        <v>90</v>
      </c>
      <c r="V153" s="30"/>
      <c r="W153" s="30"/>
      <c r="X153" s="30"/>
      <c r="Y153" s="30" t="str">
        <f>Table7[[#This Row],[Coy]]</f>
        <v>SP</v>
      </c>
      <c r="Z153" s="30" t="str">
        <f>Table7[[#This Row],[Med Cat]]</f>
        <v>H2(P)</v>
      </c>
      <c r="AA153" s="30" t="str">
        <f>Table7[[#This Row],[Location]]</f>
        <v>In Unit</v>
      </c>
      <c r="AB153" s="30"/>
      <c r="AC153" s="30"/>
      <c r="AD153" s="30"/>
      <c r="AE153" s="30"/>
      <c r="AF153" s="30"/>
      <c r="AG153" s="30"/>
      <c r="AH153" s="30"/>
      <c r="AI153"/>
      <c r="AJ153"/>
      <c r="AK153"/>
      <c r="AL153"/>
      <c r="AM153"/>
      <c r="AN153"/>
      <c r="AO153"/>
      <c r="AP153"/>
      <c r="AQ153"/>
      <c r="AR153"/>
      <c r="AS153"/>
      <c r="AT153"/>
    </row>
    <row r="154" spans="1:46" x14ac:dyDescent="0.3">
      <c r="A154" s="10">
        <f>SUBTOTAL(3,$B$5:B154)</f>
        <v>150</v>
      </c>
      <c r="B154" s="13" t="s">
        <v>1239</v>
      </c>
      <c r="C154" s="13" t="s">
        <v>14</v>
      </c>
      <c r="D154" s="13" t="s">
        <v>1240</v>
      </c>
      <c r="E154" s="13" t="s">
        <v>3</v>
      </c>
      <c r="F154" s="16">
        <v>30029</v>
      </c>
      <c r="G154" s="28">
        <f t="shared" ca="1" si="4"/>
        <v>44.124718501090072</v>
      </c>
      <c r="H154" s="16">
        <v>41464</v>
      </c>
      <c r="I154" s="28">
        <f t="shared" ca="1" si="5"/>
        <v>12.817394750234495</v>
      </c>
      <c r="J154" s="13" t="s">
        <v>49</v>
      </c>
      <c r="K154" s="29" t="s">
        <v>18</v>
      </c>
      <c r="L154" s="30">
        <v>144216</v>
      </c>
      <c r="M154" s="13" t="s">
        <v>1241</v>
      </c>
      <c r="N154" s="30" t="s">
        <v>1329</v>
      </c>
      <c r="O154" s="13" t="s">
        <v>16</v>
      </c>
      <c r="P154" s="13" t="s">
        <v>1288</v>
      </c>
      <c r="Q154" s="10"/>
      <c r="R154" s="10">
        <f>60-Table7[[#This Row],[AL]]</f>
        <v>60</v>
      </c>
      <c r="T154" s="30">
        <f>30-Table7[[#This Row],[CL]]</f>
        <v>30</v>
      </c>
      <c r="U154" s="30">
        <f>Table7[[#This Row],[AL BAL]]+Table7[[#This Row],[CL BAL]]</f>
        <v>90</v>
      </c>
      <c r="V154" s="30"/>
      <c r="W154" s="30"/>
      <c r="X154" s="30" t="s">
        <v>1325</v>
      </c>
      <c r="Y154" s="30" t="str">
        <f>Table7[[#This Row],[Coy]]</f>
        <v>D</v>
      </c>
      <c r="Z154" s="30" t="str">
        <f>Table7[[#This Row],[Med Cat]]</f>
        <v>SHAPE1</v>
      </c>
      <c r="AA154" s="30" t="str">
        <f>Table7[[#This Row],[Location]]</f>
        <v>In Unit</v>
      </c>
      <c r="AB154" s="30"/>
      <c r="AC154" s="30"/>
      <c r="AD154" s="30"/>
      <c r="AE154" s="30" t="s">
        <v>1364</v>
      </c>
      <c r="AF154" s="30"/>
      <c r="AG154" s="30"/>
      <c r="AH154" s="30"/>
      <c r="AI154"/>
      <c r="AJ154"/>
      <c r="AK154"/>
      <c r="AL154"/>
      <c r="AM154"/>
      <c r="AN154"/>
      <c r="AO154"/>
      <c r="AP154"/>
      <c r="AQ154"/>
      <c r="AR154"/>
      <c r="AS154"/>
      <c r="AT154"/>
    </row>
    <row r="155" spans="1:46" x14ac:dyDescent="0.3">
      <c r="A155" s="10">
        <f>SUBTOTAL(3,$B$5:B155)</f>
        <v>151</v>
      </c>
      <c r="B155" s="14" t="s">
        <v>1247</v>
      </c>
      <c r="C155" s="13" t="s">
        <v>19</v>
      </c>
      <c r="D155" s="14" t="s">
        <v>1248</v>
      </c>
      <c r="E155" s="14" t="s">
        <v>4</v>
      </c>
      <c r="F155" s="15">
        <v>30468</v>
      </c>
      <c r="G155" s="28">
        <f t="shared" ca="1" si="4"/>
        <v>42.922802005539083</v>
      </c>
      <c r="H155" s="15">
        <v>41465</v>
      </c>
      <c r="I155" s="28">
        <f t="shared" ca="1" si="5"/>
        <v>12.814656899447362</v>
      </c>
      <c r="J155" s="13" t="s">
        <v>49</v>
      </c>
      <c r="K155" s="31" t="s">
        <v>18</v>
      </c>
      <c r="L155" s="30">
        <v>144216</v>
      </c>
      <c r="M155" s="14" t="s">
        <v>1249</v>
      </c>
      <c r="N155" s="30" t="s">
        <v>1329</v>
      </c>
      <c r="O155" s="14" t="s">
        <v>16</v>
      </c>
      <c r="P155" s="13" t="s">
        <v>1288</v>
      </c>
      <c r="Q155" s="10"/>
      <c r="R155" s="10">
        <f>60-Table7[[#This Row],[AL]]</f>
        <v>60</v>
      </c>
      <c r="T155" s="30">
        <f>30-Table7[[#This Row],[CL]]</f>
        <v>30</v>
      </c>
      <c r="U155" s="30">
        <f>Table7[[#This Row],[AL BAL]]+Table7[[#This Row],[CL BAL]]</f>
        <v>90</v>
      </c>
      <c r="V155" s="30"/>
      <c r="W155" s="30"/>
      <c r="X155" s="30"/>
      <c r="Y155" s="30" t="str">
        <f>Table7[[#This Row],[Coy]]</f>
        <v>HQ</v>
      </c>
      <c r="Z155" s="30" t="str">
        <f>Table7[[#This Row],[Med Cat]]</f>
        <v>SHAPE1</v>
      </c>
      <c r="AA155" s="30" t="str">
        <f>Table7[[#This Row],[Location]]</f>
        <v>In Unit</v>
      </c>
      <c r="AB155" s="30"/>
      <c r="AC155" s="30"/>
      <c r="AD155" s="30"/>
      <c r="AE155" s="30"/>
      <c r="AF155" s="30"/>
      <c r="AG155" s="30"/>
      <c r="AH155" s="30"/>
      <c r="AI155"/>
      <c r="AJ155"/>
      <c r="AK155"/>
      <c r="AL155"/>
      <c r="AM155"/>
      <c r="AN155"/>
      <c r="AO155"/>
      <c r="AP155"/>
      <c r="AQ155"/>
      <c r="AR155"/>
      <c r="AS155"/>
      <c r="AT155"/>
    </row>
    <row r="156" spans="1:46" x14ac:dyDescent="0.3">
      <c r="A156" s="10">
        <f>SUBTOTAL(3,$B$5:B156)</f>
        <v>152</v>
      </c>
      <c r="B156" s="13" t="s">
        <v>1250</v>
      </c>
      <c r="C156" s="13" t="s">
        <v>24</v>
      </c>
      <c r="D156" s="13" t="s">
        <v>1251</v>
      </c>
      <c r="E156" s="13" t="s">
        <v>15</v>
      </c>
      <c r="F156" s="15">
        <v>30469</v>
      </c>
      <c r="G156" s="28">
        <f t="shared" ca="1" si="4"/>
        <v>42.920064154751948</v>
      </c>
      <c r="H156" s="16">
        <v>41466</v>
      </c>
      <c r="I156" s="28">
        <f t="shared" ca="1" si="5"/>
        <v>12.811919048660231</v>
      </c>
      <c r="J156" s="13" t="s">
        <v>21</v>
      </c>
      <c r="K156" s="29" t="s">
        <v>18</v>
      </c>
      <c r="L156" s="30">
        <v>144216</v>
      </c>
      <c r="M156" s="13" t="s">
        <v>1252</v>
      </c>
      <c r="N156" s="30" t="s">
        <v>1329</v>
      </c>
      <c r="O156" s="13" t="s">
        <v>16</v>
      </c>
      <c r="P156" s="13" t="s">
        <v>1288</v>
      </c>
      <c r="Q156" s="10"/>
      <c r="R156" s="10">
        <f>60-Table7[[#This Row],[AL]]</f>
        <v>60</v>
      </c>
      <c r="T156" s="30">
        <f>30-Table7[[#This Row],[CL]]</f>
        <v>30</v>
      </c>
      <c r="U156" s="30">
        <f>Table7[[#This Row],[AL BAL]]+Table7[[#This Row],[CL BAL]]</f>
        <v>90</v>
      </c>
      <c r="V156" s="30"/>
      <c r="W156" s="30"/>
      <c r="X156" s="30" t="s">
        <v>1325</v>
      </c>
      <c r="Y156" s="30" t="str">
        <f>Table7[[#This Row],[Coy]]</f>
        <v>SP</v>
      </c>
      <c r="Z156" s="30" t="str">
        <f>Table7[[#This Row],[Med Cat]]</f>
        <v>SHAPE1</v>
      </c>
      <c r="AA156" s="30" t="str">
        <f>Table7[[#This Row],[Location]]</f>
        <v>In Unit</v>
      </c>
      <c r="AB156" s="30"/>
      <c r="AC156" s="30"/>
      <c r="AD156" s="30"/>
      <c r="AE156" s="30" t="s">
        <v>1364</v>
      </c>
      <c r="AF156" s="30"/>
      <c r="AG156" s="30"/>
      <c r="AH156" s="30"/>
      <c r="AI156"/>
      <c r="AJ156"/>
      <c r="AK156"/>
      <c r="AL156"/>
      <c r="AM156"/>
      <c r="AN156"/>
      <c r="AO156"/>
      <c r="AP156"/>
      <c r="AQ156"/>
      <c r="AR156"/>
      <c r="AS156"/>
      <c r="AT156"/>
    </row>
    <row r="157" spans="1:46" x14ac:dyDescent="0.3">
      <c r="A157" s="10">
        <f>SUBTOTAL(3,$B$5:B157)</f>
        <v>153</v>
      </c>
      <c r="B157" s="14" t="s">
        <v>127</v>
      </c>
      <c r="C157" s="13" t="s">
        <v>34</v>
      </c>
      <c r="D157" s="14" t="s">
        <v>128</v>
      </c>
      <c r="E157" s="14" t="s">
        <v>4</v>
      </c>
      <c r="F157" s="15">
        <v>30470</v>
      </c>
      <c r="G157" s="28">
        <f t="shared" ca="1" si="4"/>
        <v>42.917326303964813</v>
      </c>
      <c r="H157" s="15">
        <v>41467</v>
      </c>
      <c r="I157" s="28">
        <f t="shared" ca="1" si="5"/>
        <v>12.809181197873098</v>
      </c>
      <c r="J157" s="14" t="s">
        <v>21</v>
      </c>
      <c r="K157" s="31" t="s">
        <v>17</v>
      </c>
      <c r="L157" s="30">
        <v>144216</v>
      </c>
      <c r="M157" s="14" t="s">
        <v>129</v>
      </c>
      <c r="N157" s="30" t="s">
        <v>1329</v>
      </c>
      <c r="O157" s="14" t="s">
        <v>16</v>
      </c>
      <c r="P157" s="13" t="s">
        <v>1288</v>
      </c>
      <c r="Q157" s="10"/>
      <c r="R157" s="10">
        <f>60-Table7[[#This Row],[AL]]</f>
        <v>60</v>
      </c>
      <c r="T157" s="30">
        <f>30-Table7[[#This Row],[CL]]</f>
        <v>30</v>
      </c>
      <c r="U157" s="30">
        <f>Table7[[#This Row],[AL BAL]]+Table7[[#This Row],[CL BAL]]</f>
        <v>90</v>
      </c>
      <c r="V157" s="30"/>
      <c r="W157" s="30"/>
      <c r="X157" s="30"/>
      <c r="Y157" s="30" t="str">
        <f>Table7[[#This Row],[Coy]]</f>
        <v>HQ</v>
      </c>
      <c r="Z157" s="30" t="str">
        <f>Table7[[#This Row],[Med Cat]]</f>
        <v>SHAPE1</v>
      </c>
      <c r="AA157" s="30" t="str">
        <f>Table7[[#This Row],[Location]]</f>
        <v>In Unit</v>
      </c>
      <c r="AB157" s="30"/>
      <c r="AC157" s="30"/>
      <c r="AD157" s="30"/>
      <c r="AE157" s="30"/>
      <c r="AF157" s="30"/>
      <c r="AG157" s="30"/>
      <c r="AH157" s="30"/>
      <c r="AI157"/>
      <c r="AJ157"/>
      <c r="AK157"/>
      <c r="AL157"/>
      <c r="AM157"/>
      <c r="AN157"/>
      <c r="AO157"/>
      <c r="AP157"/>
      <c r="AQ157"/>
      <c r="AR157"/>
      <c r="AS157"/>
      <c r="AT157"/>
    </row>
    <row r="158" spans="1:46" x14ac:dyDescent="0.3">
      <c r="A158" s="10">
        <f>SUBTOTAL(3,$B$5:B158)</f>
        <v>154</v>
      </c>
      <c r="B158" s="13" t="s">
        <v>203</v>
      </c>
      <c r="C158" s="13" t="s">
        <v>14</v>
      </c>
      <c r="D158" s="13" t="s">
        <v>204</v>
      </c>
      <c r="E158" s="13" t="s">
        <v>1</v>
      </c>
      <c r="F158" s="15">
        <v>30471</v>
      </c>
      <c r="G158" s="28">
        <f t="shared" ca="1" si="4"/>
        <v>42.914588453177686</v>
      </c>
      <c r="H158" s="16">
        <v>41468</v>
      </c>
      <c r="I158" s="28">
        <f t="shared" ca="1" si="5"/>
        <v>12.806443347085967</v>
      </c>
      <c r="J158" s="13" t="s">
        <v>22</v>
      </c>
      <c r="K158" s="29" t="s">
        <v>17</v>
      </c>
      <c r="L158" s="30">
        <v>144216</v>
      </c>
      <c r="M158" s="13" t="s">
        <v>17</v>
      </c>
      <c r="N158" s="30" t="s">
        <v>1329</v>
      </c>
      <c r="O158" s="13" t="s">
        <v>205</v>
      </c>
      <c r="P158" s="13" t="s">
        <v>1288</v>
      </c>
      <c r="Q158" s="10"/>
      <c r="R158" s="10">
        <f>60-Table7[[#This Row],[AL]]</f>
        <v>60</v>
      </c>
      <c r="T158" s="30">
        <f>30-Table7[[#This Row],[CL]]</f>
        <v>30</v>
      </c>
      <c r="U158" s="30">
        <f>Table7[[#This Row],[AL BAL]]+Table7[[#This Row],[CL BAL]]</f>
        <v>90</v>
      </c>
      <c r="V158" s="30"/>
      <c r="W158" s="30"/>
      <c r="X158" s="30"/>
      <c r="Y158" s="30" t="str">
        <f>Table7[[#This Row],[Coy]]</f>
        <v>A</v>
      </c>
      <c r="Z158" s="30" t="str">
        <f>Table7[[#This Row],[Med Cat]]</f>
        <v>P2(T-24)</v>
      </c>
      <c r="AA158" s="30" t="str">
        <f>Table7[[#This Row],[Location]]</f>
        <v>In Unit</v>
      </c>
      <c r="AB158" s="30"/>
      <c r="AC158" s="30"/>
      <c r="AD158" s="30"/>
      <c r="AE158" s="30"/>
      <c r="AF158" s="30"/>
      <c r="AG158" s="30"/>
      <c r="AH158" s="30"/>
      <c r="AI158"/>
      <c r="AJ158"/>
      <c r="AK158"/>
      <c r="AL158"/>
      <c r="AM158"/>
      <c r="AN158"/>
      <c r="AO158"/>
      <c r="AP158"/>
      <c r="AQ158"/>
      <c r="AR158"/>
      <c r="AS158"/>
      <c r="AT158"/>
    </row>
    <row r="159" spans="1:46" x14ac:dyDescent="0.3">
      <c r="A159" s="10">
        <f>SUBTOTAL(3,$B$5:B159)</f>
        <v>155</v>
      </c>
      <c r="B159" s="14" t="s">
        <v>241</v>
      </c>
      <c r="C159" s="13" t="s">
        <v>19</v>
      </c>
      <c r="D159" s="14" t="s">
        <v>242</v>
      </c>
      <c r="E159" s="14" t="s">
        <v>1</v>
      </c>
      <c r="F159" s="15">
        <v>30472</v>
      </c>
      <c r="G159" s="28">
        <f t="shared" ca="1" si="4"/>
        <v>42.911850602390551</v>
      </c>
      <c r="H159" s="15">
        <v>41469</v>
      </c>
      <c r="I159" s="28">
        <f t="shared" ca="1" si="5"/>
        <v>12.803705496298834</v>
      </c>
      <c r="J159" s="14" t="s">
        <v>31</v>
      </c>
      <c r="K159" s="31" t="s">
        <v>17</v>
      </c>
      <c r="L159" s="30">
        <v>144216</v>
      </c>
      <c r="M159" s="14" t="s">
        <v>243</v>
      </c>
      <c r="N159" s="30" t="s">
        <v>1329</v>
      </c>
      <c r="O159" s="14" t="s">
        <v>16</v>
      </c>
      <c r="P159" s="13" t="s">
        <v>1288</v>
      </c>
      <c r="Q159" s="10"/>
      <c r="R159" s="10">
        <f>60-Table7[[#This Row],[AL]]</f>
        <v>60</v>
      </c>
      <c r="T159" s="30">
        <f>30-Table7[[#This Row],[CL]]</f>
        <v>30</v>
      </c>
      <c r="U159" s="30">
        <f>Table7[[#This Row],[AL BAL]]+Table7[[#This Row],[CL BAL]]</f>
        <v>90</v>
      </c>
      <c r="V159" s="30"/>
      <c r="W159" s="30"/>
      <c r="X159" s="30"/>
      <c r="Y159" s="30" t="str">
        <f>Table7[[#This Row],[Coy]]</f>
        <v>A</v>
      </c>
      <c r="Z159" s="30" t="str">
        <f>Table7[[#This Row],[Med Cat]]</f>
        <v>SHAPE1</v>
      </c>
      <c r="AA159" s="30" t="str">
        <f>Table7[[#This Row],[Location]]</f>
        <v>In Unit</v>
      </c>
      <c r="AB159" s="30"/>
      <c r="AC159" s="30"/>
      <c r="AD159" s="30"/>
      <c r="AE159" s="30"/>
      <c r="AF159" s="30"/>
      <c r="AG159" s="30"/>
      <c r="AH159" s="30"/>
      <c r="AI159"/>
      <c r="AJ159"/>
      <c r="AK159"/>
      <c r="AL159"/>
      <c r="AM159"/>
      <c r="AN159"/>
      <c r="AO159"/>
      <c r="AP159"/>
      <c r="AQ159"/>
      <c r="AR159"/>
      <c r="AS159"/>
      <c r="AT159"/>
    </row>
    <row r="160" spans="1:46" ht="27.6" x14ac:dyDescent="0.3">
      <c r="A160" s="10">
        <f>SUBTOTAL(3,$B$5:B160)</f>
        <v>156</v>
      </c>
      <c r="B160" s="13" t="s">
        <v>465</v>
      </c>
      <c r="C160" s="13" t="s">
        <v>24</v>
      </c>
      <c r="D160" s="13" t="s">
        <v>466</v>
      </c>
      <c r="E160" s="13" t="s">
        <v>0</v>
      </c>
      <c r="F160" s="15">
        <v>30473</v>
      </c>
      <c r="G160" s="28">
        <f t="shared" ca="1" si="4"/>
        <v>42.909112751603423</v>
      </c>
      <c r="H160" s="16">
        <v>41470</v>
      </c>
      <c r="I160" s="28">
        <f t="shared" ca="1" si="5"/>
        <v>12.800967645511703</v>
      </c>
      <c r="J160" s="13" t="s">
        <v>22</v>
      </c>
      <c r="K160" s="29" t="s">
        <v>17</v>
      </c>
      <c r="L160" s="30">
        <v>144216</v>
      </c>
      <c r="M160" s="13" t="s">
        <v>467</v>
      </c>
      <c r="N160" s="30" t="s">
        <v>1329</v>
      </c>
      <c r="O160" s="13" t="s">
        <v>26</v>
      </c>
      <c r="P160" s="13" t="s">
        <v>1288</v>
      </c>
      <c r="Q160" s="10"/>
      <c r="R160" s="10">
        <f>60-Table7[[#This Row],[AL]]</f>
        <v>60</v>
      </c>
      <c r="T160" s="30">
        <f>30-Table7[[#This Row],[CL]]</f>
        <v>30</v>
      </c>
      <c r="U160" s="30">
        <f>Table7[[#This Row],[AL BAL]]+Table7[[#This Row],[CL BAL]]</f>
        <v>90</v>
      </c>
      <c r="V160" s="30"/>
      <c r="W160" s="30"/>
      <c r="X160" s="30"/>
      <c r="Y160" s="30" t="str">
        <f>Table7[[#This Row],[Coy]]</f>
        <v>B</v>
      </c>
      <c r="Z160" s="30" t="str">
        <f>Table7[[#This Row],[Med Cat]]</f>
        <v>P2(P)</v>
      </c>
      <c r="AA160" s="30" t="str">
        <f>Table7[[#This Row],[Location]]</f>
        <v>In Unit</v>
      </c>
      <c r="AB160" s="30"/>
      <c r="AC160" s="30"/>
      <c r="AD160" s="30"/>
      <c r="AE160" s="30"/>
      <c r="AF160" s="30"/>
      <c r="AG160" s="30"/>
      <c r="AH160" s="30"/>
      <c r="AI160"/>
      <c r="AJ160"/>
      <c r="AK160"/>
      <c r="AL160"/>
      <c r="AM160"/>
      <c r="AN160"/>
      <c r="AO160"/>
      <c r="AP160"/>
      <c r="AQ160"/>
      <c r="AR160"/>
      <c r="AS160"/>
      <c r="AT160"/>
    </row>
    <row r="161" spans="1:46" ht="27.6" x14ac:dyDescent="0.3">
      <c r="A161" s="10">
        <f>SUBTOTAL(3,$B$5:B161)</f>
        <v>157</v>
      </c>
      <c r="B161" s="14" t="s">
        <v>468</v>
      </c>
      <c r="C161" s="13" t="s">
        <v>34</v>
      </c>
      <c r="D161" s="14" t="s">
        <v>469</v>
      </c>
      <c r="E161" s="14" t="s">
        <v>1</v>
      </c>
      <c r="F161" s="15">
        <v>30474</v>
      </c>
      <c r="G161" s="28">
        <f t="shared" ca="1" si="4"/>
        <v>42.906374900816289</v>
      </c>
      <c r="H161" s="15">
        <v>41471</v>
      </c>
      <c r="I161" s="28">
        <f t="shared" ca="1" si="5"/>
        <v>12.79822979472457</v>
      </c>
      <c r="J161" s="14" t="s">
        <v>21</v>
      </c>
      <c r="K161" s="31" t="s">
        <v>17</v>
      </c>
      <c r="L161" s="30">
        <v>144216</v>
      </c>
      <c r="M161" s="14" t="s">
        <v>470</v>
      </c>
      <c r="N161" s="30" t="s">
        <v>1329</v>
      </c>
      <c r="O161" s="14" t="s">
        <v>183</v>
      </c>
      <c r="P161" s="13" t="s">
        <v>1288</v>
      </c>
      <c r="Q161" s="10"/>
      <c r="R161" s="10">
        <f>60-Table7[[#This Row],[AL]]</f>
        <v>60</v>
      </c>
      <c r="T161" s="30">
        <f>30-Table7[[#This Row],[CL]]</f>
        <v>30</v>
      </c>
      <c r="U161" s="30">
        <f>Table7[[#This Row],[AL BAL]]+Table7[[#This Row],[CL BAL]]</f>
        <v>90</v>
      </c>
      <c r="V161" s="30"/>
      <c r="W161" s="30"/>
      <c r="X161" s="30"/>
      <c r="Y161" s="30" t="str">
        <f>Table7[[#This Row],[Coy]]</f>
        <v>A</v>
      </c>
      <c r="Z161" s="30" t="str">
        <f>Table7[[#This Row],[Med Cat]]</f>
        <v>A2(P)</v>
      </c>
      <c r="AA161" s="30" t="str">
        <f>Table7[[#This Row],[Location]]</f>
        <v>In Unit</v>
      </c>
      <c r="AB161" s="30"/>
      <c r="AC161" s="30"/>
      <c r="AD161" s="30"/>
      <c r="AE161" s="30"/>
      <c r="AF161" s="30"/>
      <c r="AG161" s="30"/>
      <c r="AH161" s="30"/>
      <c r="AI161"/>
      <c r="AJ161"/>
      <c r="AK161"/>
      <c r="AL161"/>
      <c r="AM161"/>
      <c r="AN161"/>
      <c r="AO161"/>
      <c r="AP161"/>
      <c r="AQ161"/>
      <c r="AR161"/>
      <c r="AS161"/>
      <c r="AT161"/>
    </row>
    <row r="162" spans="1:46" x14ac:dyDescent="0.3">
      <c r="A162" s="10">
        <f>SUBTOTAL(3,$B$5:B162)</f>
        <v>158</v>
      </c>
      <c r="B162" s="13" t="s">
        <v>527</v>
      </c>
      <c r="C162" s="13" t="s">
        <v>14</v>
      </c>
      <c r="D162" s="13" t="s">
        <v>528</v>
      </c>
      <c r="E162" s="13" t="s">
        <v>0</v>
      </c>
      <c r="F162" s="15">
        <v>30475</v>
      </c>
      <c r="G162" s="28">
        <f t="shared" ca="1" si="4"/>
        <v>42.903637050029154</v>
      </c>
      <c r="H162" s="16">
        <v>41472</v>
      </c>
      <c r="I162" s="28">
        <f t="shared" ca="1" si="5"/>
        <v>12.795491943937439</v>
      </c>
      <c r="J162" s="14" t="s">
        <v>21</v>
      </c>
      <c r="K162" s="29" t="s">
        <v>17</v>
      </c>
      <c r="L162" s="30">
        <v>144216</v>
      </c>
      <c r="M162" s="13" t="s">
        <v>529</v>
      </c>
      <c r="N162" s="30" t="s">
        <v>1329</v>
      </c>
      <c r="O162" s="13" t="s">
        <v>16</v>
      </c>
      <c r="P162" s="13" t="s">
        <v>1288</v>
      </c>
      <c r="Q162" s="10"/>
      <c r="R162" s="10">
        <f>60-Table7[[#This Row],[AL]]</f>
        <v>60</v>
      </c>
      <c r="T162" s="30">
        <f>30-Table7[[#This Row],[CL]]</f>
        <v>30</v>
      </c>
      <c r="U162" s="30">
        <f>Table7[[#This Row],[AL BAL]]+Table7[[#This Row],[CL BAL]]</f>
        <v>90</v>
      </c>
      <c r="V162" s="30"/>
      <c r="W162" s="30"/>
      <c r="X162" s="30"/>
      <c r="Y162" s="30" t="str">
        <f>Table7[[#This Row],[Coy]]</f>
        <v>B</v>
      </c>
      <c r="Z162" s="30" t="str">
        <f>Table7[[#This Row],[Med Cat]]</f>
        <v>SHAPE1</v>
      </c>
      <c r="AA162" s="30" t="str">
        <f>Table7[[#This Row],[Location]]</f>
        <v>In Unit</v>
      </c>
      <c r="AB162" s="30"/>
      <c r="AC162" s="30"/>
      <c r="AD162" s="30"/>
      <c r="AE162" s="30"/>
      <c r="AF162" s="30"/>
      <c r="AG162" s="30"/>
      <c r="AH162" s="30"/>
      <c r="AI162"/>
      <c r="AJ162"/>
      <c r="AK162"/>
      <c r="AL162"/>
      <c r="AM162"/>
      <c r="AN162"/>
      <c r="AO162"/>
      <c r="AP162"/>
      <c r="AQ162"/>
      <c r="AR162"/>
      <c r="AS162"/>
      <c r="AT162"/>
    </row>
    <row r="163" spans="1:46" x14ac:dyDescent="0.3">
      <c r="A163" s="10">
        <f>SUBTOTAL(3,$B$5:B163)</f>
        <v>159</v>
      </c>
      <c r="B163" s="14" t="s">
        <v>530</v>
      </c>
      <c r="C163" s="13" t="s">
        <v>19</v>
      </c>
      <c r="D163" s="14" t="s">
        <v>531</v>
      </c>
      <c r="E163" s="14" t="s">
        <v>0</v>
      </c>
      <c r="F163" s="15">
        <v>30476</v>
      </c>
      <c r="G163" s="28">
        <f t="shared" ca="1" si="4"/>
        <v>42.900899199242026</v>
      </c>
      <c r="H163" s="15">
        <v>41473</v>
      </c>
      <c r="I163" s="28">
        <f t="shared" ca="1" si="5"/>
        <v>12.792754093150306</v>
      </c>
      <c r="J163" s="14" t="s">
        <v>21</v>
      </c>
      <c r="K163" s="31" t="s">
        <v>17</v>
      </c>
      <c r="L163" s="30">
        <v>144216</v>
      </c>
      <c r="M163" s="14" t="s">
        <v>532</v>
      </c>
      <c r="N163" s="30" t="s">
        <v>1329</v>
      </c>
      <c r="O163" s="14" t="s">
        <v>1292</v>
      </c>
      <c r="P163" s="13" t="s">
        <v>1288</v>
      </c>
      <c r="Q163" s="10"/>
      <c r="R163" s="10">
        <f>60-Table7[[#This Row],[AL]]</f>
        <v>60</v>
      </c>
      <c r="T163" s="30">
        <f>30-Table7[[#This Row],[CL]]</f>
        <v>30</v>
      </c>
      <c r="U163" s="30">
        <f>Table7[[#This Row],[AL BAL]]+Table7[[#This Row],[CL BAL]]</f>
        <v>90</v>
      </c>
      <c r="V163" s="30"/>
      <c r="W163" s="30"/>
      <c r="X163" s="30"/>
      <c r="Y163" s="30" t="str">
        <f>Table7[[#This Row],[Coy]]</f>
        <v>B</v>
      </c>
      <c r="Z163" s="30" t="str">
        <f>Table7[[#This Row],[Med Cat]]</f>
        <v>LMC</v>
      </c>
      <c r="AA163" s="30" t="str">
        <f>Table7[[#This Row],[Location]]</f>
        <v>In Unit</v>
      </c>
      <c r="AB163" s="30"/>
      <c r="AC163" s="30"/>
      <c r="AD163" s="30"/>
      <c r="AE163" s="30"/>
      <c r="AF163" s="30"/>
      <c r="AG163" s="30"/>
      <c r="AH163" s="30"/>
      <c r="AI163"/>
      <c r="AJ163"/>
      <c r="AK163"/>
      <c r="AL163"/>
      <c r="AM163"/>
      <c r="AN163"/>
      <c r="AO163"/>
      <c r="AP163"/>
      <c r="AQ163"/>
      <c r="AR163"/>
      <c r="AS163"/>
      <c r="AT163"/>
    </row>
    <row r="164" spans="1:46" x14ac:dyDescent="0.3">
      <c r="A164" s="10">
        <f>SUBTOTAL(3,$B$5:B164)</f>
        <v>160</v>
      </c>
      <c r="B164" s="13" t="s">
        <v>560</v>
      </c>
      <c r="C164" s="13" t="s">
        <v>24</v>
      </c>
      <c r="D164" s="13" t="s">
        <v>561</v>
      </c>
      <c r="E164" s="13" t="s">
        <v>1</v>
      </c>
      <c r="F164" s="15">
        <v>30477</v>
      </c>
      <c r="G164" s="28">
        <f t="shared" ca="1" si="4"/>
        <v>42.898161348454892</v>
      </c>
      <c r="H164" s="16">
        <v>41474</v>
      </c>
      <c r="I164" s="28">
        <f t="shared" ca="1" si="5"/>
        <v>12.790016242363174</v>
      </c>
      <c r="J164" s="14" t="s">
        <v>21</v>
      </c>
      <c r="K164" s="29" t="s">
        <v>17</v>
      </c>
      <c r="L164" s="30">
        <v>144216</v>
      </c>
      <c r="M164" s="13" t="s">
        <v>562</v>
      </c>
      <c r="N164" s="30" t="s">
        <v>1329</v>
      </c>
      <c r="O164" s="13" t="s">
        <v>16</v>
      </c>
      <c r="P164" s="13" t="s">
        <v>1288</v>
      </c>
      <c r="Q164" s="10"/>
      <c r="R164" s="10">
        <f>60-Table7[[#This Row],[AL]]</f>
        <v>60</v>
      </c>
      <c r="T164" s="30">
        <f>30-Table7[[#This Row],[CL]]</f>
        <v>30</v>
      </c>
      <c r="U164" s="30">
        <f>Table7[[#This Row],[AL BAL]]+Table7[[#This Row],[CL BAL]]</f>
        <v>90</v>
      </c>
      <c r="V164" s="30"/>
      <c r="W164" s="30"/>
      <c r="X164" s="30"/>
      <c r="Y164" s="30" t="str">
        <f>Table7[[#This Row],[Coy]]</f>
        <v>A</v>
      </c>
      <c r="Z164" s="30" t="str">
        <f>Table7[[#This Row],[Med Cat]]</f>
        <v>SHAPE1</v>
      </c>
      <c r="AA164" s="30" t="str">
        <f>Table7[[#This Row],[Location]]</f>
        <v>In Unit</v>
      </c>
      <c r="AB164" s="30"/>
      <c r="AC164" s="30"/>
      <c r="AD164" s="30"/>
      <c r="AE164" s="30"/>
      <c r="AF164" s="30"/>
      <c r="AG164" s="30"/>
      <c r="AH164" s="30"/>
      <c r="AI164"/>
      <c r="AJ164"/>
      <c r="AK164"/>
      <c r="AL164"/>
      <c r="AM164"/>
      <c r="AN164"/>
      <c r="AO164"/>
      <c r="AP164"/>
      <c r="AQ164"/>
      <c r="AR164"/>
      <c r="AS164"/>
      <c r="AT164"/>
    </row>
    <row r="165" spans="1:46" x14ac:dyDescent="0.3">
      <c r="A165" s="10">
        <f>SUBTOTAL(3,$B$5:B165)</f>
        <v>161</v>
      </c>
      <c r="B165" s="14" t="s">
        <v>579</v>
      </c>
      <c r="C165" s="13" t="s">
        <v>34</v>
      </c>
      <c r="D165" s="14" t="s">
        <v>580</v>
      </c>
      <c r="E165" s="14" t="s">
        <v>1</v>
      </c>
      <c r="F165" s="15">
        <v>30478</v>
      </c>
      <c r="G165" s="28">
        <f t="shared" ca="1" si="4"/>
        <v>42.895423497667757</v>
      </c>
      <c r="H165" s="15">
        <v>41475</v>
      </c>
      <c r="I165" s="28">
        <f t="shared" ca="1" si="5"/>
        <v>12.787278391576042</v>
      </c>
      <c r="J165" s="14" t="s">
        <v>21</v>
      </c>
      <c r="K165" s="31" t="s">
        <v>17</v>
      </c>
      <c r="L165" s="30">
        <v>144216</v>
      </c>
      <c r="M165" s="14" t="s">
        <v>581</v>
      </c>
      <c r="N165" s="30" t="s">
        <v>1329</v>
      </c>
      <c r="O165" s="14" t="s">
        <v>26</v>
      </c>
      <c r="P165" s="13" t="s">
        <v>1288</v>
      </c>
      <c r="Q165" s="10"/>
      <c r="R165" s="10">
        <f>60-Table7[[#This Row],[AL]]</f>
        <v>60</v>
      </c>
      <c r="T165" s="30">
        <f>30-Table7[[#This Row],[CL]]</f>
        <v>30</v>
      </c>
      <c r="U165" s="30">
        <f>Table7[[#This Row],[AL BAL]]+Table7[[#This Row],[CL BAL]]</f>
        <v>90</v>
      </c>
      <c r="V165" s="30"/>
      <c r="W165" s="30"/>
      <c r="X165" s="30"/>
      <c r="Y165" s="30" t="str">
        <f>Table7[[#This Row],[Coy]]</f>
        <v>A</v>
      </c>
      <c r="Z165" s="30" t="str">
        <f>Table7[[#This Row],[Med Cat]]</f>
        <v>P2(P)</v>
      </c>
      <c r="AA165" s="30" t="str">
        <f>Table7[[#This Row],[Location]]</f>
        <v>In Unit</v>
      </c>
      <c r="AB165" s="30"/>
      <c r="AC165" s="30"/>
      <c r="AD165" s="30"/>
      <c r="AE165" s="30"/>
      <c r="AF165" s="30"/>
      <c r="AG165" s="30"/>
      <c r="AH165" s="30"/>
      <c r="AI165"/>
      <c r="AJ165"/>
      <c r="AK165"/>
      <c r="AL165"/>
      <c r="AM165"/>
      <c r="AN165"/>
      <c r="AO165"/>
      <c r="AP165"/>
      <c r="AQ165"/>
      <c r="AR165"/>
      <c r="AS165"/>
      <c r="AT165"/>
    </row>
    <row r="166" spans="1:46" x14ac:dyDescent="0.3">
      <c r="A166" s="10">
        <f>SUBTOTAL(3,$B$5:B166)</f>
        <v>162</v>
      </c>
      <c r="B166" s="14" t="s">
        <v>643</v>
      </c>
      <c r="C166" s="13" t="s">
        <v>14</v>
      </c>
      <c r="D166" s="14" t="s">
        <v>644</v>
      </c>
      <c r="E166" s="14" t="s">
        <v>2</v>
      </c>
      <c r="F166" s="15">
        <v>30479</v>
      </c>
      <c r="G166" s="28">
        <f t="shared" ca="1" si="4"/>
        <v>42.892685646880629</v>
      </c>
      <c r="H166" s="16">
        <v>41476</v>
      </c>
      <c r="I166" s="28">
        <f t="shared" ca="1" si="5"/>
        <v>12.78454054078891</v>
      </c>
      <c r="J166" s="14" t="s">
        <v>21</v>
      </c>
      <c r="K166" s="31" t="s">
        <v>17</v>
      </c>
      <c r="L166" s="30">
        <v>144216</v>
      </c>
      <c r="M166" s="14" t="s">
        <v>645</v>
      </c>
      <c r="N166" s="30" t="s">
        <v>1329</v>
      </c>
      <c r="O166" s="14" t="s">
        <v>16</v>
      </c>
      <c r="P166" s="13" t="s">
        <v>1288</v>
      </c>
      <c r="Q166" s="10"/>
      <c r="R166" s="10">
        <f>60-Table7[[#This Row],[AL]]</f>
        <v>60</v>
      </c>
      <c r="T166" s="30">
        <f>30-Table7[[#This Row],[CL]]</f>
        <v>30</v>
      </c>
      <c r="U166" s="30">
        <f>Table7[[#This Row],[AL BAL]]+Table7[[#This Row],[CL BAL]]</f>
        <v>90</v>
      </c>
      <c r="V166" s="30"/>
      <c r="W166" s="30"/>
      <c r="X166" s="30"/>
      <c r="Y166" s="30" t="str">
        <f>Table7[[#This Row],[Coy]]</f>
        <v>C</v>
      </c>
      <c r="Z166" s="30" t="str">
        <f>Table7[[#This Row],[Med Cat]]</f>
        <v>SHAPE1</v>
      </c>
      <c r="AA166" s="30" t="str">
        <f>Table7[[#This Row],[Location]]</f>
        <v>In Unit</v>
      </c>
      <c r="AB166" s="30"/>
      <c r="AC166" s="30"/>
      <c r="AD166" s="30"/>
      <c r="AE166" s="30"/>
      <c r="AF166" s="30"/>
      <c r="AG166" s="30"/>
      <c r="AH166" s="30"/>
      <c r="AI166"/>
      <c r="AJ166"/>
      <c r="AK166"/>
      <c r="AL166"/>
      <c r="AM166"/>
      <c r="AN166"/>
      <c r="AO166"/>
      <c r="AP166"/>
      <c r="AQ166"/>
      <c r="AR166"/>
      <c r="AS166"/>
      <c r="AT166"/>
    </row>
    <row r="167" spans="1:46" x14ac:dyDescent="0.3">
      <c r="A167" s="10">
        <f>SUBTOTAL(3,$B$5:B167)</f>
        <v>163</v>
      </c>
      <c r="B167" s="13" t="s">
        <v>646</v>
      </c>
      <c r="C167" s="13" t="s">
        <v>19</v>
      </c>
      <c r="D167" s="13" t="s">
        <v>647</v>
      </c>
      <c r="E167" s="13" t="s">
        <v>0</v>
      </c>
      <c r="F167" s="15">
        <v>30480</v>
      </c>
      <c r="G167" s="28">
        <f t="shared" ca="1" si="4"/>
        <v>42.889947796093495</v>
      </c>
      <c r="H167" s="15">
        <v>41477</v>
      </c>
      <c r="I167" s="28">
        <f t="shared" ca="1" si="5"/>
        <v>12.781802690001777</v>
      </c>
      <c r="J167" s="14" t="s">
        <v>21</v>
      </c>
      <c r="K167" s="29" t="s">
        <v>17</v>
      </c>
      <c r="L167" s="30">
        <v>144216</v>
      </c>
      <c r="M167" s="13" t="s">
        <v>648</v>
      </c>
      <c r="N167" s="30" t="s">
        <v>1329</v>
      </c>
      <c r="O167" s="13" t="s">
        <v>16</v>
      </c>
      <c r="P167" s="13" t="s">
        <v>1288</v>
      </c>
      <c r="Q167" s="10"/>
      <c r="R167" s="10">
        <f>60-Table7[[#This Row],[AL]]</f>
        <v>60</v>
      </c>
      <c r="T167" s="30">
        <f>30-Table7[[#This Row],[CL]]</f>
        <v>30</v>
      </c>
      <c r="U167" s="30">
        <f>Table7[[#This Row],[AL BAL]]+Table7[[#This Row],[CL BAL]]</f>
        <v>90</v>
      </c>
      <c r="V167" s="30"/>
      <c r="W167" s="30"/>
      <c r="X167" s="30"/>
      <c r="Y167" s="30" t="str">
        <f>Table7[[#This Row],[Coy]]</f>
        <v>B</v>
      </c>
      <c r="Z167" s="30" t="str">
        <f>Table7[[#This Row],[Med Cat]]</f>
        <v>SHAPE1</v>
      </c>
      <c r="AA167" s="30" t="str">
        <f>Table7[[#This Row],[Location]]</f>
        <v>In Unit</v>
      </c>
      <c r="AB167" s="30"/>
      <c r="AC167" s="30"/>
      <c r="AD167" s="30"/>
      <c r="AE167" s="30"/>
      <c r="AF167" s="30"/>
      <c r="AG167" s="30"/>
      <c r="AH167" s="30"/>
      <c r="AI167"/>
      <c r="AJ167"/>
      <c r="AK167"/>
      <c r="AL167"/>
      <c r="AM167"/>
      <c r="AN167"/>
      <c r="AO167"/>
      <c r="AP167"/>
      <c r="AQ167"/>
      <c r="AR167"/>
      <c r="AS167"/>
      <c r="AT167"/>
    </row>
    <row r="168" spans="1:46" x14ac:dyDescent="0.3">
      <c r="A168" s="10">
        <f>SUBTOTAL(3,$B$5:B168)</f>
        <v>164</v>
      </c>
      <c r="B168" s="14" t="s">
        <v>657</v>
      </c>
      <c r="C168" s="13" t="s">
        <v>24</v>
      </c>
      <c r="D168" s="14" t="s">
        <v>658</v>
      </c>
      <c r="E168" s="14" t="s">
        <v>4</v>
      </c>
      <c r="F168" s="15">
        <v>30481</v>
      </c>
      <c r="G168" s="28">
        <f t="shared" ca="1" si="4"/>
        <v>42.887209945306367</v>
      </c>
      <c r="H168" s="16">
        <v>41478</v>
      </c>
      <c r="I168" s="28">
        <f t="shared" ca="1" si="5"/>
        <v>12.779064839214646</v>
      </c>
      <c r="J168" s="14" t="s">
        <v>21</v>
      </c>
      <c r="K168" s="31" t="s">
        <v>57</v>
      </c>
      <c r="L168" s="30">
        <v>144216</v>
      </c>
      <c r="M168" s="14" t="s">
        <v>659</v>
      </c>
      <c r="N168" s="30" t="s">
        <v>1329</v>
      </c>
      <c r="O168" s="14" t="s">
        <v>16</v>
      </c>
      <c r="P168" s="13" t="s">
        <v>1288</v>
      </c>
      <c r="Q168" s="10"/>
      <c r="R168" s="10">
        <f>60-Table7[[#This Row],[AL]]</f>
        <v>60</v>
      </c>
      <c r="T168" s="30">
        <f>30-Table7[[#This Row],[CL]]</f>
        <v>30</v>
      </c>
      <c r="U168" s="30">
        <f>Table7[[#This Row],[AL BAL]]+Table7[[#This Row],[CL BAL]]</f>
        <v>90</v>
      </c>
      <c r="V168" s="30"/>
      <c r="W168" s="30"/>
      <c r="X168" s="30"/>
      <c r="Y168" s="30" t="str">
        <f>Table7[[#This Row],[Coy]]</f>
        <v>HQ</v>
      </c>
      <c r="Z168" s="30" t="str">
        <f>Table7[[#This Row],[Med Cat]]</f>
        <v>SHAPE1</v>
      </c>
      <c r="AA168" s="30" t="str">
        <f>Table7[[#This Row],[Location]]</f>
        <v>In Unit</v>
      </c>
      <c r="AB168" s="30"/>
      <c r="AC168" s="30"/>
      <c r="AD168" s="30"/>
      <c r="AE168" s="30"/>
      <c r="AF168" s="30"/>
      <c r="AG168" s="30"/>
      <c r="AH168" s="30"/>
      <c r="AI168"/>
      <c r="AJ168"/>
      <c r="AK168"/>
      <c r="AL168"/>
      <c r="AM168"/>
      <c r="AN168"/>
      <c r="AO168"/>
      <c r="AP168"/>
      <c r="AQ168"/>
      <c r="AR168"/>
      <c r="AS168"/>
      <c r="AT168"/>
    </row>
    <row r="169" spans="1:46" x14ac:dyDescent="0.3">
      <c r="A169" s="10">
        <f>SUBTOTAL(3,$B$5:B169)</f>
        <v>165</v>
      </c>
      <c r="B169" s="13" t="s">
        <v>666</v>
      </c>
      <c r="C169" s="13" t="s">
        <v>34</v>
      </c>
      <c r="D169" s="13" t="s">
        <v>667</v>
      </c>
      <c r="E169" s="13" t="s">
        <v>3</v>
      </c>
      <c r="F169" s="15">
        <v>30482</v>
      </c>
      <c r="G169" s="28">
        <f t="shared" ca="1" si="4"/>
        <v>42.884472094519232</v>
      </c>
      <c r="H169" s="15">
        <v>41479</v>
      </c>
      <c r="I169" s="28">
        <f t="shared" ca="1" si="5"/>
        <v>12.776326988427513</v>
      </c>
      <c r="J169" s="14" t="s">
        <v>21</v>
      </c>
      <c r="K169" s="29" t="s">
        <v>17</v>
      </c>
      <c r="L169" s="30">
        <v>144216</v>
      </c>
      <c r="M169" s="13" t="s">
        <v>668</v>
      </c>
      <c r="N169" s="30" t="s">
        <v>1329</v>
      </c>
      <c r="O169" s="13" t="s">
        <v>16</v>
      </c>
      <c r="P169" s="13" t="s">
        <v>1288</v>
      </c>
      <c r="Q169" s="10"/>
      <c r="R169" s="10">
        <f>60-Table7[[#This Row],[AL]]</f>
        <v>60</v>
      </c>
      <c r="T169" s="30">
        <f>30-Table7[[#This Row],[CL]]</f>
        <v>30</v>
      </c>
      <c r="U169" s="30">
        <f>Table7[[#This Row],[AL BAL]]+Table7[[#This Row],[CL BAL]]</f>
        <v>90</v>
      </c>
      <c r="V169" s="30"/>
      <c r="W169" s="30"/>
      <c r="X169" s="30" t="s">
        <v>1325</v>
      </c>
      <c r="Y169" s="30" t="str">
        <f>Table7[[#This Row],[Coy]]</f>
        <v>D</v>
      </c>
      <c r="Z169" s="30" t="str">
        <f>Table7[[#This Row],[Med Cat]]</f>
        <v>SHAPE1</v>
      </c>
      <c r="AA169" s="30" t="str">
        <f>Table7[[#This Row],[Location]]</f>
        <v>In Unit</v>
      </c>
      <c r="AB169" s="30"/>
      <c r="AC169" s="30"/>
      <c r="AD169" s="30"/>
      <c r="AE169" s="30" t="s">
        <v>1365</v>
      </c>
      <c r="AF169" s="30"/>
      <c r="AG169" s="30"/>
      <c r="AH169" s="30"/>
      <c r="AI169"/>
      <c r="AJ169"/>
      <c r="AK169"/>
      <c r="AL169"/>
      <c r="AM169"/>
      <c r="AN169"/>
      <c r="AO169"/>
      <c r="AP169"/>
      <c r="AQ169"/>
      <c r="AR169"/>
      <c r="AS169"/>
      <c r="AT169"/>
    </row>
    <row r="170" spans="1:46" ht="27.6" x14ac:dyDescent="0.3">
      <c r="A170" s="10">
        <f>SUBTOTAL(3,$B$5:B170)</f>
        <v>166</v>
      </c>
      <c r="B170" s="13" t="s">
        <v>711</v>
      </c>
      <c r="C170" s="13" t="s">
        <v>14</v>
      </c>
      <c r="D170" s="13" t="s">
        <v>712</v>
      </c>
      <c r="E170" s="13" t="s">
        <v>1</v>
      </c>
      <c r="F170" s="15">
        <v>30483</v>
      </c>
      <c r="G170" s="28">
        <f t="shared" ca="1" si="4"/>
        <v>42.881734243732097</v>
      </c>
      <c r="H170" s="16">
        <v>41480</v>
      </c>
      <c r="I170" s="28">
        <f t="shared" ca="1" si="5"/>
        <v>12.773589137640382</v>
      </c>
      <c r="J170" s="14" t="s">
        <v>21</v>
      </c>
      <c r="K170" s="29" t="s">
        <v>17</v>
      </c>
      <c r="L170" s="30">
        <v>144216</v>
      </c>
      <c r="M170" s="13" t="s">
        <v>713</v>
      </c>
      <c r="N170" s="30" t="s">
        <v>1329</v>
      </c>
      <c r="O170" s="13" t="s">
        <v>1292</v>
      </c>
      <c r="P170" s="13" t="s">
        <v>361</v>
      </c>
      <c r="Q170" s="10"/>
      <c r="R170" s="10">
        <f>60-Table7[[#This Row],[AL]]</f>
        <v>60</v>
      </c>
      <c r="T170" s="30">
        <f>30-Table7[[#This Row],[CL]]</f>
        <v>30</v>
      </c>
      <c r="U170" s="30">
        <f>Table7[[#This Row],[AL BAL]]+Table7[[#This Row],[CL BAL]]</f>
        <v>90</v>
      </c>
      <c r="V170" s="30"/>
      <c r="W170" s="30"/>
      <c r="X170" s="30"/>
      <c r="Y170" s="30" t="str">
        <f>Table7[[#This Row],[Coy]]</f>
        <v>A</v>
      </c>
      <c r="Z170" s="30" t="str">
        <f>Table7[[#This Row],[Med Cat]]</f>
        <v>LMC</v>
      </c>
      <c r="AA170" s="30" t="str">
        <f>Table7[[#This Row],[Location]]</f>
        <v>Fwd/Op Area</v>
      </c>
      <c r="AB170" s="30"/>
      <c r="AC170" s="30"/>
      <c r="AD170" s="30"/>
      <c r="AE170" s="30"/>
      <c r="AF170" s="30"/>
      <c r="AG170" s="30"/>
      <c r="AH170" s="30"/>
      <c r="AI170"/>
      <c r="AJ170"/>
      <c r="AK170"/>
      <c r="AL170"/>
      <c r="AM170"/>
      <c r="AN170"/>
      <c r="AO170"/>
      <c r="AP170"/>
      <c r="AQ170"/>
      <c r="AR170"/>
      <c r="AS170"/>
      <c r="AT170"/>
    </row>
    <row r="171" spans="1:46" ht="27.6" x14ac:dyDescent="0.3">
      <c r="A171" s="10">
        <f>SUBTOTAL(3,$B$5:B171)</f>
        <v>167</v>
      </c>
      <c r="B171" s="14" t="s">
        <v>714</v>
      </c>
      <c r="C171" s="13" t="s">
        <v>19</v>
      </c>
      <c r="D171" s="14" t="s">
        <v>715</v>
      </c>
      <c r="E171" s="14" t="s">
        <v>3</v>
      </c>
      <c r="F171" s="15">
        <v>30484</v>
      </c>
      <c r="G171" s="28">
        <f t="shared" ca="1" si="4"/>
        <v>42.87899639294497</v>
      </c>
      <c r="H171" s="15">
        <v>41481</v>
      </c>
      <c r="I171" s="28">
        <f t="shared" ca="1" si="5"/>
        <v>12.770851286853249</v>
      </c>
      <c r="J171" s="14" t="s">
        <v>21</v>
      </c>
      <c r="K171" s="31" t="s">
        <v>17</v>
      </c>
      <c r="L171" s="30">
        <v>144216</v>
      </c>
      <c r="M171" s="14" t="s">
        <v>17</v>
      </c>
      <c r="N171" s="30" t="s">
        <v>1329</v>
      </c>
      <c r="O171" s="14" t="s">
        <v>16</v>
      </c>
      <c r="P171" s="13" t="s">
        <v>361</v>
      </c>
      <c r="Q171" s="10"/>
      <c r="R171" s="10">
        <f>60-Table7[[#This Row],[AL]]</f>
        <v>60</v>
      </c>
      <c r="T171" s="30">
        <f>30-Table7[[#This Row],[CL]]</f>
        <v>30</v>
      </c>
      <c r="U171" s="30">
        <f>Table7[[#This Row],[AL BAL]]+Table7[[#This Row],[CL BAL]]</f>
        <v>90</v>
      </c>
      <c r="V171" s="30"/>
      <c r="W171" s="30"/>
      <c r="X171" s="30"/>
      <c r="Y171" s="30" t="str">
        <f>Table7[[#This Row],[Coy]]</f>
        <v>D</v>
      </c>
      <c r="Z171" s="30" t="str">
        <f>Table7[[#This Row],[Med Cat]]</f>
        <v>SHAPE1</v>
      </c>
      <c r="AA171" s="30" t="str">
        <f>Table7[[#This Row],[Location]]</f>
        <v>Fwd/Op Area</v>
      </c>
      <c r="AB171" s="30"/>
      <c r="AC171" s="30"/>
      <c r="AD171" s="30"/>
      <c r="AE171" s="30"/>
      <c r="AF171" s="30"/>
      <c r="AG171" s="30"/>
      <c r="AH171" s="30"/>
      <c r="AI171"/>
      <c r="AJ171"/>
      <c r="AK171"/>
      <c r="AL171"/>
      <c r="AM171"/>
      <c r="AN171"/>
      <c r="AO171"/>
      <c r="AP171"/>
      <c r="AQ171"/>
      <c r="AR171"/>
      <c r="AS171"/>
      <c r="AT171"/>
    </row>
    <row r="172" spans="1:46" ht="27.6" x14ac:dyDescent="0.3">
      <c r="A172" s="10">
        <f>SUBTOTAL(3,$B$5:B172)</f>
        <v>168</v>
      </c>
      <c r="B172" s="14" t="s">
        <v>796</v>
      </c>
      <c r="C172" s="13" t="s">
        <v>24</v>
      </c>
      <c r="D172" s="14" t="s">
        <v>797</v>
      </c>
      <c r="E172" s="14" t="s">
        <v>3</v>
      </c>
      <c r="F172" s="15">
        <v>30485</v>
      </c>
      <c r="G172" s="28">
        <f t="shared" ca="1" si="4"/>
        <v>42.876258542157835</v>
      </c>
      <c r="H172" s="16">
        <v>41482</v>
      </c>
      <c r="I172" s="28">
        <f t="shared" ca="1" si="5"/>
        <v>12.768113436066116</v>
      </c>
      <c r="J172" s="14" t="s">
        <v>21</v>
      </c>
      <c r="K172" s="31" t="s">
        <v>18</v>
      </c>
      <c r="L172" s="30">
        <v>144216</v>
      </c>
      <c r="M172" s="14" t="s">
        <v>798</v>
      </c>
      <c r="N172" s="30" t="s">
        <v>1329</v>
      </c>
      <c r="O172" s="14" t="s">
        <v>16</v>
      </c>
      <c r="P172" s="13" t="s">
        <v>361</v>
      </c>
      <c r="Q172" s="10"/>
      <c r="R172" s="10">
        <f>60-Table7[[#This Row],[AL]]</f>
        <v>60</v>
      </c>
      <c r="T172" s="30">
        <f>30-Table7[[#This Row],[CL]]</f>
        <v>30</v>
      </c>
      <c r="U172" s="30">
        <f>Table7[[#This Row],[AL BAL]]+Table7[[#This Row],[CL BAL]]</f>
        <v>90</v>
      </c>
      <c r="V172" s="30"/>
      <c r="W172" s="30"/>
      <c r="X172" s="30"/>
      <c r="Y172" s="30" t="str">
        <f>Table7[[#This Row],[Coy]]</f>
        <v>D</v>
      </c>
      <c r="Z172" s="30" t="str">
        <f>Table7[[#This Row],[Med Cat]]</f>
        <v>SHAPE1</v>
      </c>
      <c r="AA172" s="30" t="str">
        <f>Table7[[#This Row],[Location]]</f>
        <v>Fwd/Op Area</v>
      </c>
      <c r="AB172" s="30"/>
      <c r="AC172" s="30"/>
      <c r="AD172" s="30"/>
      <c r="AE172" s="30"/>
      <c r="AF172" s="30"/>
      <c r="AG172" s="30"/>
      <c r="AH172" s="30"/>
      <c r="AI172"/>
      <c r="AJ172"/>
      <c r="AK172"/>
      <c r="AL172"/>
      <c r="AM172"/>
      <c r="AN172"/>
      <c r="AO172"/>
      <c r="AP172"/>
      <c r="AQ172"/>
      <c r="AR172"/>
      <c r="AS172"/>
      <c r="AT172"/>
    </row>
    <row r="173" spans="1:46" ht="27.6" x14ac:dyDescent="0.3">
      <c r="A173" s="10">
        <f>SUBTOTAL(3,$B$5:B173)</f>
        <v>169</v>
      </c>
      <c r="B173" s="13" t="s">
        <v>802</v>
      </c>
      <c r="C173" s="13" t="s">
        <v>34</v>
      </c>
      <c r="D173" s="13" t="s">
        <v>803</v>
      </c>
      <c r="E173" s="13" t="s">
        <v>1</v>
      </c>
      <c r="F173" s="15">
        <v>30486</v>
      </c>
      <c r="G173" s="28">
        <f t="shared" ca="1" si="4"/>
        <v>42.8735206913707</v>
      </c>
      <c r="H173" s="15">
        <v>41483</v>
      </c>
      <c r="I173" s="28">
        <f t="shared" ca="1" si="5"/>
        <v>12.765375585278985</v>
      </c>
      <c r="J173" s="13" t="s">
        <v>17</v>
      </c>
      <c r="K173" s="29" t="s">
        <v>17</v>
      </c>
      <c r="L173" s="30">
        <v>144216</v>
      </c>
      <c r="M173" s="13" t="s">
        <v>804</v>
      </c>
      <c r="N173" s="30" t="s">
        <v>1329</v>
      </c>
      <c r="O173" s="13" t="s">
        <v>16</v>
      </c>
      <c r="P173" s="13" t="s">
        <v>361</v>
      </c>
      <c r="Q173" s="10"/>
      <c r="R173" s="10">
        <f>60-Table7[[#This Row],[AL]]</f>
        <v>60</v>
      </c>
      <c r="T173" s="30">
        <f>30-Table7[[#This Row],[CL]]</f>
        <v>30</v>
      </c>
      <c r="U173" s="30">
        <f>Table7[[#This Row],[AL BAL]]+Table7[[#This Row],[CL BAL]]</f>
        <v>90</v>
      </c>
      <c r="V173" s="30"/>
      <c r="W173" s="30"/>
      <c r="X173" s="30"/>
      <c r="Y173" s="30" t="str">
        <f>Table7[[#This Row],[Coy]]</f>
        <v>A</v>
      </c>
      <c r="Z173" s="30" t="str">
        <f>Table7[[#This Row],[Med Cat]]</f>
        <v>SHAPE1</v>
      </c>
      <c r="AA173" s="30" t="str">
        <f>Table7[[#This Row],[Location]]</f>
        <v>Fwd/Op Area</v>
      </c>
      <c r="AB173" s="30"/>
      <c r="AC173" s="30"/>
      <c r="AD173" s="30"/>
      <c r="AE173" s="30"/>
      <c r="AF173" s="30"/>
      <c r="AG173" s="30"/>
      <c r="AH173" s="30"/>
      <c r="AI173"/>
      <c r="AJ173"/>
      <c r="AK173"/>
      <c r="AL173"/>
      <c r="AM173"/>
      <c r="AN173"/>
      <c r="AO173"/>
      <c r="AP173"/>
      <c r="AQ173"/>
      <c r="AR173"/>
      <c r="AS173"/>
      <c r="AT173"/>
    </row>
    <row r="174" spans="1:46" x14ac:dyDescent="0.3">
      <c r="A174" s="10">
        <f>SUBTOTAL(3,$B$5:B174)</f>
        <v>170</v>
      </c>
      <c r="B174" s="14" t="s">
        <v>925</v>
      </c>
      <c r="C174" s="13" t="s">
        <v>14</v>
      </c>
      <c r="D174" s="14" t="s">
        <v>926</v>
      </c>
      <c r="E174" s="14" t="s">
        <v>15</v>
      </c>
      <c r="F174" s="15">
        <v>30487</v>
      </c>
      <c r="G174" s="28">
        <f t="shared" ca="1" si="4"/>
        <v>42.870782840583573</v>
      </c>
      <c r="H174" s="16">
        <v>41484</v>
      </c>
      <c r="I174" s="28">
        <f t="shared" ca="1" si="5"/>
        <v>12.762637734491852</v>
      </c>
      <c r="J174" s="14" t="s">
        <v>22</v>
      </c>
      <c r="K174" s="31" t="s">
        <v>18</v>
      </c>
      <c r="L174" s="30">
        <v>144216</v>
      </c>
      <c r="M174" s="14" t="s">
        <v>927</v>
      </c>
      <c r="N174" s="30" t="s">
        <v>1329</v>
      </c>
      <c r="O174" s="14" t="s">
        <v>16</v>
      </c>
      <c r="P174" s="13" t="s">
        <v>1288</v>
      </c>
      <c r="Q174" s="10"/>
      <c r="R174" s="10">
        <f>60-Table7[[#This Row],[AL]]</f>
        <v>60</v>
      </c>
      <c r="T174" s="30">
        <f>30-Table7[[#This Row],[CL]]</f>
        <v>30</v>
      </c>
      <c r="U174" s="30">
        <f>Table7[[#This Row],[AL BAL]]+Table7[[#This Row],[CL BAL]]</f>
        <v>90</v>
      </c>
      <c r="V174" s="30"/>
      <c r="W174" s="30"/>
      <c r="X174" s="30"/>
      <c r="Y174" s="30" t="str">
        <f>Table7[[#This Row],[Coy]]</f>
        <v>SP</v>
      </c>
      <c r="Z174" s="30" t="str">
        <f>Table7[[#This Row],[Med Cat]]</f>
        <v>SHAPE1</v>
      </c>
      <c r="AA174" s="30" t="str">
        <f>Table7[[#This Row],[Location]]</f>
        <v>In Unit</v>
      </c>
      <c r="AB174" s="30"/>
      <c r="AC174" s="30"/>
      <c r="AD174" s="30"/>
      <c r="AE174" s="30"/>
      <c r="AF174" s="30"/>
      <c r="AG174" s="30"/>
      <c r="AH174" s="30"/>
      <c r="AI174"/>
      <c r="AJ174"/>
      <c r="AK174"/>
      <c r="AL174"/>
      <c r="AM174"/>
      <c r="AN174"/>
      <c r="AO174"/>
      <c r="AP174"/>
      <c r="AQ174"/>
      <c r="AR174"/>
      <c r="AS174"/>
      <c r="AT174"/>
    </row>
    <row r="175" spans="1:46" x14ac:dyDescent="0.3">
      <c r="A175" s="10">
        <f>SUBTOTAL(3,$B$5:B175)</f>
        <v>171</v>
      </c>
      <c r="B175" s="14" t="s">
        <v>1180</v>
      </c>
      <c r="C175" s="13" t="s">
        <v>19</v>
      </c>
      <c r="D175" s="14" t="s">
        <v>1181</v>
      </c>
      <c r="E175" s="14" t="s">
        <v>15</v>
      </c>
      <c r="F175" s="15">
        <v>30488</v>
      </c>
      <c r="G175" s="28">
        <f t="shared" ca="1" si="4"/>
        <v>42.868044989796438</v>
      </c>
      <c r="H175" s="15">
        <v>41485</v>
      </c>
      <c r="I175" s="28">
        <f t="shared" ca="1" si="5"/>
        <v>12.759899883704721</v>
      </c>
      <c r="J175" s="14" t="s">
        <v>21</v>
      </c>
      <c r="K175" s="31" t="s">
        <v>17</v>
      </c>
      <c r="L175" s="30">
        <v>144216</v>
      </c>
      <c r="M175" s="14" t="s">
        <v>1182</v>
      </c>
      <c r="N175" s="30" t="s">
        <v>1329</v>
      </c>
      <c r="O175" s="14" t="s">
        <v>16</v>
      </c>
      <c r="P175" s="13" t="s">
        <v>1288</v>
      </c>
      <c r="Q175" s="10"/>
      <c r="R175" s="10">
        <f>60-Table7[[#This Row],[AL]]</f>
        <v>60</v>
      </c>
      <c r="T175" s="30">
        <f>30-Table7[[#This Row],[CL]]</f>
        <v>30</v>
      </c>
      <c r="U175" s="30">
        <f>Table7[[#This Row],[AL BAL]]+Table7[[#This Row],[CL BAL]]</f>
        <v>90</v>
      </c>
      <c r="V175" s="30"/>
      <c r="W175" s="30"/>
      <c r="X175" s="30"/>
      <c r="Y175" s="30" t="str">
        <f>Table7[[#This Row],[Coy]]</f>
        <v>SP</v>
      </c>
      <c r="Z175" s="30" t="str">
        <f>Table7[[#This Row],[Med Cat]]</f>
        <v>SHAPE1</v>
      </c>
      <c r="AA175" s="30" t="str">
        <f>Table7[[#This Row],[Location]]</f>
        <v>In Unit</v>
      </c>
      <c r="AB175" s="30"/>
      <c r="AC175" s="30"/>
      <c r="AD175" s="30"/>
      <c r="AE175" s="30"/>
      <c r="AF175" s="30"/>
      <c r="AG175" s="30"/>
      <c r="AH175" s="30"/>
      <c r="AI175"/>
      <c r="AJ175"/>
      <c r="AK175"/>
      <c r="AL175"/>
      <c r="AM175"/>
      <c r="AN175"/>
      <c r="AO175"/>
      <c r="AP175"/>
      <c r="AQ175"/>
      <c r="AR175"/>
      <c r="AS175"/>
      <c r="AT175"/>
    </row>
    <row r="176" spans="1:46" x14ac:dyDescent="0.3">
      <c r="A176" s="10">
        <f>SUBTOTAL(3,$B$5:B176)</f>
        <v>172</v>
      </c>
      <c r="B176" s="14" t="s">
        <v>256</v>
      </c>
      <c r="C176" s="13" t="s">
        <v>24</v>
      </c>
      <c r="D176" s="14" t="s">
        <v>257</v>
      </c>
      <c r="E176" s="14" t="s">
        <v>4</v>
      </c>
      <c r="F176" s="15">
        <v>30489</v>
      </c>
      <c r="G176" s="28">
        <f t="shared" ca="1" si="4"/>
        <v>42.865307139009303</v>
      </c>
      <c r="H176" s="16">
        <v>41486</v>
      </c>
      <c r="I176" s="28">
        <f t="shared" ca="1" si="5"/>
        <v>12.757162032917588</v>
      </c>
      <c r="J176" s="14" t="s">
        <v>22</v>
      </c>
      <c r="K176" s="31" t="s">
        <v>259</v>
      </c>
      <c r="L176" s="30">
        <v>144216</v>
      </c>
      <c r="M176" s="14" t="s">
        <v>258</v>
      </c>
      <c r="N176" s="30" t="s">
        <v>1329</v>
      </c>
      <c r="O176" s="14" t="s">
        <v>16</v>
      </c>
      <c r="P176" s="13" t="s">
        <v>1288</v>
      </c>
      <c r="Q176" s="10"/>
      <c r="R176" s="10">
        <f>60-Table7[[#This Row],[AL]]</f>
        <v>60</v>
      </c>
      <c r="T176" s="30">
        <f>30-Table7[[#This Row],[CL]]</f>
        <v>30</v>
      </c>
      <c r="U176" s="30">
        <f>Table7[[#This Row],[AL BAL]]+Table7[[#This Row],[CL BAL]]</f>
        <v>90</v>
      </c>
      <c r="V176" s="30"/>
      <c r="W176" s="30"/>
      <c r="X176" s="30"/>
      <c r="Y176" s="30" t="str">
        <f>Table7[[#This Row],[Coy]]</f>
        <v>HQ</v>
      </c>
      <c r="Z176" s="30" t="str">
        <f>Table7[[#This Row],[Med Cat]]</f>
        <v>SHAPE1</v>
      </c>
      <c r="AA176" s="30" t="str">
        <f>Table7[[#This Row],[Location]]</f>
        <v>In Unit</v>
      </c>
      <c r="AB176" s="30"/>
      <c r="AC176" s="30"/>
      <c r="AD176" s="30"/>
      <c r="AE176" s="30"/>
      <c r="AF176" s="30"/>
      <c r="AG176" s="30"/>
      <c r="AH176" s="30"/>
      <c r="AI176"/>
      <c r="AJ176"/>
      <c r="AK176"/>
      <c r="AL176"/>
      <c r="AM176"/>
      <c r="AN176"/>
      <c r="AO176"/>
      <c r="AP176"/>
      <c r="AQ176"/>
      <c r="AR176"/>
      <c r="AS176"/>
      <c r="AT176"/>
    </row>
    <row r="177" spans="1:46" x14ac:dyDescent="0.3">
      <c r="A177" s="10">
        <f>SUBTOTAL(3,$B$5:B177)</f>
        <v>173</v>
      </c>
      <c r="B177" s="14" t="s">
        <v>23</v>
      </c>
      <c r="C177" s="13" t="s">
        <v>34</v>
      </c>
      <c r="D177" s="14" t="s">
        <v>25</v>
      </c>
      <c r="E177" s="14" t="s">
        <v>4</v>
      </c>
      <c r="F177" s="15">
        <v>30490</v>
      </c>
      <c r="G177" s="28">
        <f t="shared" ca="1" si="4"/>
        <v>42.862569288222176</v>
      </c>
      <c r="H177" s="15">
        <v>41487</v>
      </c>
      <c r="I177" s="28">
        <f t="shared" ca="1" si="5"/>
        <v>12.754424182130457</v>
      </c>
      <c r="J177" s="14" t="s">
        <v>21</v>
      </c>
      <c r="K177" s="31" t="s">
        <v>28</v>
      </c>
      <c r="L177" s="30">
        <v>144216</v>
      </c>
      <c r="M177" s="14" t="s">
        <v>27</v>
      </c>
      <c r="N177" s="30" t="s">
        <v>1329</v>
      </c>
      <c r="O177" s="14" t="s">
        <v>26</v>
      </c>
      <c r="P177" s="13" t="s">
        <v>1288</v>
      </c>
      <c r="Q177" s="10"/>
      <c r="R177" s="10">
        <f>60-Table7[[#This Row],[AL]]</f>
        <v>60</v>
      </c>
      <c r="T177" s="30">
        <f>30-Table7[[#This Row],[CL]]</f>
        <v>30</v>
      </c>
      <c r="U177" s="30">
        <f>Table7[[#This Row],[AL BAL]]+Table7[[#This Row],[CL BAL]]</f>
        <v>90</v>
      </c>
      <c r="V177" s="30"/>
      <c r="W177" s="30"/>
      <c r="X177" s="30"/>
      <c r="Y177" s="30" t="str">
        <f>Table7[[#This Row],[Coy]]</f>
        <v>HQ</v>
      </c>
      <c r="Z177" s="30" t="str">
        <f>Table7[[#This Row],[Med Cat]]</f>
        <v>P2(P)</v>
      </c>
      <c r="AA177" s="30" t="str">
        <f>Table7[[#This Row],[Location]]</f>
        <v>In Unit</v>
      </c>
      <c r="AB177" s="30"/>
      <c r="AC177" s="30"/>
      <c r="AD177" s="30"/>
      <c r="AE177" s="30"/>
      <c r="AF177" s="30"/>
      <c r="AG177" s="30"/>
      <c r="AH177" s="30"/>
      <c r="AI177"/>
      <c r="AJ177"/>
      <c r="AK177"/>
      <c r="AL177"/>
      <c r="AM177"/>
      <c r="AN177"/>
      <c r="AO177"/>
      <c r="AP177"/>
      <c r="AQ177"/>
      <c r="AR177"/>
      <c r="AS177"/>
      <c r="AT177"/>
    </row>
    <row r="178" spans="1:46" x14ac:dyDescent="0.3">
      <c r="A178" s="10">
        <f>SUBTOTAL(3,$B$5:B178)</f>
        <v>174</v>
      </c>
      <c r="B178" s="13" t="s">
        <v>47</v>
      </c>
      <c r="C178" s="13" t="s">
        <v>14</v>
      </c>
      <c r="D178" s="13" t="s">
        <v>48</v>
      </c>
      <c r="E178" s="13" t="s">
        <v>4</v>
      </c>
      <c r="F178" s="15">
        <v>30491</v>
      </c>
      <c r="G178" s="28">
        <f t="shared" ca="1" si="4"/>
        <v>42.859831437435041</v>
      </c>
      <c r="H178" s="16">
        <v>41488</v>
      </c>
      <c r="I178" s="28">
        <f t="shared" ca="1" si="5"/>
        <v>12.751686331343324</v>
      </c>
      <c r="J178" s="13" t="s">
        <v>49</v>
      </c>
      <c r="K178" s="29" t="s">
        <v>17</v>
      </c>
      <c r="L178" s="30">
        <v>144216</v>
      </c>
      <c r="M178" s="13" t="s">
        <v>50</v>
      </c>
      <c r="N178" s="30" t="s">
        <v>1329</v>
      </c>
      <c r="O178" s="13" t="s">
        <v>16</v>
      </c>
      <c r="P178" s="13" t="s">
        <v>1288</v>
      </c>
      <c r="Q178" s="10"/>
      <c r="R178" s="10">
        <f>60-Table7[[#This Row],[AL]]</f>
        <v>60</v>
      </c>
      <c r="T178" s="30">
        <f>30-Table7[[#This Row],[CL]]</f>
        <v>30</v>
      </c>
      <c r="U178" s="30">
        <f>Table7[[#This Row],[AL BAL]]+Table7[[#This Row],[CL BAL]]</f>
        <v>90</v>
      </c>
      <c r="V178" s="30"/>
      <c r="W178" s="30"/>
      <c r="X178" s="30"/>
      <c r="Y178" s="30" t="str">
        <f>Table7[[#This Row],[Coy]]</f>
        <v>HQ</v>
      </c>
      <c r="Z178" s="30" t="str">
        <f>Table7[[#This Row],[Med Cat]]</f>
        <v>SHAPE1</v>
      </c>
      <c r="AA178" s="30" t="str">
        <f>Table7[[#This Row],[Location]]</f>
        <v>In Unit</v>
      </c>
      <c r="AB178" s="30"/>
      <c r="AC178" s="30"/>
      <c r="AD178" s="30"/>
      <c r="AE178" s="30"/>
      <c r="AF178" s="30"/>
      <c r="AG178" s="30"/>
      <c r="AH178" s="30"/>
      <c r="AI178"/>
      <c r="AJ178"/>
      <c r="AK178"/>
      <c r="AL178"/>
      <c r="AM178"/>
      <c r="AN178"/>
      <c r="AO178"/>
      <c r="AP178"/>
      <c r="AQ178"/>
      <c r="AR178"/>
      <c r="AS178"/>
      <c r="AT178"/>
    </row>
    <row r="179" spans="1:46" x14ac:dyDescent="0.3">
      <c r="A179" s="10">
        <f>SUBTOTAL(3,$B$5:B179)</f>
        <v>175</v>
      </c>
      <c r="B179" s="14" t="s">
        <v>51</v>
      </c>
      <c r="C179" s="13" t="s">
        <v>19</v>
      </c>
      <c r="D179" s="14" t="s">
        <v>52</v>
      </c>
      <c r="E179" s="14" t="s">
        <v>4</v>
      </c>
      <c r="F179" s="15">
        <v>30492</v>
      </c>
      <c r="G179" s="28">
        <f t="shared" ca="1" si="4"/>
        <v>42.857093586647913</v>
      </c>
      <c r="H179" s="15">
        <v>41489</v>
      </c>
      <c r="I179" s="28">
        <f t="shared" ca="1" si="5"/>
        <v>12.748948480556193</v>
      </c>
      <c r="J179" s="14" t="s">
        <v>22</v>
      </c>
      <c r="K179" s="31" t="s">
        <v>18</v>
      </c>
      <c r="L179" s="30">
        <v>144216</v>
      </c>
      <c r="M179" s="14" t="s">
        <v>53</v>
      </c>
      <c r="N179" s="30" t="s">
        <v>1329</v>
      </c>
      <c r="O179" s="14" t="s">
        <v>1292</v>
      </c>
      <c r="P179" s="13" t="s">
        <v>1288</v>
      </c>
      <c r="Q179" s="10"/>
      <c r="R179" s="10">
        <f>60-Table7[[#This Row],[AL]]</f>
        <v>60</v>
      </c>
      <c r="T179" s="30">
        <f>30-Table7[[#This Row],[CL]]</f>
        <v>30</v>
      </c>
      <c r="U179" s="30">
        <f>Table7[[#This Row],[AL BAL]]+Table7[[#This Row],[CL BAL]]</f>
        <v>90</v>
      </c>
      <c r="V179" s="30"/>
      <c r="W179" s="30"/>
      <c r="X179" s="30"/>
      <c r="Y179" s="30" t="str">
        <f>Table7[[#This Row],[Coy]]</f>
        <v>HQ</v>
      </c>
      <c r="Z179" s="30" t="str">
        <f>Table7[[#This Row],[Med Cat]]</f>
        <v>LMC</v>
      </c>
      <c r="AA179" s="30" t="str">
        <f>Table7[[#This Row],[Location]]</f>
        <v>In Unit</v>
      </c>
      <c r="AB179" s="30"/>
      <c r="AC179" s="30"/>
      <c r="AD179" s="30"/>
      <c r="AE179" s="30"/>
      <c r="AF179" s="30"/>
      <c r="AG179" s="30"/>
      <c r="AH179" s="30"/>
      <c r="AI179"/>
      <c r="AJ179"/>
      <c r="AK179"/>
      <c r="AL179"/>
      <c r="AM179"/>
      <c r="AN179"/>
      <c r="AO179"/>
      <c r="AP179"/>
      <c r="AQ179"/>
      <c r="AR179"/>
      <c r="AS179"/>
      <c r="AT179"/>
    </row>
    <row r="180" spans="1:46" ht="27.6" x14ac:dyDescent="0.3">
      <c r="A180" s="10">
        <f>SUBTOTAL(3,$B$5:B180)</f>
        <v>176</v>
      </c>
      <c r="B180" s="13" t="s">
        <v>62</v>
      </c>
      <c r="C180" s="13" t="s">
        <v>24</v>
      </c>
      <c r="D180" s="13" t="s">
        <v>63</v>
      </c>
      <c r="E180" s="13" t="s">
        <v>1</v>
      </c>
      <c r="F180" s="15">
        <v>30493</v>
      </c>
      <c r="G180" s="28">
        <f t="shared" ca="1" si="4"/>
        <v>42.854355735860779</v>
      </c>
      <c r="H180" s="16">
        <v>41490</v>
      </c>
      <c r="I180" s="28">
        <f t="shared" ca="1" si="5"/>
        <v>12.74621062976906</v>
      </c>
      <c r="J180" s="13" t="s">
        <v>31</v>
      </c>
      <c r="K180" s="29" t="s">
        <v>18</v>
      </c>
      <c r="L180" s="30">
        <v>144216</v>
      </c>
      <c r="M180" s="13" t="s">
        <v>64</v>
      </c>
      <c r="N180" s="30" t="s">
        <v>1329</v>
      </c>
      <c r="O180" s="13" t="s">
        <v>16</v>
      </c>
      <c r="P180" s="13" t="s">
        <v>361</v>
      </c>
      <c r="Q180" s="10"/>
      <c r="R180" s="10">
        <f>60-Table7[[#This Row],[AL]]</f>
        <v>60</v>
      </c>
      <c r="T180" s="30">
        <f>30-Table7[[#This Row],[CL]]</f>
        <v>30</v>
      </c>
      <c r="U180" s="30">
        <f>Table7[[#This Row],[AL BAL]]+Table7[[#This Row],[CL BAL]]</f>
        <v>90</v>
      </c>
      <c r="V180" s="30"/>
      <c r="W180" s="30"/>
      <c r="X180" s="30"/>
      <c r="Y180" s="30" t="str">
        <f>Table7[[#This Row],[Coy]]</f>
        <v>A</v>
      </c>
      <c r="Z180" s="30" t="str">
        <f>Table7[[#This Row],[Med Cat]]</f>
        <v>SHAPE1</v>
      </c>
      <c r="AA180" s="30" t="str">
        <f>Table7[[#This Row],[Location]]</f>
        <v>Fwd/Op Area</v>
      </c>
      <c r="AB180" s="30"/>
      <c r="AC180" s="30"/>
      <c r="AD180" s="30"/>
      <c r="AE180" s="30"/>
      <c r="AF180" s="30"/>
      <c r="AG180" s="30"/>
      <c r="AH180" s="30"/>
      <c r="AI180"/>
      <c r="AJ180"/>
      <c r="AK180"/>
      <c r="AL180"/>
      <c r="AM180"/>
      <c r="AN180"/>
      <c r="AO180"/>
      <c r="AP180"/>
      <c r="AQ180"/>
      <c r="AR180"/>
      <c r="AS180"/>
      <c r="AT180"/>
    </row>
    <row r="181" spans="1:46" x14ac:dyDescent="0.3">
      <c r="A181" s="10">
        <f>SUBTOTAL(3,$B$5:B181)</f>
        <v>177</v>
      </c>
      <c r="B181" s="14" t="s">
        <v>65</v>
      </c>
      <c r="C181" s="13" t="s">
        <v>34</v>
      </c>
      <c r="D181" s="14" t="s">
        <v>66</v>
      </c>
      <c r="E181" s="14" t="s">
        <v>1</v>
      </c>
      <c r="F181" s="15">
        <v>30494</v>
      </c>
      <c r="G181" s="28">
        <f t="shared" ca="1" si="4"/>
        <v>42.851617885073644</v>
      </c>
      <c r="H181" s="15">
        <v>41491</v>
      </c>
      <c r="I181" s="28">
        <f t="shared" ca="1" si="5"/>
        <v>12.743472778981928</v>
      </c>
      <c r="J181" s="14" t="s">
        <v>22</v>
      </c>
      <c r="K181" s="31" t="s">
        <v>18</v>
      </c>
      <c r="L181" s="30">
        <v>144216</v>
      </c>
      <c r="M181" s="14" t="s">
        <v>67</v>
      </c>
      <c r="N181" s="30" t="s">
        <v>1329</v>
      </c>
      <c r="O181" s="14" t="s">
        <v>16</v>
      </c>
      <c r="P181" s="14" t="s">
        <v>1265</v>
      </c>
      <c r="Q181" s="10"/>
      <c r="R181" s="10">
        <f>60-Table7[[#This Row],[AL]]</f>
        <v>60</v>
      </c>
      <c r="T181" s="30">
        <f>30-Table7[[#This Row],[CL]]</f>
        <v>30</v>
      </c>
      <c r="U181" s="30">
        <f>Table7[[#This Row],[AL BAL]]+Table7[[#This Row],[CL BAL]]</f>
        <v>90</v>
      </c>
      <c r="V181" s="30"/>
      <c r="W181" s="30"/>
      <c r="X181" s="30" t="s">
        <v>1325</v>
      </c>
      <c r="Y181" s="30" t="str">
        <f>Table7[[#This Row],[Coy]]</f>
        <v>A</v>
      </c>
      <c r="Z181" s="30" t="str">
        <f>Table7[[#This Row],[Med Cat]]</f>
        <v>SHAPE1</v>
      </c>
      <c r="AA181" s="30" t="str">
        <f>Table7[[#This Row],[Location]]</f>
        <v>Local Att</v>
      </c>
      <c r="AB181" s="30"/>
      <c r="AC181" s="30"/>
      <c r="AD181" s="30"/>
      <c r="AE181" s="30" t="s">
        <v>1365</v>
      </c>
      <c r="AF181" s="30"/>
      <c r="AG181" s="30"/>
      <c r="AH181" s="30"/>
      <c r="AI181"/>
      <c r="AJ181"/>
      <c r="AK181"/>
      <c r="AL181"/>
      <c r="AM181"/>
      <c r="AN181"/>
      <c r="AO181"/>
      <c r="AP181"/>
      <c r="AQ181"/>
      <c r="AR181"/>
      <c r="AS181"/>
      <c r="AT181"/>
    </row>
    <row r="182" spans="1:46" ht="27.6" x14ac:dyDescent="0.3">
      <c r="A182" s="10">
        <f>SUBTOTAL(3,$B$5:B182)</f>
        <v>178</v>
      </c>
      <c r="B182" s="13" t="s">
        <v>68</v>
      </c>
      <c r="C182" s="13" t="s">
        <v>14</v>
      </c>
      <c r="D182" s="13" t="s">
        <v>69</v>
      </c>
      <c r="E182" s="13" t="s">
        <v>0</v>
      </c>
      <c r="F182" s="15">
        <v>30495</v>
      </c>
      <c r="G182" s="28">
        <f t="shared" ca="1" si="4"/>
        <v>42.848880034286516</v>
      </c>
      <c r="H182" s="16">
        <v>41492</v>
      </c>
      <c r="I182" s="28">
        <f t="shared" ca="1" si="5"/>
        <v>12.740734928194795</v>
      </c>
      <c r="J182" s="13" t="s">
        <v>31</v>
      </c>
      <c r="K182" s="29" t="s">
        <v>17</v>
      </c>
      <c r="L182" s="30">
        <v>144216</v>
      </c>
      <c r="M182" s="13" t="s">
        <v>70</v>
      </c>
      <c r="N182" s="30" t="s">
        <v>1329</v>
      </c>
      <c r="O182" s="13" t="s">
        <v>16</v>
      </c>
      <c r="P182" s="13" t="s">
        <v>142</v>
      </c>
      <c r="Q182" s="10"/>
      <c r="R182" s="10">
        <f>60-Table7[[#This Row],[AL]]</f>
        <v>60</v>
      </c>
      <c r="T182" s="30">
        <f>30-Table7[[#This Row],[CL]]</f>
        <v>30</v>
      </c>
      <c r="U182" s="30">
        <f>Table7[[#This Row],[AL BAL]]+Table7[[#This Row],[CL BAL]]</f>
        <v>90</v>
      </c>
      <c r="V182" s="30"/>
      <c r="W182" s="30"/>
      <c r="X182" s="30"/>
      <c r="Y182" s="30" t="str">
        <f>Table7[[#This Row],[Coy]]</f>
        <v>B</v>
      </c>
      <c r="Z182" s="30" t="str">
        <f>Table7[[#This Row],[Med Cat]]</f>
        <v>SHAPE1</v>
      </c>
      <c r="AA182" s="30" t="str">
        <f>Table7[[#This Row],[Location]]</f>
        <v>Course/Cadre</v>
      </c>
      <c r="AB182" s="30"/>
      <c r="AC182" s="30"/>
      <c r="AD182" s="30"/>
      <c r="AE182" s="30"/>
      <c r="AF182" s="30"/>
      <c r="AG182" s="30"/>
      <c r="AH182" s="30"/>
      <c r="AI182"/>
      <c r="AJ182"/>
      <c r="AK182"/>
      <c r="AL182"/>
      <c r="AM182"/>
      <c r="AN182"/>
      <c r="AO182"/>
      <c r="AP182"/>
      <c r="AQ182"/>
      <c r="AR182"/>
      <c r="AS182"/>
      <c r="AT182"/>
    </row>
    <row r="183" spans="1:46" x14ac:dyDescent="0.3">
      <c r="A183" s="10">
        <f>SUBTOTAL(3,$B$5:B183)</f>
        <v>179</v>
      </c>
      <c r="B183" s="14" t="s">
        <v>71</v>
      </c>
      <c r="C183" s="13" t="s">
        <v>19</v>
      </c>
      <c r="D183" s="14" t="s">
        <v>72</v>
      </c>
      <c r="E183" s="14" t="s">
        <v>2</v>
      </c>
      <c r="F183" s="15">
        <v>30496</v>
      </c>
      <c r="G183" s="28">
        <f t="shared" ca="1" si="4"/>
        <v>42.846142183499381</v>
      </c>
      <c r="H183" s="15">
        <v>41493</v>
      </c>
      <c r="I183" s="28">
        <f t="shared" ca="1" si="5"/>
        <v>12.737997077407664</v>
      </c>
      <c r="J183" s="14" t="s">
        <v>17</v>
      </c>
      <c r="K183" s="31" t="s">
        <v>17</v>
      </c>
      <c r="L183" s="30">
        <v>144216</v>
      </c>
      <c r="M183" s="14" t="s">
        <v>17</v>
      </c>
      <c r="N183" s="30" t="s">
        <v>1329</v>
      </c>
      <c r="O183" s="14" t="s">
        <v>16</v>
      </c>
      <c r="P183" s="14" t="s">
        <v>20</v>
      </c>
      <c r="Q183" s="10"/>
      <c r="R183" s="10">
        <f>60-Table7[[#This Row],[AL]]</f>
        <v>60</v>
      </c>
      <c r="T183" s="30">
        <f>30-Table7[[#This Row],[CL]]</f>
        <v>30</v>
      </c>
      <c r="U183" s="30">
        <f>Table7[[#This Row],[AL BAL]]+Table7[[#This Row],[CL BAL]]</f>
        <v>90</v>
      </c>
      <c r="V183" s="30"/>
      <c r="W183" s="30"/>
      <c r="X183" s="30"/>
      <c r="Y183" s="30" t="str">
        <f>Table7[[#This Row],[Coy]]</f>
        <v>C</v>
      </c>
      <c r="Z183" s="30" t="str">
        <f>Table7[[#This Row],[Med Cat]]</f>
        <v>SHAPE1</v>
      </c>
      <c r="AA183" s="30" t="str">
        <f>Table7[[#This Row],[Location]]</f>
        <v>CL</v>
      </c>
      <c r="AB183" s="30"/>
      <c r="AC183" s="30"/>
      <c r="AD183" s="30"/>
      <c r="AE183" s="30"/>
      <c r="AF183" s="30"/>
      <c r="AG183" s="30"/>
      <c r="AH183" s="30"/>
      <c r="AI183"/>
      <c r="AJ183"/>
      <c r="AK183"/>
      <c r="AL183"/>
      <c r="AM183"/>
      <c r="AN183"/>
      <c r="AO183"/>
      <c r="AP183"/>
      <c r="AQ183"/>
      <c r="AR183"/>
      <c r="AS183"/>
      <c r="AT183"/>
    </row>
    <row r="184" spans="1:46" x14ac:dyDescent="0.3">
      <c r="A184" s="10">
        <f>SUBTOTAL(3,$B$5:B184)</f>
        <v>180</v>
      </c>
      <c r="B184" s="13" t="s">
        <v>73</v>
      </c>
      <c r="C184" s="13" t="s">
        <v>24</v>
      </c>
      <c r="D184" s="13" t="s">
        <v>74</v>
      </c>
      <c r="E184" s="13" t="s">
        <v>2</v>
      </c>
      <c r="F184" s="15">
        <v>30497</v>
      </c>
      <c r="G184" s="28">
        <f t="shared" ca="1" si="4"/>
        <v>42.843404332712247</v>
      </c>
      <c r="H184" s="16">
        <v>41494</v>
      </c>
      <c r="I184" s="28">
        <f t="shared" ca="1" si="5"/>
        <v>12.735259226620531</v>
      </c>
      <c r="J184" s="13" t="s">
        <v>31</v>
      </c>
      <c r="K184" s="29" t="s">
        <v>18</v>
      </c>
      <c r="L184" s="30">
        <v>144216</v>
      </c>
      <c r="M184" s="13" t="s">
        <v>75</v>
      </c>
      <c r="N184" s="30" t="s">
        <v>1329</v>
      </c>
      <c r="O184" s="13" t="s">
        <v>16</v>
      </c>
      <c r="P184" s="13" t="s">
        <v>20</v>
      </c>
      <c r="Q184" s="10"/>
      <c r="R184" s="10">
        <f>60-Table7[[#This Row],[AL]]</f>
        <v>60</v>
      </c>
      <c r="T184" s="30">
        <f>30-Table7[[#This Row],[CL]]</f>
        <v>30</v>
      </c>
      <c r="U184" s="30">
        <f>Table7[[#This Row],[AL BAL]]+Table7[[#This Row],[CL BAL]]</f>
        <v>90</v>
      </c>
      <c r="V184" s="30"/>
      <c r="W184" s="30"/>
      <c r="X184" s="30"/>
      <c r="Y184" s="30" t="str">
        <f>Table7[[#This Row],[Coy]]</f>
        <v>C</v>
      </c>
      <c r="Z184" s="30" t="str">
        <f>Table7[[#This Row],[Med Cat]]</f>
        <v>SHAPE1</v>
      </c>
      <c r="AA184" s="30" t="str">
        <f>Table7[[#This Row],[Location]]</f>
        <v>CL</v>
      </c>
      <c r="AB184" s="30"/>
      <c r="AC184" s="30"/>
      <c r="AD184" s="30"/>
      <c r="AE184" s="30"/>
      <c r="AF184" s="30"/>
      <c r="AG184" s="30"/>
      <c r="AH184" s="30"/>
      <c r="AI184"/>
      <c r="AJ184"/>
      <c r="AK184"/>
      <c r="AL184"/>
      <c r="AM184"/>
      <c r="AN184"/>
      <c r="AO184"/>
      <c r="AP184"/>
      <c r="AQ184"/>
      <c r="AR184"/>
      <c r="AS184"/>
      <c r="AT184"/>
    </row>
    <row r="185" spans="1:46" ht="27.6" x14ac:dyDescent="0.3">
      <c r="A185" s="10">
        <f>SUBTOTAL(3,$B$5:B185)</f>
        <v>181</v>
      </c>
      <c r="B185" s="14" t="s">
        <v>76</v>
      </c>
      <c r="C185" s="13" t="s">
        <v>34</v>
      </c>
      <c r="D185" s="14" t="s">
        <v>77</v>
      </c>
      <c r="E185" s="14" t="s">
        <v>3</v>
      </c>
      <c r="F185" s="15">
        <v>30498</v>
      </c>
      <c r="G185" s="28">
        <f t="shared" ca="1" si="4"/>
        <v>42.840666481925119</v>
      </c>
      <c r="H185" s="15">
        <v>41495</v>
      </c>
      <c r="I185" s="28">
        <f t="shared" ca="1" si="5"/>
        <v>12.7325213758334</v>
      </c>
      <c r="J185" s="14" t="s">
        <v>21</v>
      </c>
      <c r="K185" s="31" t="s">
        <v>17</v>
      </c>
      <c r="L185" s="30">
        <v>144216</v>
      </c>
      <c r="M185" s="14" t="s">
        <v>17</v>
      </c>
      <c r="N185" s="30" t="s">
        <v>1329</v>
      </c>
      <c r="O185" s="14" t="s">
        <v>16</v>
      </c>
      <c r="P185" s="13" t="s">
        <v>361</v>
      </c>
      <c r="Q185" s="10"/>
      <c r="R185" s="10">
        <f>60-Table7[[#This Row],[AL]]</f>
        <v>60</v>
      </c>
      <c r="T185" s="30">
        <f>30-Table7[[#This Row],[CL]]</f>
        <v>30</v>
      </c>
      <c r="U185" s="30">
        <f>Table7[[#This Row],[AL BAL]]+Table7[[#This Row],[CL BAL]]</f>
        <v>90</v>
      </c>
      <c r="V185" s="30"/>
      <c r="W185" s="30"/>
      <c r="X185" s="30"/>
      <c r="Y185" s="30" t="str">
        <f>Table7[[#This Row],[Coy]]</f>
        <v>D</v>
      </c>
      <c r="Z185" s="30" t="str">
        <f>Table7[[#This Row],[Med Cat]]</f>
        <v>SHAPE1</v>
      </c>
      <c r="AA185" s="30" t="str">
        <f>Table7[[#This Row],[Location]]</f>
        <v>Fwd/Op Area</v>
      </c>
      <c r="AB185" s="30"/>
      <c r="AC185" s="30"/>
      <c r="AD185" s="30"/>
      <c r="AE185" s="30"/>
      <c r="AF185" s="30"/>
      <c r="AG185" s="30"/>
      <c r="AH185" s="30"/>
      <c r="AI185"/>
      <c r="AJ185"/>
      <c r="AK185"/>
      <c r="AL185"/>
      <c r="AM185"/>
      <c r="AN185"/>
      <c r="AO185"/>
      <c r="AP185"/>
      <c r="AQ185"/>
      <c r="AR185"/>
      <c r="AS185"/>
      <c r="AT185"/>
    </row>
    <row r="186" spans="1:46" ht="27.6" x14ac:dyDescent="0.3">
      <c r="A186" s="10">
        <f>SUBTOTAL(3,$B$5:B186)</f>
        <v>182</v>
      </c>
      <c r="B186" s="13" t="s">
        <v>78</v>
      </c>
      <c r="C186" s="13" t="s">
        <v>14</v>
      </c>
      <c r="D186" s="13" t="s">
        <v>79</v>
      </c>
      <c r="E186" s="13" t="s">
        <v>0</v>
      </c>
      <c r="F186" s="15">
        <v>30499</v>
      </c>
      <c r="G186" s="28">
        <f t="shared" ca="1" si="4"/>
        <v>42.837928631137984</v>
      </c>
      <c r="H186" s="16">
        <v>41496</v>
      </c>
      <c r="I186" s="28">
        <f t="shared" ca="1" si="5"/>
        <v>12.729783525046267</v>
      </c>
      <c r="J186" s="13" t="s">
        <v>17</v>
      </c>
      <c r="K186" s="29" t="s">
        <v>18</v>
      </c>
      <c r="L186" s="30">
        <v>144216</v>
      </c>
      <c r="M186" s="13" t="s">
        <v>80</v>
      </c>
      <c r="N186" s="30" t="s">
        <v>1329</v>
      </c>
      <c r="O186" s="13" t="s">
        <v>26</v>
      </c>
      <c r="P186" s="13" t="s">
        <v>142</v>
      </c>
      <c r="Q186" s="10"/>
      <c r="R186" s="10">
        <f>60-Table7[[#This Row],[AL]]</f>
        <v>60</v>
      </c>
      <c r="T186" s="30">
        <f>30-Table7[[#This Row],[CL]]</f>
        <v>30</v>
      </c>
      <c r="U186" s="30">
        <f>Table7[[#This Row],[AL BAL]]+Table7[[#This Row],[CL BAL]]</f>
        <v>90</v>
      </c>
      <c r="V186" s="30"/>
      <c r="W186" s="30"/>
      <c r="X186" s="30"/>
      <c r="Y186" s="30" t="str">
        <f>Table7[[#This Row],[Coy]]</f>
        <v>B</v>
      </c>
      <c r="Z186" s="30" t="str">
        <f>Table7[[#This Row],[Med Cat]]</f>
        <v>P2(P)</v>
      </c>
      <c r="AA186" s="30" t="str">
        <f>Table7[[#This Row],[Location]]</f>
        <v>Course/Cadre</v>
      </c>
      <c r="AB186" s="30"/>
      <c r="AC186" s="30"/>
      <c r="AD186" s="30"/>
      <c r="AE186" s="30"/>
      <c r="AF186" s="30"/>
      <c r="AG186" s="30"/>
      <c r="AH186" s="30"/>
      <c r="AI186"/>
      <c r="AJ186"/>
      <c r="AK186"/>
      <c r="AL186"/>
      <c r="AM186"/>
      <c r="AN186"/>
      <c r="AO186"/>
      <c r="AP186"/>
      <c r="AQ186"/>
      <c r="AR186"/>
      <c r="AS186"/>
      <c r="AT186"/>
    </row>
    <row r="187" spans="1:46" x14ac:dyDescent="0.3">
      <c r="A187" s="10">
        <f>SUBTOTAL(3,$B$5:B187)</f>
        <v>183</v>
      </c>
      <c r="B187" s="14" t="s">
        <v>82</v>
      </c>
      <c r="C187" s="13" t="s">
        <v>19</v>
      </c>
      <c r="D187" s="14" t="s">
        <v>83</v>
      </c>
      <c r="E187" s="14" t="s">
        <v>4</v>
      </c>
      <c r="F187" s="15">
        <v>30500</v>
      </c>
      <c r="G187" s="28">
        <f t="shared" ca="1" si="4"/>
        <v>42.835190780350857</v>
      </c>
      <c r="H187" s="15">
        <v>41497</v>
      </c>
      <c r="I187" s="28">
        <f t="shared" ca="1" si="5"/>
        <v>12.727045674259136</v>
      </c>
      <c r="J187" s="14" t="s">
        <v>17</v>
      </c>
      <c r="K187" s="31" t="s">
        <v>41</v>
      </c>
      <c r="L187" s="30">
        <v>144216</v>
      </c>
      <c r="M187" s="14" t="s">
        <v>84</v>
      </c>
      <c r="N187" s="30" t="s">
        <v>1329</v>
      </c>
      <c r="O187" s="14" t="s">
        <v>17</v>
      </c>
      <c r="P187" s="13" t="s">
        <v>1288</v>
      </c>
      <c r="Q187" s="10"/>
      <c r="R187" s="10">
        <f>60-Table7[[#This Row],[AL]]</f>
        <v>60</v>
      </c>
      <c r="T187" s="30">
        <f>30-Table7[[#This Row],[CL]]</f>
        <v>30</v>
      </c>
      <c r="U187" s="30">
        <f>Table7[[#This Row],[AL BAL]]+Table7[[#This Row],[CL BAL]]</f>
        <v>90</v>
      </c>
      <c r="V187" s="30"/>
      <c r="W187" s="30"/>
      <c r="X187" s="30"/>
      <c r="Y187" s="30" t="str">
        <f>Table7[[#This Row],[Coy]]</f>
        <v>HQ</v>
      </c>
      <c r="Z187" s="30" t="str">
        <f>Table7[[#This Row],[Med Cat]]</f>
        <v/>
      </c>
      <c r="AA187" s="30" t="str">
        <f>Table7[[#This Row],[Location]]</f>
        <v>In Unit</v>
      </c>
      <c r="AB187" s="30"/>
      <c r="AC187" s="30"/>
      <c r="AD187" s="30"/>
      <c r="AE187" s="30"/>
      <c r="AF187" s="30"/>
      <c r="AG187" s="30"/>
      <c r="AH187" s="30"/>
      <c r="AI187"/>
      <c r="AJ187"/>
      <c r="AK187"/>
      <c r="AL187"/>
      <c r="AM187"/>
      <c r="AN187"/>
      <c r="AO187"/>
      <c r="AP187"/>
      <c r="AQ187"/>
      <c r="AR187"/>
      <c r="AS187"/>
      <c r="AT187"/>
    </row>
    <row r="188" spans="1:46" x14ac:dyDescent="0.3">
      <c r="A188" s="10">
        <f>SUBTOTAL(3,$B$5:B188)</f>
        <v>184</v>
      </c>
      <c r="B188" s="13" t="s">
        <v>89</v>
      </c>
      <c r="C188" s="13" t="s">
        <v>24</v>
      </c>
      <c r="D188" s="13" t="s">
        <v>90</v>
      </c>
      <c r="E188" s="13" t="s">
        <v>4</v>
      </c>
      <c r="F188" s="15">
        <v>30501</v>
      </c>
      <c r="G188" s="28">
        <f t="shared" ca="1" si="4"/>
        <v>42.832452929563722</v>
      </c>
      <c r="H188" s="16">
        <v>41498</v>
      </c>
      <c r="I188" s="28">
        <f t="shared" ca="1" si="5"/>
        <v>12.724307823472003</v>
      </c>
      <c r="J188" s="13" t="s">
        <v>17</v>
      </c>
      <c r="K188" s="29" t="s">
        <v>18</v>
      </c>
      <c r="L188" s="30">
        <v>144216</v>
      </c>
      <c r="M188" s="13" t="s">
        <v>91</v>
      </c>
      <c r="N188" s="30" t="s">
        <v>1329</v>
      </c>
      <c r="O188" s="13" t="s">
        <v>16</v>
      </c>
      <c r="P188" s="13" t="s">
        <v>1288</v>
      </c>
      <c r="Q188" s="10"/>
      <c r="R188" s="10">
        <f>60-Table7[[#This Row],[AL]]</f>
        <v>60</v>
      </c>
      <c r="T188" s="30">
        <f>30-Table7[[#This Row],[CL]]</f>
        <v>30</v>
      </c>
      <c r="U188" s="30">
        <f>Table7[[#This Row],[AL BAL]]+Table7[[#This Row],[CL BAL]]</f>
        <v>90</v>
      </c>
      <c r="V188" s="30"/>
      <c r="W188" s="30"/>
      <c r="X188" s="30" t="s">
        <v>1325</v>
      </c>
      <c r="Y188" s="30" t="str">
        <f>Table7[[#This Row],[Coy]]</f>
        <v>HQ</v>
      </c>
      <c r="Z188" s="30" t="str">
        <f>Table7[[#This Row],[Med Cat]]</f>
        <v>SHAPE1</v>
      </c>
      <c r="AA188" s="30" t="str">
        <f>Table7[[#This Row],[Location]]</f>
        <v>In Unit</v>
      </c>
      <c r="AB188" s="30"/>
      <c r="AC188" s="30"/>
      <c r="AD188" s="30"/>
      <c r="AE188" s="30" t="s">
        <v>1365</v>
      </c>
      <c r="AF188" s="30"/>
      <c r="AG188" s="30"/>
      <c r="AH188" s="30"/>
      <c r="AI188"/>
      <c r="AJ188"/>
      <c r="AK188"/>
      <c r="AL188"/>
      <c r="AM188"/>
      <c r="AN188"/>
      <c r="AO188"/>
      <c r="AP188"/>
      <c r="AQ188"/>
      <c r="AR188"/>
      <c r="AS188"/>
      <c r="AT188"/>
    </row>
    <row r="189" spans="1:46" x14ac:dyDescent="0.3">
      <c r="A189" s="10">
        <f>SUBTOTAL(3,$B$5:B189)</f>
        <v>185</v>
      </c>
      <c r="B189" s="14" t="s">
        <v>96</v>
      </c>
      <c r="C189" s="13" t="s">
        <v>34</v>
      </c>
      <c r="D189" s="14" t="s">
        <v>97</v>
      </c>
      <c r="E189" s="14" t="s">
        <v>3</v>
      </c>
      <c r="F189" s="15">
        <v>30502</v>
      </c>
      <c r="G189" s="28">
        <f t="shared" ca="1" si="4"/>
        <v>42.829715078776587</v>
      </c>
      <c r="H189" s="15">
        <v>41499</v>
      </c>
      <c r="I189" s="28">
        <f t="shared" ca="1" si="5"/>
        <v>12.721569972684872</v>
      </c>
      <c r="J189" s="14" t="s">
        <v>31</v>
      </c>
      <c r="K189" s="31" t="s">
        <v>18</v>
      </c>
      <c r="L189" s="30">
        <v>144216</v>
      </c>
      <c r="M189" s="14" t="s">
        <v>98</v>
      </c>
      <c r="N189" s="30" t="s">
        <v>1329</v>
      </c>
      <c r="O189" s="14" t="s">
        <v>16</v>
      </c>
      <c r="P189" s="14" t="s">
        <v>1288</v>
      </c>
      <c r="Q189" s="10"/>
      <c r="R189" s="10">
        <f>60-Table7[[#This Row],[AL]]</f>
        <v>60</v>
      </c>
      <c r="T189" s="30">
        <f>30-Table7[[#This Row],[CL]]</f>
        <v>30</v>
      </c>
      <c r="U189" s="30">
        <f>Table7[[#This Row],[AL BAL]]+Table7[[#This Row],[CL BAL]]</f>
        <v>90</v>
      </c>
      <c r="V189" s="30"/>
      <c r="W189" s="30"/>
      <c r="X189" s="30"/>
      <c r="Y189" s="30" t="str">
        <f>Table7[[#This Row],[Coy]]</f>
        <v>D</v>
      </c>
      <c r="Z189" s="30" t="str">
        <f>Table7[[#This Row],[Med Cat]]</f>
        <v>SHAPE1</v>
      </c>
      <c r="AA189" s="30" t="str">
        <f>Table7[[#This Row],[Location]]</f>
        <v>In Unit</v>
      </c>
      <c r="AB189" s="30"/>
      <c r="AC189" s="30"/>
      <c r="AD189" s="30"/>
      <c r="AE189" s="30"/>
      <c r="AF189" s="30"/>
      <c r="AG189" s="30"/>
      <c r="AH189" s="30"/>
      <c r="AI189"/>
      <c r="AJ189"/>
      <c r="AK189"/>
      <c r="AL189"/>
      <c r="AM189"/>
      <c r="AN189"/>
      <c r="AO189"/>
      <c r="AP189"/>
      <c r="AQ189"/>
      <c r="AR189"/>
      <c r="AS189"/>
      <c r="AT189"/>
    </row>
    <row r="190" spans="1:46" x14ac:dyDescent="0.3">
      <c r="A190" s="10">
        <f>SUBTOTAL(3,$B$5:B190)</f>
        <v>186</v>
      </c>
      <c r="B190" s="13" t="s">
        <v>102</v>
      </c>
      <c r="C190" s="13" t="s">
        <v>14</v>
      </c>
      <c r="D190" s="13" t="s">
        <v>103</v>
      </c>
      <c r="E190" s="13" t="s">
        <v>1</v>
      </c>
      <c r="F190" s="15">
        <v>30503</v>
      </c>
      <c r="G190" s="28">
        <f t="shared" ca="1" si="4"/>
        <v>42.82697722798946</v>
      </c>
      <c r="H190" s="16">
        <v>41500</v>
      </c>
      <c r="I190" s="28">
        <f t="shared" ca="1" si="5"/>
        <v>12.718832121897739</v>
      </c>
      <c r="J190" s="13" t="s">
        <v>22</v>
      </c>
      <c r="K190" s="29" t="s">
        <v>18</v>
      </c>
      <c r="L190" s="30">
        <v>144216</v>
      </c>
      <c r="M190" s="13" t="s">
        <v>104</v>
      </c>
      <c r="N190" s="30" t="s">
        <v>1329</v>
      </c>
      <c r="O190" s="13" t="s">
        <v>94</v>
      </c>
      <c r="P190" s="14" t="s">
        <v>1265</v>
      </c>
      <c r="Q190" s="10"/>
      <c r="R190" s="10">
        <f>60-Table7[[#This Row],[AL]]</f>
        <v>60</v>
      </c>
      <c r="T190" s="30">
        <f>30-Table7[[#This Row],[CL]]</f>
        <v>30</v>
      </c>
      <c r="U190" s="30">
        <f>Table7[[#This Row],[AL BAL]]+Table7[[#This Row],[CL BAL]]</f>
        <v>90</v>
      </c>
      <c r="V190" s="30"/>
      <c r="W190" s="30"/>
      <c r="X190" s="30"/>
      <c r="Y190" s="30" t="str">
        <f>Table7[[#This Row],[Coy]]</f>
        <v>A</v>
      </c>
      <c r="Z190" s="30" t="str">
        <f>Table7[[#This Row],[Med Cat]]</f>
        <v>A3(T-24)</v>
      </c>
      <c r="AA190" s="30" t="str">
        <f>Table7[[#This Row],[Location]]</f>
        <v>Local Att</v>
      </c>
      <c r="AB190" s="30"/>
      <c r="AC190" s="30"/>
      <c r="AD190" s="30"/>
      <c r="AE190" s="30"/>
      <c r="AF190" s="30"/>
      <c r="AG190" s="30"/>
      <c r="AH190" s="30"/>
      <c r="AI190"/>
      <c r="AJ190"/>
      <c r="AK190"/>
      <c r="AL190"/>
      <c r="AM190"/>
      <c r="AN190"/>
      <c r="AO190"/>
      <c r="AP190"/>
      <c r="AQ190"/>
      <c r="AR190"/>
      <c r="AS190"/>
      <c r="AT190"/>
    </row>
    <row r="191" spans="1:46" x14ac:dyDescent="0.3">
      <c r="A191" s="10">
        <f>SUBTOTAL(3,$B$5:B191)</f>
        <v>187</v>
      </c>
      <c r="B191" s="14" t="s">
        <v>137</v>
      </c>
      <c r="C191" s="13" t="s">
        <v>19</v>
      </c>
      <c r="D191" s="14" t="s">
        <v>138</v>
      </c>
      <c r="E191" s="14" t="s">
        <v>2</v>
      </c>
      <c r="F191" s="15">
        <v>30504</v>
      </c>
      <c r="G191" s="28">
        <f t="shared" ca="1" si="4"/>
        <v>42.824239377202325</v>
      </c>
      <c r="H191" s="15">
        <v>41501</v>
      </c>
      <c r="I191" s="28">
        <f t="shared" ca="1" si="5"/>
        <v>12.716094271110608</v>
      </c>
      <c r="J191" s="14" t="s">
        <v>21</v>
      </c>
      <c r="K191" s="31" t="s">
        <v>18</v>
      </c>
      <c r="L191" s="30">
        <v>144216</v>
      </c>
      <c r="M191" s="14" t="s">
        <v>139</v>
      </c>
      <c r="N191" s="30" t="s">
        <v>1329</v>
      </c>
      <c r="O191" s="14" t="s">
        <v>26</v>
      </c>
      <c r="P191" s="14" t="s">
        <v>20</v>
      </c>
      <c r="Q191" s="10"/>
      <c r="R191" s="10">
        <f>60-Table7[[#This Row],[AL]]</f>
        <v>60</v>
      </c>
      <c r="T191" s="30">
        <f>30-Table7[[#This Row],[CL]]</f>
        <v>30</v>
      </c>
      <c r="U191" s="30">
        <f>Table7[[#This Row],[AL BAL]]+Table7[[#This Row],[CL BAL]]</f>
        <v>90</v>
      </c>
      <c r="V191" s="30"/>
      <c r="W191" s="30"/>
      <c r="X191" s="30"/>
      <c r="Y191" s="30" t="str">
        <f>Table7[[#This Row],[Coy]]</f>
        <v>C</v>
      </c>
      <c r="Z191" s="30" t="str">
        <f>Table7[[#This Row],[Med Cat]]</f>
        <v>P2(P)</v>
      </c>
      <c r="AA191" s="30" t="str">
        <f>Table7[[#This Row],[Location]]</f>
        <v>CL</v>
      </c>
      <c r="AB191" s="30"/>
      <c r="AC191" s="30"/>
      <c r="AD191" s="30"/>
      <c r="AE191" s="30"/>
      <c r="AF191" s="30"/>
      <c r="AG191" s="30"/>
      <c r="AH191" s="30"/>
      <c r="AI191"/>
      <c r="AJ191"/>
      <c r="AK191"/>
      <c r="AL191"/>
      <c r="AM191"/>
      <c r="AN191"/>
      <c r="AO191"/>
      <c r="AP191"/>
      <c r="AQ191"/>
      <c r="AR191"/>
      <c r="AS191"/>
      <c r="AT191"/>
    </row>
    <row r="192" spans="1:46" x14ac:dyDescent="0.3">
      <c r="A192" s="10">
        <f>SUBTOTAL(3,$B$5:B192)</f>
        <v>188</v>
      </c>
      <c r="B192" s="13" t="s">
        <v>163</v>
      </c>
      <c r="C192" s="13" t="s">
        <v>24</v>
      </c>
      <c r="D192" s="13" t="s">
        <v>164</v>
      </c>
      <c r="E192" s="13" t="s">
        <v>2</v>
      </c>
      <c r="F192" s="15">
        <v>30505</v>
      </c>
      <c r="G192" s="28">
        <f t="shared" ca="1" si="4"/>
        <v>42.82150152641519</v>
      </c>
      <c r="H192" s="16">
        <v>41502</v>
      </c>
      <c r="I192" s="28">
        <f t="shared" ca="1" si="5"/>
        <v>12.713356420323475</v>
      </c>
      <c r="J192" s="13" t="s">
        <v>22</v>
      </c>
      <c r="K192" s="29" t="s">
        <v>81</v>
      </c>
      <c r="L192" s="30">
        <v>144216</v>
      </c>
      <c r="M192" s="13" t="s">
        <v>165</v>
      </c>
      <c r="N192" s="30" t="s">
        <v>1329</v>
      </c>
      <c r="O192" s="13" t="s">
        <v>16</v>
      </c>
      <c r="P192" s="13" t="s">
        <v>1288</v>
      </c>
      <c r="Q192" s="10"/>
      <c r="R192" s="10">
        <f>60-Table7[[#This Row],[AL]]</f>
        <v>60</v>
      </c>
      <c r="T192" s="30">
        <f>30-Table7[[#This Row],[CL]]</f>
        <v>30</v>
      </c>
      <c r="U192" s="30">
        <f>Table7[[#This Row],[AL BAL]]+Table7[[#This Row],[CL BAL]]</f>
        <v>90</v>
      </c>
      <c r="V192" s="30"/>
      <c r="W192" s="30"/>
      <c r="X192" s="30"/>
      <c r="Y192" s="30" t="str">
        <f>Table7[[#This Row],[Coy]]</f>
        <v>C</v>
      </c>
      <c r="Z192" s="30" t="str">
        <f>Table7[[#This Row],[Med Cat]]</f>
        <v>SHAPE1</v>
      </c>
      <c r="AA192" s="30" t="str">
        <f>Table7[[#This Row],[Location]]</f>
        <v>In Unit</v>
      </c>
      <c r="AB192" s="30"/>
      <c r="AC192" s="30"/>
      <c r="AD192" s="30"/>
      <c r="AE192" s="30"/>
      <c r="AF192" s="30"/>
      <c r="AG192" s="30"/>
      <c r="AH192" s="30"/>
      <c r="AI192"/>
      <c r="AJ192"/>
      <c r="AK192"/>
      <c r="AL192"/>
      <c r="AM192"/>
      <c r="AN192"/>
      <c r="AO192"/>
      <c r="AP192"/>
      <c r="AQ192"/>
      <c r="AR192"/>
      <c r="AS192"/>
      <c r="AT192"/>
    </row>
    <row r="193" spans="1:46" x14ac:dyDescent="0.3">
      <c r="A193" s="10">
        <f>SUBTOTAL(3,$B$5:B193)</f>
        <v>189</v>
      </c>
      <c r="B193" s="14" t="s">
        <v>166</v>
      </c>
      <c r="C193" s="13" t="s">
        <v>34</v>
      </c>
      <c r="D193" s="14" t="s">
        <v>167</v>
      </c>
      <c r="E193" s="14" t="s">
        <v>4</v>
      </c>
      <c r="F193" s="15">
        <v>30506</v>
      </c>
      <c r="G193" s="28">
        <f t="shared" ca="1" si="4"/>
        <v>42.818763675628063</v>
      </c>
      <c r="H193" s="15">
        <v>41503</v>
      </c>
      <c r="I193" s="28">
        <f t="shared" ca="1" si="5"/>
        <v>12.710618569536344</v>
      </c>
      <c r="J193" s="14" t="s">
        <v>22</v>
      </c>
      <c r="K193" s="31" t="s">
        <v>18</v>
      </c>
      <c r="L193" s="30">
        <v>144216</v>
      </c>
      <c r="M193" s="14" t="s">
        <v>168</v>
      </c>
      <c r="N193" s="30" t="s">
        <v>1329</v>
      </c>
      <c r="O193" s="14" t="s">
        <v>16</v>
      </c>
      <c r="P193" s="13" t="s">
        <v>1288</v>
      </c>
      <c r="Q193" s="10"/>
      <c r="R193" s="10">
        <f>60-Table7[[#This Row],[AL]]</f>
        <v>60</v>
      </c>
      <c r="T193" s="30">
        <f>30-Table7[[#This Row],[CL]]</f>
        <v>30</v>
      </c>
      <c r="U193" s="30">
        <f>Table7[[#This Row],[AL BAL]]+Table7[[#This Row],[CL BAL]]</f>
        <v>90</v>
      </c>
      <c r="V193" s="30"/>
      <c r="W193" s="30"/>
      <c r="X193" s="30"/>
      <c r="Y193" s="30" t="str">
        <f>Table7[[#This Row],[Coy]]</f>
        <v>HQ</v>
      </c>
      <c r="Z193" s="30" t="str">
        <f>Table7[[#This Row],[Med Cat]]</f>
        <v>SHAPE1</v>
      </c>
      <c r="AA193" s="30" t="str">
        <f>Table7[[#This Row],[Location]]</f>
        <v>In Unit</v>
      </c>
      <c r="AB193" s="30"/>
      <c r="AC193" s="30"/>
      <c r="AD193" s="30"/>
      <c r="AE193" s="30"/>
      <c r="AF193" s="30"/>
      <c r="AG193" s="30"/>
      <c r="AH193" s="30"/>
      <c r="AI193"/>
      <c r="AJ193"/>
      <c r="AK193"/>
      <c r="AL193"/>
      <c r="AM193"/>
      <c r="AN193"/>
      <c r="AO193"/>
      <c r="AP193"/>
      <c r="AQ193"/>
      <c r="AR193"/>
      <c r="AS193"/>
      <c r="AT193"/>
    </row>
    <row r="194" spans="1:46" x14ac:dyDescent="0.3">
      <c r="A194" s="10">
        <f>SUBTOTAL(3,$B$5:B194)</f>
        <v>190</v>
      </c>
      <c r="B194" s="13" t="s">
        <v>172</v>
      </c>
      <c r="C194" s="13" t="s">
        <v>14</v>
      </c>
      <c r="D194" s="13" t="s">
        <v>173</v>
      </c>
      <c r="E194" s="13" t="s">
        <v>4</v>
      </c>
      <c r="F194" s="15">
        <v>30507</v>
      </c>
      <c r="G194" s="28">
        <f t="shared" ref="G194:G257" ca="1" si="6">(NOW()-F194)/365.25</f>
        <v>42.816025824840928</v>
      </c>
      <c r="H194" s="16">
        <v>41504</v>
      </c>
      <c r="I194" s="28">
        <f t="shared" ref="I194:I257" ca="1" si="7">(NOW()-H194)/365.25</f>
        <v>12.707880718749211</v>
      </c>
      <c r="J194" s="13" t="s">
        <v>17</v>
      </c>
      <c r="K194" s="29" t="s">
        <v>18</v>
      </c>
      <c r="L194" s="30">
        <v>144216</v>
      </c>
      <c r="M194" s="13" t="s">
        <v>174</v>
      </c>
      <c r="N194" s="30" t="s">
        <v>1329</v>
      </c>
      <c r="O194" s="13" t="s">
        <v>17</v>
      </c>
      <c r="P194" s="13" t="s">
        <v>1330</v>
      </c>
      <c r="Q194" s="10"/>
      <c r="R194" s="10">
        <f>60-Table7[[#This Row],[AL]]</f>
        <v>60</v>
      </c>
      <c r="T194" s="30">
        <f>30-Table7[[#This Row],[CL]]</f>
        <v>30</v>
      </c>
      <c r="U194" s="30">
        <f>Table7[[#This Row],[AL BAL]]+Table7[[#This Row],[CL BAL]]</f>
        <v>90</v>
      </c>
      <c r="V194" s="30"/>
      <c r="W194" s="30"/>
      <c r="X194" s="30"/>
      <c r="Y194" s="30" t="str">
        <f>Table7[[#This Row],[Coy]]</f>
        <v>HQ</v>
      </c>
      <c r="Z194" s="30" t="str">
        <f>Table7[[#This Row],[Med Cat]]</f>
        <v/>
      </c>
      <c r="AA194" s="30" t="str">
        <f>Table7[[#This Row],[Location]]</f>
        <v>AWL</v>
      </c>
      <c r="AB194" s="30"/>
      <c r="AC194" s="30"/>
      <c r="AD194" s="30"/>
      <c r="AE194" s="30"/>
      <c r="AF194" s="30"/>
      <c r="AG194" s="30"/>
      <c r="AH194" s="30"/>
      <c r="AI194"/>
      <c r="AJ194"/>
      <c r="AK194"/>
      <c r="AL194"/>
      <c r="AM194"/>
      <c r="AN194"/>
      <c r="AO194"/>
      <c r="AP194"/>
      <c r="AQ194"/>
      <c r="AR194"/>
      <c r="AS194"/>
      <c r="AT194"/>
    </row>
    <row r="195" spans="1:46" ht="28.35" customHeight="1" x14ac:dyDescent="0.3">
      <c r="A195" s="10">
        <f>SUBTOTAL(3,$B$5:B195)</f>
        <v>191</v>
      </c>
      <c r="B195" s="14" t="s">
        <v>181</v>
      </c>
      <c r="C195" s="13" t="s">
        <v>19</v>
      </c>
      <c r="D195" s="14" t="s">
        <v>182</v>
      </c>
      <c r="E195" s="14" t="s">
        <v>2</v>
      </c>
      <c r="F195" s="15">
        <v>30508</v>
      </c>
      <c r="G195" s="28">
        <f t="shared" ca="1" si="6"/>
        <v>42.8132879740538</v>
      </c>
      <c r="H195" s="15">
        <v>41505</v>
      </c>
      <c r="I195" s="28">
        <f t="shared" ca="1" si="7"/>
        <v>12.705142867962079</v>
      </c>
      <c r="J195" s="14" t="s">
        <v>31</v>
      </c>
      <c r="K195" s="31" t="s">
        <v>17</v>
      </c>
      <c r="L195" s="30">
        <v>144216</v>
      </c>
      <c r="M195" s="14" t="s">
        <v>184</v>
      </c>
      <c r="N195" s="30" t="s">
        <v>1329</v>
      </c>
      <c r="O195" s="14" t="s">
        <v>183</v>
      </c>
      <c r="P195" s="13" t="s">
        <v>1288</v>
      </c>
      <c r="Q195" s="10"/>
      <c r="R195" s="10">
        <f>60-Table7[[#This Row],[AL]]</f>
        <v>60</v>
      </c>
      <c r="T195" s="30">
        <f>30-Table7[[#This Row],[CL]]</f>
        <v>30</v>
      </c>
      <c r="U195" s="30">
        <f>Table7[[#This Row],[AL BAL]]+Table7[[#This Row],[CL BAL]]</f>
        <v>90</v>
      </c>
      <c r="V195" s="30"/>
      <c r="W195" s="30"/>
      <c r="X195" s="30"/>
      <c r="Y195" s="30" t="str">
        <f>Table7[[#This Row],[Coy]]</f>
        <v>C</v>
      </c>
      <c r="Z195" s="30" t="str">
        <f>Table7[[#This Row],[Med Cat]]</f>
        <v>A2(P)</v>
      </c>
      <c r="AA195" s="30" t="str">
        <f>Table7[[#This Row],[Location]]</f>
        <v>In Unit</v>
      </c>
      <c r="AB195" s="30"/>
      <c r="AC195" s="30"/>
      <c r="AD195" s="30"/>
      <c r="AE195" s="30"/>
      <c r="AF195" s="30"/>
      <c r="AG195" s="30"/>
      <c r="AH195" s="30"/>
      <c r="AI195"/>
      <c r="AJ195"/>
      <c r="AK195"/>
      <c r="AL195"/>
      <c r="AM195"/>
      <c r="AN195"/>
      <c r="AO195"/>
      <c r="AP195"/>
      <c r="AQ195"/>
      <c r="AR195"/>
      <c r="AS195"/>
      <c r="AT195"/>
    </row>
    <row r="196" spans="1:46" x14ac:dyDescent="0.3">
      <c r="A196" s="10">
        <f>SUBTOTAL(3,$B$5:B196)</f>
        <v>192</v>
      </c>
      <c r="B196" s="13" t="s">
        <v>185</v>
      </c>
      <c r="C196" s="13" t="s">
        <v>24</v>
      </c>
      <c r="D196" s="13" t="s">
        <v>1284</v>
      </c>
      <c r="E196" s="13" t="s">
        <v>2</v>
      </c>
      <c r="F196" s="15">
        <v>30509</v>
      </c>
      <c r="G196" s="28">
        <f t="shared" ca="1" si="6"/>
        <v>42.810550123266665</v>
      </c>
      <c r="H196" s="16">
        <v>41506</v>
      </c>
      <c r="I196" s="28">
        <f t="shared" ca="1" si="7"/>
        <v>12.702405017174947</v>
      </c>
      <c r="J196" s="13" t="s">
        <v>17</v>
      </c>
      <c r="K196" s="29" t="s">
        <v>17</v>
      </c>
      <c r="L196" s="30">
        <v>144216</v>
      </c>
      <c r="M196" s="13" t="s">
        <v>17</v>
      </c>
      <c r="N196" s="30" t="s">
        <v>1329</v>
      </c>
      <c r="O196" s="13" t="s">
        <v>16</v>
      </c>
      <c r="P196" s="13" t="s">
        <v>1288</v>
      </c>
      <c r="Q196" s="10"/>
      <c r="R196" s="10">
        <f>60-Table7[[#This Row],[AL]]</f>
        <v>60</v>
      </c>
      <c r="T196" s="30">
        <f>30-Table7[[#This Row],[CL]]</f>
        <v>30</v>
      </c>
      <c r="U196" s="30">
        <f>Table7[[#This Row],[AL BAL]]+Table7[[#This Row],[CL BAL]]</f>
        <v>90</v>
      </c>
      <c r="V196" s="30"/>
      <c r="W196" s="30"/>
      <c r="X196" s="30"/>
      <c r="Y196" s="30" t="str">
        <f>Table7[[#This Row],[Coy]]</f>
        <v>C</v>
      </c>
      <c r="Z196" s="30" t="str">
        <f>Table7[[#This Row],[Med Cat]]</f>
        <v>SHAPE1</v>
      </c>
      <c r="AA196" s="30" t="str">
        <f>Table7[[#This Row],[Location]]</f>
        <v>In Unit</v>
      </c>
      <c r="AB196" s="30"/>
      <c r="AC196" s="30"/>
      <c r="AD196" s="30"/>
      <c r="AE196" s="30"/>
      <c r="AF196" s="30"/>
      <c r="AG196" s="30"/>
      <c r="AH196" s="30"/>
      <c r="AI196"/>
      <c r="AJ196"/>
      <c r="AK196"/>
      <c r="AL196"/>
      <c r="AM196"/>
      <c r="AN196"/>
      <c r="AO196"/>
      <c r="AP196"/>
      <c r="AQ196"/>
      <c r="AR196"/>
      <c r="AS196"/>
      <c r="AT196"/>
    </row>
    <row r="197" spans="1:46" x14ac:dyDescent="0.3">
      <c r="A197" s="10">
        <f>SUBTOTAL(3,$B$5:B197)</f>
        <v>193</v>
      </c>
      <c r="B197" s="14" t="s">
        <v>192</v>
      </c>
      <c r="C197" s="13" t="s">
        <v>34</v>
      </c>
      <c r="D197" s="14" t="s">
        <v>193</v>
      </c>
      <c r="E197" s="14" t="s">
        <v>1</v>
      </c>
      <c r="F197" s="15">
        <v>30510</v>
      </c>
      <c r="G197" s="28">
        <f t="shared" ca="1" si="6"/>
        <v>42.807812272479531</v>
      </c>
      <c r="H197" s="15">
        <v>41507</v>
      </c>
      <c r="I197" s="28">
        <f t="shared" ca="1" si="7"/>
        <v>12.699667166387815</v>
      </c>
      <c r="J197" s="14" t="s">
        <v>17</v>
      </c>
      <c r="K197" s="31" t="s">
        <v>17</v>
      </c>
      <c r="L197" s="30">
        <v>144216</v>
      </c>
      <c r="M197" s="14" t="s">
        <v>17</v>
      </c>
      <c r="N197" s="30" t="s">
        <v>1329</v>
      </c>
      <c r="O197" s="14" t="s">
        <v>16</v>
      </c>
      <c r="P197" s="14" t="s">
        <v>1265</v>
      </c>
      <c r="Q197" s="10"/>
      <c r="R197" s="10">
        <f>60-Table7[[#This Row],[AL]]</f>
        <v>60</v>
      </c>
      <c r="T197" s="30">
        <f>30-Table7[[#This Row],[CL]]</f>
        <v>30</v>
      </c>
      <c r="U197" s="30">
        <f>Table7[[#This Row],[AL BAL]]+Table7[[#This Row],[CL BAL]]</f>
        <v>90</v>
      </c>
      <c r="V197" s="30"/>
      <c r="W197" s="30"/>
      <c r="X197" s="30"/>
      <c r="Y197" s="30" t="str">
        <f>Table7[[#This Row],[Coy]]</f>
        <v>A</v>
      </c>
      <c r="Z197" s="30" t="str">
        <f>Table7[[#This Row],[Med Cat]]</f>
        <v>SHAPE1</v>
      </c>
      <c r="AA197" s="30" t="str">
        <f>Table7[[#This Row],[Location]]</f>
        <v>Local Att</v>
      </c>
      <c r="AB197" s="30"/>
      <c r="AC197" s="30"/>
      <c r="AD197" s="30"/>
      <c r="AE197" s="30"/>
      <c r="AF197" s="30"/>
      <c r="AG197" s="30"/>
      <c r="AH197" s="30"/>
      <c r="AI197"/>
      <c r="AJ197"/>
      <c r="AK197"/>
      <c r="AL197"/>
      <c r="AM197"/>
      <c r="AN197"/>
      <c r="AO197"/>
      <c r="AP197"/>
      <c r="AQ197"/>
      <c r="AR197"/>
      <c r="AS197"/>
      <c r="AT197"/>
    </row>
    <row r="198" spans="1:46" x14ac:dyDescent="0.3">
      <c r="A198" s="10">
        <f>SUBTOTAL(3,$B$5:B198)</f>
        <v>194</v>
      </c>
      <c r="B198" s="13" t="s">
        <v>197</v>
      </c>
      <c r="C198" s="13" t="s">
        <v>14</v>
      </c>
      <c r="D198" s="13" t="s">
        <v>198</v>
      </c>
      <c r="E198" s="13" t="s">
        <v>1</v>
      </c>
      <c r="F198" s="15">
        <v>30511</v>
      </c>
      <c r="G198" s="28">
        <f t="shared" ca="1" si="6"/>
        <v>42.805074421692403</v>
      </c>
      <c r="H198" s="16">
        <v>41508</v>
      </c>
      <c r="I198" s="28">
        <f t="shared" ca="1" si="7"/>
        <v>12.696929315600682</v>
      </c>
      <c r="J198" s="13" t="s">
        <v>49</v>
      </c>
      <c r="K198" s="29" t="s">
        <v>81</v>
      </c>
      <c r="L198" s="30">
        <v>144216</v>
      </c>
      <c r="M198" s="13" t="s">
        <v>199</v>
      </c>
      <c r="N198" s="30" t="s">
        <v>1329</v>
      </c>
      <c r="O198" s="13" t="s">
        <v>16</v>
      </c>
      <c r="P198" s="14" t="s">
        <v>1265</v>
      </c>
      <c r="Q198" s="10"/>
      <c r="R198" s="10">
        <f>60-Table7[[#This Row],[AL]]</f>
        <v>60</v>
      </c>
      <c r="T198" s="30">
        <f>30-Table7[[#This Row],[CL]]</f>
        <v>30</v>
      </c>
      <c r="U198" s="30">
        <f>Table7[[#This Row],[AL BAL]]+Table7[[#This Row],[CL BAL]]</f>
        <v>90</v>
      </c>
      <c r="V198" s="30"/>
      <c r="W198" s="30"/>
      <c r="X198" s="30" t="s">
        <v>1325</v>
      </c>
      <c r="Y198" s="30" t="str">
        <f>Table7[[#This Row],[Coy]]</f>
        <v>A</v>
      </c>
      <c r="Z198" s="30" t="str">
        <f>Table7[[#This Row],[Med Cat]]</f>
        <v>SHAPE1</v>
      </c>
      <c r="AA198" s="30" t="str">
        <f>Table7[[#This Row],[Location]]</f>
        <v>Local Att</v>
      </c>
      <c r="AB198" s="30"/>
      <c r="AC198" s="30"/>
      <c r="AD198" s="30"/>
      <c r="AE198" s="30" t="s">
        <v>1365</v>
      </c>
      <c r="AF198" s="30"/>
      <c r="AG198" s="30"/>
      <c r="AH198" s="30"/>
      <c r="AI198"/>
      <c r="AJ198"/>
      <c r="AK198"/>
      <c r="AL198"/>
      <c r="AM198"/>
      <c r="AN198"/>
      <c r="AO198"/>
      <c r="AP198"/>
      <c r="AQ198"/>
      <c r="AR198"/>
      <c r="AS198"/>
      <c r="AT198"/>
    </row>
    <row r="199" spans="1:46" ht="27.6" x14ac:dyDescent="0.3">
      <c r="A199" s="10">
        <f>SUBTOTAL(3,$B$5:B199)</f>
        <v>195</v>
      </c>
      <c r="B199" s="14" t="s">
        <v>206</v>
      </c>
      <c r="C199" s="13" t="s">
        <v>19</v>
      </c>
      <c r="D199" s="14" t="s">
        <v>207</v>
      </c>
      <c r="E199" s="14" t="s">
        <v>0</v>
      </c>
      <c r="F199" s="15">
        <v>30512</v>
      </c>
      <c r="G199" s="28">
        <f t="shared" ca="1" si="6"/>
        <v>42.802336570905268</v>
      </c>
      <c r="H199" s="15">
        <v>41509</v>
      </c>
      <c r="I199" s="28">
        <f t="shared" ca="1" si="7"/>
        <v>12.694191464813549</v>
      </c>
      <c r="J199" s="14" t="s">
        <v>21</v>
      </c>
      <c r="K199" s="31" t="s">
        <v>18</v>
      </c>
      <c r="L199" s="30">
        <v>144216</v>
      </c>
      <c r="M199" s="14" t="s">
        <v>209</v>
      </c>
      <c r="N199" s="30" t="s">
        <v>1329</v>
      </c>
      <c r="O199" s="14" t="s">
        <v>208</v>
      </c>
      <c r="P199" s="13" t="s">
        <v>142</v>
      </c>
      <c r="Q199" s="10"/>
      <c r="R199" s="10">
        <f>60-Table7[[#This Row],[AL]]</f>
        <v>60</v>
      </c>
      <c r="T199" s="30">
        <f>30-Table7[[#This Row],[CL]]</f>
        <v>30</v>
      </c>
      <c r="U199" s="30">
        <f>Table7[[#This Row],[AL BAL]]+Table7[[#This Row],[CL BAL]]</f>
        <v>90</v>
      </c>
      <c r="V199" s="30"/>
      <c r="W199" s="30"/>
      <c r="X199" s="30"/>
      <c r="Y199" s="30" t="str">
        <f>Table7[[#This Row],[Coy]]</f>
        <v>B</v>
      </c>
      <c r="Z199" s="30" t="str">
        <f>Table7[[#This Row],[Med Cat]]</f>
        <v>H2(P)</v>
      </c>
      <c r="AA199" s="30" t="str">
        <f>Table7[[#This Row],[Location]]</f>
        <v>Course/Cadre</v>
      </c>
      <c r="AB199" s="30"/>
      <c r="AC199" s="30"/>
      <c r="AD199" s="30"/>
      <c r="AE199" s="30"/>
      <c r="AF199" s="30"/>
      <c r="AG199" s="30"/>
      <c r="AH199" s="30"/>
      <c r="AI199"/>
      <c r="AJ199"/>
      <c r="AK199"/>
      <c r="AL199"/>
      <c r="AM199"/>
      <c r="AN199"/>
      <c r="AO199"/>
      <c r="AP199"/>
      <c r="AQ199"/>
      <c r="AR199"/>
      <c r="AS199"/>
      <c r="AT199"/>
    </row>
    <row r="200" spans="1:46" x14ac:dyDescent="0.3">
      <c r="A200" s="10">
        <f>SUBTOTAL(3,$B$5:B200)</f>
        <v>196</v>
      </c>
      <c r="B200" s="13" t="s">
        <v>216</v>
      </c>
      <c r="C200" s="13" t="s">
        <v>24</v>
      </c>
      <c r="D200" s="13" t="s">
        <v>217</v>
      </c>
      <c r="E200" s="13" t="s">
        <v>4</v>
      </c>
      <c r="F200" s="15">
        <v>30513</v>
      </c>
      <c r="G200" s="28">
        <f t="shared" ca="1" si="6"/>
        <v>42.799598720118134</v>
      </c>
      <c r="H200" s="16">
        <v>41510</v>
      </c>
      <c r="I200" s="28">
        <f t="shared" ca="1" si="7"/>
        <v>12.691453614026418</v>
      </c>
      <c r="J200" s="13" t="s">
        <v>17</v>
      </c>
      <c r="K200" s="29" t="s">
        <v>17</v>
      </c>
      <c r="L200" s="30">
        <v>144216</v>
      </c>
      <c r="M200" s="13" t="s">
        <v>218</v>
      </c>
      <c r="N200" s="30" t="s">
        <v>1329</v>
      </c>
      <c r="O200" s="13" t="s">
        <v>16</v>
      </c>
      <c r="P200" s="13" t="s">
        <v>1288</v>
      </c>
      <c r="Q200" s="10"/>
      <c r="R200" s="10">
        <f>60-Table7[[#This Row],[AL]]</f>
        <v>60</v>
      </c>
      <c r="T200" s="30">
        <f>30-Table7[[#This Row],[CL]]</f>
        <v>30</v>
      </c>
      <c r="U200" s="30">
        <f>Table7[[#This Row],[AL BAL]]+Table7[[#This Row],[CL BAL]]</f>
        <v>90</v>
      </c>
      <c r="V200" s="30"/>
      <c r="W200" s="30"/>
      <c r="X200" s="30"/>
      <c r="Y200" s="30" t="str">
        <f>Table7[[#This Row],[Coy]]</f>
        <v>HQ</v>
      </c>
      <c r="Z200" s="30" t="str">
        <f>Table7[[#This Row],[Med Cat]]</f>
        <v>SHAPE1</v>
      </c>
      <c r="AA200" s="30" t="str">
        <f>Table7[[#This Row],[Location]]</f>
        <v>In Unit</v>
      </c>
      <c r="AB200" s="30"/>
      <c r="AC200" s="30"/>
      <c r="AD200" s="30"/>
      <c r="AE200" s="30"/>
      <c r="AF200" s="30"/>
      <c r="AG200" s="30"/>
      <c r="AH200" s="30"/>
      <c r="AI200"/>
      <c r="AJ200"/>
      <c r="AK200"/>
      <c r="AL200"/>
      <c r="AM200"/>
      <c r="AN200"/>
      <c r="AO200"/>
      <c r="AP200"/>
      <c r="AQ200"/>
      <c r="AR200"/>
      <c r="AS200"/>
      <c r="AT200"/>
    </row>
    <row r="201" spans="1:46" x14ac:dyDescent="0.3">
      <c r="A201" s="10">
        <f>SUBTOTAL(3,$B$5:B201)</f>
        <v>197</v>
      </c>
      <c r="B201" s="14" t="s">
        <v>225</v>
      </c>
      <c r="C201" s="13" t="s">
        <v>34</v>
      </c>
      <c r="D201" s="14" t="s">
        <v>226</v>
      </c>
      <c r="E201" s="14" t="s">
        <v>4</v>
      </c>
      <c r="F201" s="15">
        <v>30514</v>
      </c>
      <c r="G201" s="28">
        <f t="shared" ca="1" si="6"/>
        <v>42.796860869331006</v>
      </c>
      <c r="H201" s="15">
        <v>41511</v>
      </c>
      <c r="I201" s="28">
        <f t="shared" ca="1" si="7"/>
        <v>12.688715763239285</v>
      </c>
      <c r="J201" s="14" t="s">
        <v>31</v>
      </c>
      <c r="K201" s="31" t="s">
        <v>117</v>
      </c>
      <c r="L201" s="30">
        <v>144216</v>
      </c>
      <c r="M201" s="14" t="s">
        <v>227</v>
      </c>
      <c r="N201" s="30" t="s">
        <v>1329</v>
      </c>
      <c r="O201" s="14" t="s">
        <v>16</v>
      </c>
      <c r="P201" s="13" t="s">
        <v>1288</v>
      </c>
      <c r="Q201" s="10"/>
      <c r="R201" s="10">
        <f>60-Table7[[#This Row],[AL]]</f>
        <v>60</v>
      </c>
      <c r="T201" s="30">
        <f>30-Table7[[#This Row],[CL]]</f>
        <v>30</v>
      </c>
      <c r="U201" s="30">
        <f>Table7[[#This Row],[AL BAL]]+Table7[[#This Row],[CL BAL]]</f>
        <v>90</v>
      </c>
      <c r="V201" s="30"/>
      <c r="W201" s="30"/>
      <c r="X201" s="30"/>
      <c r="Y201" s="30" t="str">
        <f>Table7[[#This Row],[Coy]]</f>
        <v>HQ</v>
      </c>
      <c r="Z201" s="30" t="str">
        <f>Table7[[#This Row],[Med Cat]]</f>
        <v>SHAPE1</v>
      </c>
      <c r="AA201" s="30" t="str">
        <f>Table7[[#This Row],[Location]]</f>
        <v>In Unit</v>
      </c>
      <c r="AB201" s="30"/>
      <c r="AC201" s="30"/>
      <c r="AD201" s="30"/>
      <c r="AE201" s="30"/>
      <c r="AF201" s="30"/>
      <c r="AG201" s="30"/>
      <c r="AH201" s="30"/>
      <c r="AI201"/>
      <c r="AJ201"/>
      <c r="AK201"/>
      <c r="AL201"/>
      <c r="AM201"/>
      <c r="AN201"/>
      <c r="AO201"/>
      <c r="AP201"/>
      <c r="AQ201"/>
      <c r="AR201"/>
      <c r="AS201"/>
      <c r="AT201"/>
    </row>
    <row r="202" spans="1:46" ht="27.6" x14ac:dyDescent="0.3">
      <c r="A202" s="10">
        <f>SUBTOTAL(3,$B$5:B202)</f>
        <v>198</v>
      </c>
      <c r="B202" s="13" t="s">
        <v>325</v>
      </c>
      <c r="C202" s="13" t="s">
        <v>14</v>
      </c>
      <c r="D202" s="13" t="s">
        <v>326</v>
      </c>
      <c r="E202" s="13" t="s">
        <v>0</v>
      </c>
      <c r="F202" s="15">
        <v>30515</v>
      </c>
      <c r="G202" s="28">
        <f t="shared" ca="1" si="6"/>
        <v>42.794123018543871</v>
      </c>
      <c r="H202" s="16">
        <v>41512</v>
      </c>
      <c r="I202" s="28">
        <f t="shared" ca="1" si="7"/>
        <v>12.685977912452154</v>
      </c>
      <c r="J202" s="13" t="s">
        <v>17</v>
      </c>
      <c r="K202" s="29" t="s">
        <v>17</v>
      </c>
      <c r="L202" s="30">
        <v>144216</v>
      </c>
      <c r="M202" s="13" t="s">
        <v>17</v>
      </c>
      <c r="N202" s="30" t="s">
        <v>1329</v>
      </c>
      <c r="O202" s="13" t="s">
        <v>16</v>
      </c>
      <c r="P202" s="13" t="s">
        <v>142</v>
      </c>
      <c r="Q202" s="10"/>
      <c r="R202" s="10">
        <f>60-Table7[[#This Row],[AL]]</f>
        <v>60</v>
      </c>
      <c r="T202" s="30">
        <f>30-Table7[[#This Row],[CL]]</f>
        <v>30</v>
      </c>
      <c r="U202" s="30">
        <f>Table7[[#This Row],[AL BAL]]+Table7[[#This Row],[CL BAL]]</f>
        <v>90</v>
      </c>
      <c r="V202" s="30"/>
      <c r="W202" s="30"/>
      <c r="X202" s="30" t="s">
        <v>1325</v>
      </c>
      <c r="Y202" s="30" t="str">
        <f>Table7[[#This Row],[Coy]]</f>
        <v>B</v>
      </c>
      <c r="Z202" s="30" t="str">
        <f>Table7[[#This Row],[Med Cat]]</f>
        <v>SHAPE1</v>
      </c>
      <c r="AA202" s="30" t="str">
        <f>Table7[[#This Row],[Location]]</f>
        <v>Course/Cadre</v>
      </c>
      <c r="AB202" s="30"/>
      <c r="AC202" s="30"/>
      <c r="AD202" s="30"/>
      <c r="AE202" s="30" t="s">
        <v>1365</v>
      </c>
      <c r="AF202" s="30"/>
      <c r="AG202" s="30"/>
      <c r="AH202" s="30"/>
      <c r="AI202"/>
      <c r="AJ202"/>
      <c r="AK202"/>
      <c r="AL202"/>
      <c r="AM202"/>
      <c r="AN202"/>
      <c r="AO202"/>
      <c r="AP202"/>
      <c r="AQ202"/>
      <c r="AR202"/>
      <c r="AS202"/>
      <c r="AT202"/>
    </row>
    <row r="203" spans="1:46" ht="27.6" x14ac:dyDescent="0.3">
      <c r="A203" s="10">
        <f>SUBTOTAL(3,$B$5:B203)</f>
        <v>199</v>
      </c>
      <c r="B203" s="14" t="s">
        <v>328</v>
      </c>
      <c r="C203" s="13" t="s">
        <v>19</v>
      </c>
      <c r="D203" s="14" t="s">
        <v>329</v>
      </c>
      <c r="E203" s="14" t="s">
        <v>0</v>
      </c>
      <c r="F203" s="15">
        <v>30516</v>
      </c>
      <c r="G203" s="28">
        <f t="shared" ca="1" si="6"/>
        <v>42.791385167756737</v>
      </c>
      <c r="H203" s="15">
        <v>41513</v>
      </c>
      <c r="I203" s="28">
        <f t="shared" ca="1" si="7"/>
        <v>12.683240061665021</v>
      </c>
      <c r="J203" s="14" t="s">
        <v>17</v>
      </c>
      <c r="K203" s="31" t="s">
        <v>17</v>
      </c>
      <c r="L203" s="30">
        <v>144216</v>
      </c>
      <c r="M203" s="14" t="s">
        <v>330</v>
      </c>
      <c r="N203" s="30" t="s">
        <v>1329</v>
      </c>
      <c r="O203" s="14" t="s">
        <v>16</v>
      </c>
      <c r="P203" s="13" t="s">
        <v>142</v>
      </c>
      <c r="Q203" s="10"/>
      <c r="R203" s="10">
        <f>60-Table7[[#This Row],[AL]]</f>
        <v>60</v>
      </c>
      <c r="T203" s="30">
        <f>30-Table7[[#This Row],[CL]]</f>
        <v>30</v>
      </c>
      <c r="U203" s="30">
        <f>Table7[[#This Row],[AL BAL]]+Table7[[#This Row],[CL BAL]]</f>
        <v>90</v>
      </c>
      <c r="V203" s="30"/>
      <c r="W203" s="30"/>
      <c r="X203" s="30"/>
      <c r="Y203" s="30" t="str">
        <f>Table7[[#This Row],[Coy]]</f>
        <v>B</v>
      </c>
      <c r="Z203" s="30" t="str">
        <f>Table7[[#This Row],[Med Cat]]</f>
        <v>SHAPE1</v>
      </c>
      <c r="AA203" s="30" t="str">
        <f>Table7[[#This Row],[Location]]</f>
        <v>Course/Cadre</v>
      </c>
      <c r="AB203" s="30"/>
      <c r="AC203" s="30"/>
      <c r="AD203" s="30"/>
      <c r="AE203" s="30"/>
      <c r="AF203" s="30"/>
      <c r="AG203" s="30"/>
      <c r="AH203" s="30"/>
      <c r="AI203"/>
      <c r="AJ203"/>
      <c r="AK203"/>
      <c r="AL203"/>
      <c r="AM203"/>
      <c r="AN203"/>
      <c r="AO203"/>
      <c r="AP203"/>
      <c r="AQ203"/>
      <c r="AR203"/>
      <c r="AS203"/>
      <c r="AT203"/>
    </row>
    <row r="204" spans="1:46" x14ac:dyDescent="0.3">
      <c r="A204" s="10">
        <f>SUBTOTAL(3,$B$5:B204)</f>
        <v>200</v>
      </c>
      <c r="B204" s="13" t="s">
        <v>331</v>
      </c>
      <c r="C204" s="13" t="s">
        <v>24</v>
      </c>
      <c r="D204" s="13" t="s">
        <v>332</v>
      </c>
      <c r="E204" s="13" t="s">
        <v>2</v>
      </c>
      <c r="F204" s="15">
        <v>30517</v>
      </c>
      <c r="G204" s="28">
        <f t="shared" ca="1" si="6"/>
        <v>42.788647316969609</v>
      </c>
      <c r="H204" s="16">
        <v>41514</v>
      </c>
      <c r="I204" s="28">
        <f t="shared" ca="1" si="7"/>
        <v>12.68050221087789</v>
      </c>
      <c r="J204" s="13" t="s">
        <v>17</v>
      </c>
      <c r="K204" s="29" t="s">
        <v>17</v>
      </c>
      <c r="L204" s="30">
        <v>144216</v>
      </c>
      <c r="M204" s="13" t="s">
        <v>17</v>
      </c>
      <c r="N204" s="30" t="s">
        <v>1329</v>
      </c>
      <c r="O204" s="13" t="s">
        <v>16</v>
      </c>
      <c r="P204" s="13" t="s">
        <v>1288</v>
      </c>
      <c r="Q204" s="10"/>
      <c r="R204" s="10">
        <f>60-Table7[[#This Row],[AL]]</f>
        <v>60</v>
      </c>
      <c r="T204" s="30">
        <f>30-Table7[[#This Row],[CL]]</f>
        <v>30</v>
      </c>
      <c r="U204" s="30">
        <f>Table7[[#This Row],[AL BAL]]+Table7[[#This Row],[CL BAL]]</f>
        <v>90</v>
      </c>
      <c r="V204" s="30"/>
      <c r="W204" s="30"/>
      <c r="X204" s="30"/>
      <c r="Y204" s="30" t="str">
        <f>Table7[[#This Row],[Coy]]</f>
        <v>C</v>
      </c>
      <c r="Z204" s="30" t="str">
        <f>Table7[[#This Row],[Med Cat]]</f>
        <v>SHAPE1</v>
      </c>
      <c r="AA204" s="30" t="str">
        <f>Table7[[#This Row],[Location]]</f>
        <v>In Unit</v>
      </c>
      <c r="AB204" s="30"/>
      <c r="AC204" s="30"/>
      <c r="AD204" s="30"/>
      <c r="AE204" s="30"/>
      <c r="AF204" s="30"/>
      <c r="AG204" s="30"/>
      <c r="AH204" s="30"/>
      <c r="AI204"/>
      <c r="AJ204"/>
      <c r="AK204"/>
      <c r="AL204"/>
      <c r="AM204"/>
      <c r="AN204"/>
      <c r="AO204"/>
      <c r="AP204"/>
      <c r="AQ204"/>
      <c r="AR204"/>
      <c r="AS204"/>
      <c r="AT204"/>
    </row>
    <row r="205" spans="1:46" x14ac:dyDescent="0.3">
      <c r="A205" s="10">
        <f>SUBTOTAL(3,$B$5:B205)</f>
        <v>201</v>
      </c>
      <c r="B205" s="14" t="s">
        <v>333</v>
      </c>
      <c r="C205" s="13" t="s">
        <v>34</v>
      </c>
      <c r="D205" s="14" t="s">
        <v>334</v>
      </c>
      <c r="E205" s="14" t="s">
        <v>3</v>
      </c>
      <c r="F205" s="15">
        <v>30518</v>
      </c>
      <c r="G205" s="28">
        <f t="shared" ca="1" si="6"/>
        <v>42.785909466182474</v>
      </c>
      <c r="H205" s="15">
        <v>41515</v>
      </c>
      <c r="I205" s="28">
        <f t="shared" ca="1" si="7"/>
        <v>12.677764360090757</v>
      </c>
      <c r="J205" s="14" t="s">
        <v>31</v>
      </c>
      <c r="K205" s="31" t="s">
        <v>17</v>
      </c>
      <c r="L205" s="30">
        <v>144216</v>
      </c>
      <c r="M205" s="14" t="s">
        <v>17</v>
      </c>
      <c r="N205" s="30" t="s">
        <v>1329</v>
      </c>
      <c r="O205" s="14" t="s">
        <v>16</v>
      </c>
      <c r="P205" s="14" t="s">
        <v>1288</v>
      </c>
      <c r="Q205" s="10"/>
      <c r="R205" s="10">
        <f>60-Table7[[#This Row],[AL]]</f>
        <v>60</v>
      </c>
      <c r="T205" s="30">
        <f>30-Table7[[#This Row],[CL]]</f>
        <v>30</v>
      </c>
      <c r="U205" s="30">
        <f>Table7[[#This Row],[AL BAL]]+Table7[[#This Row],[CL BAL]]</f>
        <v>90</v>
      </c>
      <c r="V205" s="30"/>
      <c r="W205" s="30"/>
      <c r="X205" s="30"/>
      <c r="Y205" s="30" t="str">
        <f>Table7[[#This Row],[Coy]]</f>
        <v>D</v>
      </c>
      <c r="Z205" s="30" t="str">
        <f>Table7[[#This Row],[Med Cat]]</f>
        <v>SHAPE1</v>
      </c>
      <c r="AA205" s="30" t="str">
        <f>Table7[[#This Row],[Location]]</f>
        <v>In Unit</v>
      </c>
      <c r="AB205" s="30"/>
      <c r="AC205" s="30"/>
      <c r="AD205" s="30"/>
      <c r="AE205" s="30"/>
      <c r="AF205" s="30"/>
      <c r="AG205" s="30"/>
      <c r="AH205" s="30"/>
      <c r="AI205"/>
      <c r="AJ205"/>
      <c r="AK205"/>
      <c r="AL205"/>
      <c r="AM205"/>
      <c r="AN205"/>
      <c r="AO205"/>
      <c r="AP205"/>
      <c r="AQ205"/>
      <c r="AR205"/>
      <c r="AS205"/>
      <c r="AT205"/>
    </row>
    <row r="206" spans="1:46" x14ac:dyDescent="0.3">
      <c r="A206" s="10">
        <f>SUBTOTAL(3,$B$5:B206)</f>
        <v>202</v>
      </c>
      <c r="B206" s="13" t="s">
        <v>335</v>
      </c>
      <c r="C206" s="13" t="s">
        <v>14</v>
      </c>
      <c r="D206" s="13" t="s">
        <v>336</v>
      </c>
      <c r="E206" s="13" t="s">
        <v>15</v>
      </c>
      <c r="F206" s="15">
        <v>30519</v>
      </c>
      <c r="G206" s="28">
        <f t="shared" ca="1" si="6"/>
        <v>42.783171615395347</v>
      </c>
      <c r="H206" s="16">
        <v>41516</v>
      </c>
      <c r="I206" s="28">
        <f t="shared" ca="1" si="7"/>
        <v>12.675026509303626</v>
      </c>
      <c r="J206" s="13" t="s">
        <v>21</v>
      </c>
      <c r="K206" s="29" t="s">
        <v>17</v>
      </c>
      <c r="L206" s="30">
        <v>144216</v>
      </c>
      <c r="M206" s="13" t="s">
        <v>17</v>
      </c>
      <c r="N206" s="30" t="s">
        <v>1329</v>
      </c>
      <c r="O206" s="13" t="s">
        <v>16</v>
      </c>
      <c r="P206" s="13" t="s">
        <v>1288</v>
      </c>
      <c r="Q206" s="10"/>
      <c r="R206" s="10">
        <f>60-Table7[[#This Row],[AL]]</f>
        <v>60</v>
      </c>
      <c r="T206" s="30">
        <f>30-Table7[[#This Row],[CL]]</f>
        <v>30</v>
      </c>
      <c r="U206" s="30">
        <f>Table7[[#This Row],[AL BAL]]+Table7[[#This Row],[CL BAL]]</f>
        <v>90</v>
      </c>
      <c r="V206" s="30"/>
      <c r="W206" s="30"/>
      <c r="X206" s="30"/>
      <c r="Y206" s="30" t="str">
        <f>Table7[[#This Row],[Coy]]</f>
        <v>SP</v>
      </c>
      <c r="Z206" s="30" t="str">
        <f>Table7[[#This Row],[Med Cat]]</f>
        <v>SHAPE1</v>
      </c>
      <c r="AA206" s="30" t="str">
        <f>Table7[[#This Row],[Location]]</f>
        <v>In Unit</v>
      </c>
      <c r="AB206" s="30"/>
      <c r="AC206" s="30"/>
      <c r="AD206" s="30"/>
      <c r="AE206" s="30"/>
      <c r="AF206" s="30"/>
      <c r="AG206" s="30"/>
      <c r="AH206" s="30"/>
      <c r="AI206"/>
      <c r="AJ206"/>
      <c r="AK206"/>
      <c r="AL206"/>
      <c r="AM206"/>
      <c r="AN206"/>
      <c r="AO206"/>
      <c r="AP206"/>
      <c r="AQ206"/>
      <c r="AR206"/>
      <c r="AS206"/>
      <c r="AT206"/>
    </row>
    <row r="207" spans="1:46" ht="27.6" x14ac:dyDescent="0.3">
      <c r="A207" s="10">
        <f>SUBTOTAL(3,$B$5:B207)</f>
        <v>203</v>
      </c>
      <c r="B207" s="14" t="s">
        <v>337</v>
      </c>
      <c r="C207" s="13" t="s">
        <v>19</v>
      </c>
      <c r="D207" s="14" t="s">
        <v>338</v>
      </c>
      <c r="E207" s="14" t="s">
        <v>0</v>
      </c>
      <c r="F207" s="15">
        <v>30520</v>
      </c>
      <c r="G207" s="28">
        <f t="shared" ca="1" si="6"/>
        <v>42.780433764608212</v>
      </c>
      <c r="H207" s="15">
        <v>41517</v>
      </c>
      <c r="I207" s="28">
        <f t="shared" ca="1" si="7"/>
        <v>12.672288658516493</v>
      </c>
      <c r="J207" s="14" t="s">
        <v>17</v>
      </c>
      <c r="K207" s="31" t="s">
        <v>17</v>
      </c>
      <c r="L207" s="30">
        <v>144216</v>
      </c>
      <c r="M207" s="14" t="s">
        <v>17</v>
      </c>
      <c r="N207" s="30" t="s">
        <v>1329</v>
      </c>
      <c r="O207" s="14" t="s">
        <v>16</v>
      </c>
      <c r="P207" s="13" t="s">
        <v>142</v>
      </c>
      <c r="Q207" s="10"/>
      <c r="R207" s="10">
        <f>60-Table7[[#This Row],[AL]]</f>
        <v>60</v>
      </c>
      <c r="T207" s="30">
        <f>30-Table7[[#This Row],[CL]]</f>
        <v>30</v>
      </c>
      <c r="U207" s="30">
        <f>Table7[[#This Row],[AL BAL]]+Table7[[#This Row],[CL BAL]]</f>
        <v>90</v>
      </c>
      <c r="V207" s="30"/>
      <c r="W207" s="30"/>
      <c r="X207" s="30"/>
      <c r="Y207" s="30" t="str">
        <f>Table7[[#This Row],[Coy]]</f>
        <v>B</v>
      </c>
      <c r="Z207" s="30" t="str">
        <f>Table7[[#This Row],[Med Cat]]</f>
        <v>SHAPE1</v>
      </c>
      <c r="AA207" s="30" t="str">
        <f>Table7[[#This Row],[Location]]</f>
        <v>Course/Cadre</v>
      </c>
      <c r="AB207" s="30"/>
      <c r="AC207" s="30"/>
      <c r="AD207" s="30"/>
      <c r="AE207" s="30"/>
      <c r="AF207" s="30"/>
      <c r="AG207" s="30"/>
      <c r="AH207" s="30"/>
      <c r="AI207"/>
      <c r="AJ207"/>
      <c r="AK207"/>
      <c r="AL207"/>
      <c r="AM207"/>
      <c r="AN207"/>
      <c r="AO207"/>
      <c r="AP207"/>
      <c r="AQ207"/>
      <c r="AR207"/>
      <c r="AS207"/>
      <c r="AT207"/>
    </row>
    <row r="208" spans="1:46" x14ac:dyDescent="0.3">
      <c r="A208" s="10">
        <f>SUBTOTAL(3,$B$5:B208)</f>
        <v>204</v>
      </c>
      <c r="B208" s="13" t="s">
        <v>339</v>
      </c>
      <c r="C208" s="13" t="s">
        <v>24</v>
      </c>
      <c r="D208" s="13" t="s">
        <v>303</v>
      </c>
      <c r="E208" s="13" t="s">
        <v>1</v>
      </c>
      <c r="F208" s="15">
        <v>30521</v>
      </c>
      <c r="G208" s="28">
        <f t="shared" ca="1" si="6"/>
        <v>42.777695913821077</v>
      </c>
      <c r="H208" s="16">
        <v>41518</v>
      </c>
      <c r="I208" s="28">
        <f t="shared" ca="1" si="7"/>
        <v>12.669550807729362</v>
      </c>
      <c r="J208" s="13" t="s">
        <v>17</v>
      </c>
      <c r="K208" s="29" t="s">
        <v>17</v>
      </c>
      <c r="L208" s="30">
        <v>144216</v>
      </c>
      <c r="M208" s="13" t="s">
        <v>17</v>
      </c>
      <c r="N208" s="30" t="s">
        <v>1329</v>
      </c>
      <c r="O208" s="13" t="s">
        <v>16</v>
      </c>
      <c r="P208" s="14" t="s">
        <v>1265</v>
      </c>
      <c r="Q208" s="10"/>
      <c r="R208" s="10">
        <f>60-Table7[[#This Row],[AL]]</f>
        <v>60</v>
      </c>
      <c r="T208" s="30">
        <f>30-Table7[[#This Row],[CL]]</f>
        <v>30</v>
      </c>
      <c r="U208" s="30">
        <f>Table7[[#This Row],[AL BAL]]+Table7[[#This Row],[CL BAL]]</f>
        <v>90</v>
      </c>
      <c r="V208" s="30"/>
      <c r="W208" s="30"/>
      <c r="X208" s="30"/>
      <c r="Y208" s="30" t="str">
        <f>Table7[[#This Row],[Coy]]</f>
        <v>A</v>
      </c>
      <c r="Z208" s="30" t="str">
        <f>Table7[[#This Row],[Med Cat]]</f>
        <v>SHAPE1</v>
      </c>
      <c r="AA208" s="30" t="str">
        <f>Table7[[#This Row],[Location]]</f>
        <v>Local Att</v>
      </c>
      <c r="AB208" s="30"/>
      <c r="AC208" s="30"/>
      <c r="AD208" s="30"/>
      <c r="AE208" s="30"/>
      <c r="AF208" s="30"/>
      <c r="AG208" s="30"/>
      <c r="AH208" s="30"/>
      <c r="AI208"/>
      <c r="AJ208"/>
      <c r="AK208"/>
      <c r="AL208"/>
      <c r="AM208"/>
      <c r="AN208"/>
      <c r="AO208"/>
      <c r="AP208"/>
      <c r="AQ208"/>
      <c r="AR208"/>
      <c r="AS208"/>
      <c r="AT208"/>
    </row>
    <row r="209" spans="1:46" x14ac:dyDescent="0.3">
      <c r="A209" s="10">
        <f>SUBTOTAL(3,$B$5:B209)</f>
        <v>205</v>
      </c>
      <c r="B209" s="14" t="s">
        <v>340</v>
      </c>
      <c r="C209" s="13" t="s">
        <v>34</v>
      </c>
      <c r="D209" s="14" t="s">
        <v>341</v>
      </c>
      <c r="E209" s="14" t="s">
        <v>4</v>
      </c>
      <c r="F209" s="15">
        <v>30522</v>
      </c>
      <c r="G209" s="28">
        <f t="shared" ca="1" si="6"/>
        <v>42.774958063033949</v>
      </c>
      <c r="H209" s="15">
        <v>41519</v>
      </c>
      <c r="I209" s="28">
        <f t="shared" ca="1" si="7"/>
        <v>12.666812956942229</v>
      </c>
      <c r="J209" s="14" t="s">
        <v>21</v>
      </c>
      <c r="K209" s="31" t="s">
        <v>17</v>
      </c>
      <c r="L209" s="30">
        <v>144216</v>
      </c>
      <c r="M209" s="14" t="s">
        <v>17</v>
      </c>
      <c r="N209" s="30" t="s">
        <v>1329</v>
      </c>
      <c r="O209" s="14" t="s">
        <v>16</v>
      </c>
      <c r="P209" s="13" t="s">
        <v>1288</v>
      </c>
      <c r="Q209" s="10"/>
      <c r="R209" s="10">
        <f>60-Table7[[#This Row],[AL]]</f>
        <v>60</v>
      </c>
      <c r="T209" s="30">
        <f>30-Table7[[#This Row],[CL]]</f>
        <v>30</v>
      </c>
      <c r="U209" s="30">
        <f>Table7[[#This Row],[AL BAL]]+Table7[[#This Row],[CL BAL]]</f>
        <v>90</v>
      </c>
      <c r="V209" s="30"/>
      <c r="W209" s="30"/>
      <c r="X209" s="30"/>
      <c r="Y209" s="30" t="str">
        <f>Table7[[#This Row],[Coy]]</f>
        <v>HQ</v>
      </c>
      <c r="Z209" s="30" t="str">
        <f>Table7[[#This Row],[Med Cat]]</f>
        <v>SHAPE1</v>
      </c>
      <c r="AA209" s="30" t="str">
        <f>Table7[[#This Row],[Location]]</f>
        <v>In Unit</v>
      </c>
      <c r="AB209" s="30"/>
      <c r="AC209" s="30"/>
      <c r="AD209" s="30"/>
      <c r="AE209" s="30"/>
      <c r="AF209" s="30"/>
      <c r="AG209" s="30"/>
      <c r="AH209" s="30"/>
      <c r="AI209"/>
      <c r="AJ209"/>
      <c r="AK209"/>
      <c r="AL209"/>
      <c r="AM209"/>
      <c r="AN209"/>
      <c r="AO209"/>
      <c r="AP209"/>
      <c r="AQ209"/>
      <c r="AR209"/>
      <c r="AS209"/>
      <c r="AT209"/>
    </row>
    <row r="210" spans="1:46" x14ac:dyDescent="0.3">
      <c r="A210" s="10">
        <f>SUBTOTAL(3,$B$5:B210)</f>
        <v>206</v>
      </c>
      <c r="B210" s="13" t="s">
        <v>347</v>
      </c>
      <c r="C210" s="13" t="s">
        <v>14</v>
      </c>
      <c r="D210" s="13" t="s">
        <v>348</v>
      </c>
      <c r="E210" s="13" t="s">
        <v>15</v>
      </c>
      <c r="F210" s="15">
        <v>30523</v>
      </c>
      <c r="G210" s="28">
        <f t="shared" ca="1" si="6"/>
        <v>42.772220212246815</v>
      </c>
      <c r="H210" s="16">
        <v>41520</v>
      </c>
      <c r="I210" s="28">
        <f t="shared" ca="1" si="7"/>
        <v>12.664075106155098</v>
      </c>
      <c r="J210" s="13" t="s">
        <v>21</v>
      </c>
      <c r="K210" s="29" t="s">
        <v>18</v>
      </c>
      <c r="L210" s="30">
        <v>144216</v>
      </c>
      <c r="M210" s="13" t="s">
        <v>349</v>
      </c>
      <c r="N210" s="30" t="s">
        <v>1329</v>
      </c>
      <c r="O210" s="13" t="s">
        <v>16</v>
      </c>
      <c r="P210" s="13" t="s">
        <v>1288</v>
      </c>
      <c r="Q210" s="10"/>
      <c r="R210" s="10">
        <f>60-Table7[[#This Row],[AL]]</f>
        <v>60</v>
      </c>
      <c r="T210" s="30">
        <f>30-Table7[[#This Row],[CL]]</f>
        <v>30</v>
      </c>
      <c r="U210" s="30">
        <f>Table7[[#This Row],[AL BAL]]+Table7[[#This Row],[CL BAL]]</f>
        <v>90</v>
      </c>
      <c r="V210" s="30"/>
      <c r="W210" s="30"/>
      <c r="X210" s="30"/>
      <c r="Y210" s="30" t="str">
        <f>Table7[[#This Row],[Coy]]</f>
        <v>SP</v>
      </c>
      <c r="Z210" s="30" t="str">
        <f>Table7[[#This Row],[Med Cat]]</f>
        <v>SHAPE1</v>
      </c>
      <c r="AA210" s="30" t="str">
        <f>Table7[[#This Row],[Location]]</f>
        <v>In Unit</v>
      </c>
      <c r="AB210" s="30"/>
      <c r="AC210" s="30"/>
      <c r="AD210" s="30"/>
      <c r="AE210" s="30"/>
      <c r="AF210" s="30"/>
      <c r="AG210" s="30"/>
      <c r="AH210" s="30"/>
      <c r="AI210"/>
      <c r="AJ210"/>
      <c r="AK210"/>
      <c r="AL210"/>
      <c r="AM210"/>
      <c r="AN210"/>
      <c r="AO210"/>
      <c r="AP210"/>
      <c r="AQ210"/>
      <c r="AR210"/>
      <c r="AS210"/>
      <c r="AT210"/>
    </row>
    <row r="211" spans="1:46" x14ac:dyDescent="0.3">
      <c r="A211" s="10">
        <f>SUBTOTAL(3,$B$5:B211)</f>
        <v>207</v>
      </c>
      <c r="B211" s="14" t="s">
        <v>350</v>
      </c>
      <c r="C211" s="13" t="s">
        <v>19</v>
      </c>
      <c r="D211" s="14" t="s">
        <v>351</v>
      </c>
      <c r="E211" s="14" t="s">
        <v>15</v>
      </c>
      <c r="F211" s="15">
        <v>30524</v>
      </c>
      <c r="G211" s="28">
        <f t="shared" ca="1" si="6"/>
        <v>42.76948236145968</v>
      </c>
      <c r="H211" s="15">
        <v>41521</v>
      </c>
      <c r="I211" s="28">
        <f t="shared" ca="1" si="7"/>
        <v>12.661337255367965</v>
      </c>
      <c r="J211" s="14" t="s">
        <v>21</v>
      </c>
      <c r="K211" s="31" t="s">
        <v>17</v>
      </c>
      <c r="L211" s="30">
        <v>144216</v>
      </c>
      <c r="M211" s="14" t="s">
        <v>17</v>
      </c>
      <c r="N211" s="30" t="s">
        <v>1329</v>
      </c>
      <c r="O211" s="14" t="s">
        <v>16</v>
      </c>
      <c r="P211" s="13" t="s">
        <v>1288</v>
      </c>
      <c r="Q211" s="10"/>
      <c r="R211" s="10">
        <f>60-Table7[[#This Row],[AL]]</f>
        <v>60</v>
      </c>
      <c r="T211" s="30">
        <f>30-Table7[[#This Row],[CL]]</f>
        <v>30</v>
      </c>
      <c r="U211" s="30">
        <f>Table7[[#This Row],[AL BAL]]+Table7[[#This Row],[CL BAL]]</f>
        <v>90</v>
      </c>
      <c r="V211" s="30"/>
      <c r="W211" s="30"/>
      <c r="X211" s="30"/>
      <c r="Y211" s="30" t="str">
        <f>Table7[[#This Row],[Coy]]</f>
        <v>SP</v>
      </c>
      <c r="Z211" s="30" t="str">
        <f>Table7[[#This Row],[Med Cat]]</f>
        <v>SHAPE1</v>
      </c>
      <c r="AA211" s="30" t="str">
        <f>Table7[[#This Row],[Location]]</f>
        <v>In Unit</v>
      </c>
      <c r="AB211" s="30"/>
      <c r="AC211" s="30"/>
      <c r="AD211" s="30"/>
      <c r="AE211" s="30"/>
      <c r="AF211" s="30"/>
      <c r="AG211" s="30"/>
      <c r="AH211" s="30"/>
      <c r="AI211"/>
      <c r="AJ211"/>
      <c r="AK211"/>
      <c r="AL211"/>
      <c r="AM211"/>
      <c r="AN211"/>
      <c r="AO211"/>
      <c r="AP211"/>
      <c r="AQ211"/>
      <c r="AR211"/>
      <c r="AS211"/>
      <c r="AT211"/>
    </row>
    <row r="212" spans="1:46" x14ac:dyDescent="0.3">
      <c r="A212" s="10">
        <f>SUBTOTAL(3,$B$5:B212)</f>
        <v>208</v>
      </c>
      <c r="B212" s="14" t="s">
        <v>355</v>
      </c>
      <c r="C212" s="13" t="s">
        <v>24</v>
      </c>
      <c r="D212" s="14" t="s">
        <v>356</v>
      </c>
      <c r="E212" s="14" t="s">
        <v>2</v>
      </c>
      <c r="F212" s="15">
        <v>31352</v>
      </c>
      <c r="G212" s="28">
        <f t="shared" ca="1" si="6"/>
        <v>40.502541909714303</v>
      </c>
      <c r="H212" s="16">
        <v>41522</v>
      </c>
      <c r="I212" s="28">
        <f t="shared" ca="1" si="7"/>
        <v>12.658599404580833</v>
      </c>
      <c r="J212" s="14" t="s">
        <v>17</v>
      </c>
      <c r="K212" s="31" t="s">
        <v>17</v>
      </c>
      <c r="L212" s="30">
        <v>144216</v>
      </c>
      <c r="M212" s="14" t="s">
        <v>17</v>
      </c>
      <c r="N212" s="30" t="s">
        <v>1329</v>
      </c>
      <c r="O212" s="14" t="s">
        <v>16</v>
      </c>
      <c r="P212" s="13" t="s">
        <v>1330</v>
      </c>
      <c r="Q212" s="10"/>
      <c r="R212" s="10">
        <f>60-Table7[[#This Row],[AL]]</f>
        <v>60</v>
      </c>
      <c r="T212" s="30">
        <f>30-Table7[[#This Row],[CL]]</f>
        <v>30</v>
      </c>
      <c r="U212" s="30">
        <f>Table7[[#This Row],[AL BAL]]+Table7[[#This Row],[CL BAL]]</f>
        <v>90</v>
      </c>
      <c r="V212" s="30"/>
      <c r="W212" s="30"/>
      <c r="X212" s="30"/>
      <c r="Y212" s="30" t="str">
        <f>Table7[[#This Row],[Coy]]</f>
        <v>C</v>
      </c>
      <c r="Z212" s="30" t="str">
        <f>Table7[[#This Row],[Med Cat]]</f>
        <v>SHAPE1</v>
      </c>
      <c r="AA212" s="30" t="str">
        <f>Table7[[#This Row],[Location]]</f>
        <v>AWL</v>
      </c>
      <c r="AB212" s="30"/>
      <c r="AC212" s="30"/>
      <c r="AD212" s="30"/>
      <c r="AE212" s="30"/>
      <c r="AF212" s="30"/>
      <c r="AG212" s="30"/>
      <c r="AH212" s="30"/>
      <c r="AI212"/>
      <c r="AJ212"/>
      <c r="AK212"/>
      <c r="AL212"/>
      <c r="AM212"/>
      <c r="AN212"/>
      <c r="AO212"/>
      <c r="AP212"/>
      <c r="AQ212"/>
      <c r="AR212"/>
      <c r="AS212"/>
      <c r="AT212"/>
    </row>
    <row r="213" spans="1:46" x14ac:dyDescent="0.3">
      <c r="A213" s="10">
        <f>SUBTOTAL(3,$B$5:B213)</f>
        <v>209</v>
      </c>
      <c r="B213" s="13" t="s">
        <v>357</v>
      </c>
      <c r="C213" s="13" t="s">
        <v>34</v>
      </c>
      <c r="D213" s="13" t="s">
        <v>358</v>
      </c>
      <c r="E213" s="13" t="s">
        <v>1</v>
      </c>
      <c r="F213" s="16">
        <v>30046</v>
      </c>
      <c r="G213" s="28">
        <f t="shared" ca="1" si="6"/>
        <v>44.078175037708824</v>
      </c>
      <c r="H213" s="15">
        <v>41523</v>
      </c>
      <c r="I213" s="28">
        <f t="shared" ca="1" si="7"/>
        <v>12.6558615537937</v>
      </c>
      <c r="J213" s="13" t="s">
        <v>17</v>
      </c>
      <c r="K213" s="29" t="s">
        <v>17</v>
      </c>
      <c r="L213" s="30">
        <v>144216</v>
      </c>
      <c r="M213" s="13" t="s">
        <v>17</v>
      </c>
      <c r="N213" s="30" t="s">
        <v>1329</v>
      </c>
      <c r="O213" s="13" t="s">
        <v>16</v>
      </c>
      <c r="P213" s="14" t="s">
        <v>1265</v>
      </c>
      <c r="Q213" s="10"/>
      <c r="R213" s="10">
        <f>60-Table7[[#This Row],[AL]]</f>
        <v>60</v>
      </c>
      <c r="T213" s="30">
        <f>30-Table7[[#This Row],[CL]]</f>
        <v>30</v>
      </c>
      <c r="U213" s="30">
        <f>Table7[[#This Row],[AL BAL]]+Table7[[#This Row],[CL BAL]]</f>
        <v>90</v>
      </c>
      <c r="V213" s="30"/>
      <c r="W213" s="30"/>
      <c r="X213" s="30"/>
      <c r="Y213" s="30" t="str">
        <f>Table7[[#This Row],[Coy]]</f>
        <v>A</v>
      </c>
      <c r="Z213" s="30" t="str">
        <f>Table7[[#This Row],[Med Cat]]</f>
        <v>SHAPE1</v>
      </c>
      <c r="AA213" s="30" t="str">
        <f>Table7[[#This Row],[Location]]</f>
        <v>Local Att</v>
      </c>
      <c r="AB213" s="30"/>
      <c r="AC213" s="30"/>
      <c r="AD213" s="30"/>
      <c r="AE213" s="30"/>
      <c r="AF213" s="30"/>
      <c r="AG213" s="30"/>
      <c r="AH213" s="30"/>
      <c r="AI213"/>
      <c r="AJ213"/>
      <c r="AK213"/>
      <c r="AL213"/>
      <c r="AM213"/>
      <c r="AN213"/>
      <c r="AO213"/>
      <c r="AP213"/>
      <c r="AQ213"/>
      <c r="AR213"/>
      <c r="AS213"/>
      <c r="AT213"/>
    </row>
    <row r="214" spans="1:46" x14ac:dyDescent="0.3">
      <c r="A214" s="10">
        <f>SUBTOTAL(3,$B$5:B214)</f>
        <v>210</v>
      </c>
      <c r="B214" s="14" t="s">
        <v>366</v>
      </c>
      <c r="C214" s="13" t="s">
        <v>14</v>
      </c>
      <c r="D214" s="14" t="s">
        <v>367</v>
      </c>
      <c r="E214" s="14" t="s">
        <v>0</v>
      </c>
      <c r="F214" s="15">
        <v>30150</v>
      </c>
      <c r="G214" s="28">
        <f t="shared" ca="1" si="6"/>
        <v>43.793438555847089</v>
      </c>
      <c r="H214" s="16">
        <v>41524</v>
      </c>
      <c r="I214" s="28">
        <f t="shared" ca="1" si="7"/>
        <v>12.653123703006569</v>
      </c>
      <c r="J214" s="14" t="s">
        <v>49</v>
      </c>
      <c r="K214" s="31" t="s">
        <v>18</v>
      </c>
      <c r="L214" s="30">
        <v>144216</v>
      </c>
      <c r="M214" s="14" t="s">
        <v>368</v>
      </c>
      <c r="N214" s="30" t="s">
        <v>1329</v>
      </c>
      <c r="O214" s="14" t="s">
        <v>16</v>
      </c>
      <c r="P214" s="14" t="s">
        <v>20</v>
      </c>
      <c r="Q214" s="10"/>
      <c r="R214" s="10">
        <f>60-Table7[[#This Row],[AL]]</f>
        <v>60</v>
      </c>
      <c r="T214" s="30">
        <f>30-Table7[[#This Row],[CL]]</f>
        <v>30</v>
      </c>
      <c r="U214" s="30">
        <f>Table7[[#This Row],[AL BAL]]+Table7[[#This Row],[CL BAL]]</f>
        <v>90</v>
      </c>
      <c r="V214" s="30"/>
      <c r="W214" s="30"/>
      <c r="X214" s="30"/>
      <c r="Y214" s="30" t="str">
        <f>Table7[[#This Row],[Coy]]</f>
        <v>B</v>
      </c>
      <c r="Z214" s="30" t="str">
        <f>Table7[[#This Row],[Med Cat]]</f>
        <v>SHAPE1</v>
      </c>
      <c r="AA214" s="30" t="str">
        <f>Table7[[#This Row],[Location]]</f>
        <v>CL</v>
      </c>
      <c r="AB214" s="30"/>
      <c r="AC214" s="30"/>
      <c r="AD214" s="30"/>
      <c r="AE214" s="30"/>
      <c r="AF214" s="30"/>
      <c r="AG214" s="30"/>
      <c r="AH214" s="30"/>
      <c r="AI214"/>
      <c r="AJ214"/>
      <c r="AK214"/>
      <c r="AL214"/>
      <c r="AM214"/>
      <c r="AN214"/>
      <c r="AO214"/>
      <c r="AP214"/>
      <c r="AQ214"/>
      <c r="AR214"/>
      <c r="AS214"/>
      <c r="AT214"/>
    </row>
    <row r="215" spans="1:46" x14ac:dyDescent="0.3">
      <c r="A215" s="10">
        <f>SUBTOTAL(3,$B$5:B215)</f>
        <v>211</v>
      </c>
      <c r="B215" s="14" t="s">
        <v>378</v>
      </c>
      <c r="C215" s="13" t="s">
        <v>19</v>
      </c>
      <c r="D215" s="14" t="s">
        <v>379</v>
      </c>
      <c r="E215" s="14" t="s">
        <v>15</v>
      </c>
      <c r="F215" s="15">
        <v>30834</v>
      </c>
      <c r="G215" s="28">
        <f t="shared" ca="1" si="6"/>
        <v>41.92074861744873</v>
      </c>
      <c r="H215" s="15">
        <v>41525</v>
      </c>
      <c r="I215" s="28">
        <f t="shared" ca="1" si="7"/>
        <v>12.650385852219436</v>
      </c>
      <c r="J215" s="14" t="s">
        <v>22</v>
      </c>
      <c r="K215" s="31" t="s">
        <v>18</v>
      </c>
      <c r="L215" s="30">
        <v>144216</v>
      </c>
      <c r="M215" s="14" t="s">
        <v>380</v>
      </c>
      <c r="N215" s="30" t="s">
        <v>1329</v>
      </c>
      <c r="O215" s="14" t="s">
        <v>16</v>
      </c>
      <c r="P215" s="13" t="s">
        <v>1288</v>
      </c>
      <c r="Q215" s="10"/>
      <c r="R215" s="10">
        <f>60-Table7[[#This Row],[AL]]</f>
        <v>60</v>
      </c>
      <c r="T215" s="30">
        <f>30-Table7[[#This Row],[CL]]</f>
        <v>30</v>
      </c>
      <c r="U215" s="30">
        <f>Table7[[#This Row],[AL BAL]]+Table7[[#This Row],[CL BAL]]</f>
        <v>90</v>
      </c>
      <c r="V215" s="30"/>
      <c r="W215" s="30"/>
      <c r="X215" s="30" t="s">
        <v>1325</v>
      </c>
      <c r="Y215" s="30" t="str">
        <f>Table7[[#This Row],[Coy]]</f>
        <v>SP</v>
      </c>
      <c r="Z215" s="30" t="str">
        <f>Table7[[#This Row],[Med Cat]]</f>
        <v>SHAPE1</v>
      </c>
      <c r="AA215" s="30" t="str">
        <f>Table7[[#This Row],[Location]]</f>
        <v>In Unit</v>
      </c>
      <c r="AB215" s="30"/>
      <c r="AC215" s="30"/>
      <c r="AD215" s="30"/>
      <c r="AE215" s="30" t="s">
        <v>1326</v>
      </c>
      <c r="AF215" s="30"/>
      <c r="AG215" s="30"/>
      <c r="AH215" s="30"/>
      <c r="AI215"/>
      <c r="AJ215"/>
      <c r="AK215"/>
      <c r="AL215"/>
      <c r="AM215"/>
      <c r="AN215"/>
      <c r="AO215"/>
      <c r="AP215"/>
      <c r="AQ215"/>
      <c r="AR215"/>
      <c r="AS215"/>
      <c r="AT215"/>
    </row>
    <row r="216" spans="1:46" x14ac:dyDescent="0.3">
      <c r="A216" s="10">
        <f>SUBTOTAL(3,$B$5:B216)</f>
        <v>212</v>
      </c>
      <c r="B216" s="14" t="s">
        <v>381</v>
      </c>
      <c r="C216" s="13" t="s">
        <v>24</v>
      </c>
      <c r="D216" s="14" t="s">
        <v>382</v>
      </c>
      <c r="E216" s="14" t="s">
        <v>3</v>
      </c>
      <c r="F216" s="15">
        <v>30876</v>
      </c>
      <c r="G216" s="28">
        <f t="shared" ca="1" si="6"/>
        <v>41.805758884389185</v>
      </c>
      <c r="H216" s="16">
        <v>41526</v>
      </c>
      <c r="I216" s="28">
        <f t="shared" ca="1" si="7"/>
        <v>12.647648001432305</v>
      </c>
      <c r="J216" s="14" t="s">
        <v>21</v>
      </c>
      <c r="K216" s="31" t="s">
        <v>17</v>
      </c>
      <c r="L216" s="30">
        <v>144216</v>
      </c>
      <c r="M216" s="14" t="s">
        <v>383</v>
      </c>
      <c r="N216" s="30" t="s">
        <v>1329</v>
      </c>
      <c r="O216" s="14" t="s">
        <v>16</v>
      </c>
      <c r="P216" s="14" t="s">
        <v>1288</v>
      </c>
      <c r="Q216" s="10"/>
      <c r="R216" s="10">
        <f>60-Table7[[#This Row],[AL]]</f>
        <v>60</v>
      </c>
      <c r="T216" s="30">
        <f>30-Table7[[#This Row],[CL]]</f>
        <v>30</v>
      </c>
      <c r="U216" s="30">
        <f>Table7[[#This Row],[AL BAL]]+Table7[[#This Row],[CL BAL]]</f>
        <v>90</v>
      </c>
      <c r="V216" s="30"/>
      <c r="W216" s="30"/>
      <c r="X216" s="30"/>
      <c r="Y216" s="30" t="str">
        <f>Table7[[#This Row],[Coy]]</f>
        <v>D</v>
      </c>
      <c r="Z216" s="30" t="str">
        <f>Table7[[#This Row],[Med Cat]]</f>
        <v>SHAPE1</v>
      </c>
      <c r="AA216" s="30" t="str">
        <f>Table7[[#This Row],[Location]]</f>
        <v>In Unit</v>
      </c>
      <c r="AB216" s="30"/>
      <c r="AC216" s="30"/>
      <c r="AD216" s="30"/>
      <c r="AE216" s="30"/>
      <c r="AF216" s="30"/>
      <c r="AG216" s="30"/>
      <c r="AH216" s="30"/>
      <c r="AI216"/>
      <c r="AJ216"/>
      <c r="AK216"/>
      <c r="AL216"/>
      <c r="AM216"/>
      <c r="AN216"/>
      <c r="AO216"/>
      <c r="AP216"/>
      <c r="AQ216"/>
      <c r="AR216"/>
      <c r="AS216"/>
      <c r="AT216"/>
    </row>
    <row r="217" spans="1:46" x14ac:dyDescent="0.3">
      <c r="A217" s="10">
        <f>SUBTOTAL(3,$B$5:B217)</f>
        <v>213</v>
      </c>
      <c r="B217" s="14" t="s">
        <v>387</v>
      </c>
      <c r="C217" s="13" t="s">
        <v>34</v>
      </c>
      <c r="D217" s="14" t="s">
        <v>388</v>
      </c>
      <c r="E217" s="14" t="s">
        <v>4</v>
      </c>
      <c r="F217" s="15">
        <v>30342</v>
      </c>
      <c r="G217" s="28">
        <f t="shared" ca="1" si="6"/>
        <v>43.267771204717725</v>
      </c>
      <c r="H217" s="15">
        <v>41527</v>
      </c>
      <c r="I217" s="28">
        <f t="shared" ca="1" si="7"/>
        <v>12.644910150645172</v>
      </c>
      <c r="J217" s="14" t="s">
        <v>31</v>
      </c>
      <c r="K217" s="31" t="s">
        <v>17</v>
      </c>
      <c r="L217" s="30">
        <v>144216</v>
      </c>
      <c r="M217" s="14" t="s">
        <v>389</v>
      </c>
      <c r="N217" s="30" t="s">
        <v>1329</v>
      </c>
      <c r="O217" s="14" t="s">
        <v>16</v>
      </c>
      <c r="P217" s="13" t="s">
        <v>1288</v>
      </c>
      <c r="Q217" s="10"/>
      <c r="R217" s="10">
        <f>60-Table7[[#This Row],[AL]]</f>
        <v>60</v>
      </c>
      <c r="T217" s="30">
        <f>30-Table7[[#This Row],[CL]]</f>
        <v>30</v>
      </c>
      <c r="U217" s="30">
        <f>Table7[[#This Row],[AL BAL]]+Table7[[#This Row],[CL BAL]]</f>
        <v>90</v>
      </c>
      <c r="V217" s="30"/>
      <c r="W217" s="30"/>
      <c r="X217" s="30"/>
      <c r="Y217" s="30" t="str">
        <f>Table7[[#This Row],[Coy]]</f>
        <v>HQ</v>
      </c>
      <c r="Z217" s="30" t="str">
        <f>Table7[[#This Row],[Med Cat]]</f>
        <v>SHAPE1</v>
      </c>
      <c r="AA217" s="30" t="str">
        <f>Table7[[#This Row],[Location]]</f>
        <v>In Unit</v>
      </c>
      <c r="AB217" s="30"/>
      <c r="AC217" s="30"/>
      <c r="AD217" s="30"/>
      <c r="AE217" s="30"/>
      <c r="AF217" s="30"/>
      <c r="AG217" s="30"/>
      <c r="AH217" s="30"/>
      <c r="AI217"/>
      <c r="AJ217"/>
      <c r="AK217"/>
      <c r="AL217"/>
      <c r="AM217"/>
      <c r="AN217"/>
      <c r="AO217"/>
      <c r="AP217"/>
      <c r="AQ217"/>
      <c r="AR217"/>
      <c r="AS217"/>
      <c r="AT217"/>
    </row>
    <row r="218" spans="1:46" x14ac:dyDescent="0.3">
      <c r="A218" s="10">
        <f>SUBTOTAL(3,$B$5:B218)</f>
        <v>214</v>
      </c>
      <c r="B218" s="13" t="s">
        <v>390</v>
      </c>
      <c r="C218" s="13" t="s">
        <v>14</v>
      </c>
      <c r="D218" s="13" t="s">
        <v>391</v>
      </c>
      <c r="E218" s="13" t="s">
        <v>4</v>
      </c>
      <c r="F218" s="16">
        <v>30617</v>
      </c>
      <c r="G218" s="28">
        <f t="shared" ca="1" si="6"/>
        <v>42.514862238256399</v>
      </c>
      <c r="H218" s="16">
        <v>41528</v>
      </c>
      <c r="I218" s="28">
        <f t="shared" ca="1" si="7"/>
        <v>12.642172299858041</v>
      </c>
      <c r="J218" s="13" t="s">
        <v>31</v>
      </c>
      <c r="K218" s="29" t="s">
        <v>17</v>
      </c>
      <c r="L218" s="30">
        <v>144216</v>
      </c>
      <c r="M218" s="13" t="s">
        <v>392</v>
      </c>
      <c r="N218" s="30" t="s">
        <v>1329</v>
      </c>
      <c r="O218" s="13" t="s">
        <v>16</v>
      </c>
      <c r="P218" s="13" t="s">
        <v>1288</v>
      </c>
      <c r="Q218" s="10"/>
      <c r="R218" s="10">
        <f>60-Table7[[#This Row],[AL]]</f>
        <v>60</v>
      </c>
      <c r="T218" s="30">
        <f>30-Table7[[#This Row],[CL]]</f>
        <v>30</v>
      </c>
      <c r="U218" s="30">
        <f>Table7[[#This Row],[AL BAL]]+Table7[[#This Row],[CL BAL]]</f>
        <v>90</v>
      </c>
      <c r="V218" s="30"/>
      <c r="W218" s="30"/>
      <c r="X218" s="30"/>
      <c r="Y218" s="30" t="str">
        <f>Table7[[#This Row],[Coy]]</f>
        <v>HQ</v>
      </c>
      <c r="Z218" s="30" t="str">
        <f>Table7[[#This Row],[Med Cat]]</f>
        <v>SHAPE1</v>
      </c>
      <c r="AA218" s="30" t="str">
        <f>Table7[[#This Row],[Location]]</f>
        <v>In Unit</v>
      </c>
      <c r="AB218" s="30"/>
      <c r="AC218" s="30"/>
      <c r="AD218" s="30"/>
      <c r="AE218" s="30"/>
      <c r="AF218" s="30"/>
      <c r="AG218" s="30"/>
      <c r="AH218" s="30"/>
      <c r="AI218"/>
      <c r="AJ218"/>
      <c r="AK218"/>
      <c r="AL218"/>
      <c r="AM218"/>
      <c r="AN218"/>
      <c r="AO218"/>
      <c r="AP218"/>
      <c r="AQ218"/>
      <c r="AR218"/>
      <c r="AS218"/>
      <c r="AT218"/>
    </row>
    <row r="219" spans="1:46" x14ac:dyDescent="0.3">
      <c r="A219" s="10">
        <f>SUBTOTAL(3,$B$5:B219)</f>
        <v>215</v>
      </c>
      <c r="B219" s="14" t="s">
        <v>399</v>
      </c>
      <c r="C219" s="13" t="s">
        <v>19</v>
      </c>
      <c r="D219" s="14" t="s">
        <v>69</v>
      </c>
      <c r="E219" s="14" t="s">
        <v>15</v>
      </c>
      <c r="F219" s="15">
        <v>30991</v>
      </c>
      <c r="G219" s="28">
        <f t="shared" ca="1" si="6"/>
        <v>41.490906043868989</v>
      </c>
      <c r="H219" s="15">
        <v>41529</v>
      </c>
      <c r="I219" s="28">
        <f t="shared" ca="1" si="7"/>
        <v>12.639434449070908</v>
      </c>
      <c r="J219" s="14" t="s">
        <v>17</v>
      </c>
      <c r="K219" s="31" t="s">
        <v>17</v>
      </c>
      <c r="L219" s="30">
        <v>144216</v>
      </c>
      <c r="M219" s="14" t="s">
        <v>400</v>
      </c>
      <c r="N219" s="30" t="s">
        <v>1329</v>
      </c>
      <c r="O219" s="14" t="s">
        <v>16</v>
      </c>
      <c r="P219" s="13" t="s">
        <v>1288</v>
      </c>
      <c r="Q219" s="10"/>
      <c r="R219" s="10">
        <f>60-Table7[[#This Row],[AL]]</f>
        <v>60</v>
      </c>
      <c r="T219" s="30">
        <f>30-Table7[[#This Row],[CL]]</f>
        <v>30</v>
      </c>
      <c r="U219" s="30">
        <f>Table7[[#This Row],[AL BAL]]+Table7[[#This Row],[CL BAL]]</f>
        <v>90</v>
      </c>
      <c r="V219" s="30"/>
      <c r="W219" s="30"/>
      <c r="X219" s="30"/>
      <c r="Y219" s="30" t="str">
        <f>Table7[[#This Row],[Coy]]</f>
        <v>SP</v>
      </c>
      <c r="Z219" s="30" t="str">
        <f>Table7[[#This Row],[Med Cat]]</f>
        <v>SHAPE1</v>
      </c>
      <c r="AA219" s="30" t="str">
        <f>Table7[[#This Row],[Location]]</f>
        <v>In Unit</v>
      </c>
      <c r="AB219" s="30"/>
      <c r="AC219" s="30"/>
      <c r="AD219" s="30"/>
      <c r="AE219" s="30"/>
      <c r="AF219" s="30"/>
      <c r="AG219" s="30"/>
      <c r="AH219" s="30"/>
      <c r="AI219"/>
      <c r="AJ219"/>
      <c r="AK219"/>
      <c r="AL219"/>
      <c r="AM219"/>
      <c r="AN219"/>
      <c r="AO219"/>
      <c r="AP219"/>
      <c r="AQ219"/>
      <c r="AR219"/>
      <c r="AS219"/>
      <c r="AT219"/>
    </row>
    <row r="220" spans="1:46" x14ac:dyDescent="0.3">
      <c r="A220" s="10">
        <f>SUBTOTAL(3,$B$5:B220)</f>
        <v>216</v>
      </c>
      <c r="B220" s="13" t="s">
        <v>401</v>
      </c>
      <c r="C220" s="13" t="s">
        <v>24</v>
      </c>
      <c r="D220" s="13" t="s">
        <v>402</v>
      </c>
      <c r="E220" s="13" t="s">
        <v>2</v>
      </c>
      <c r="F220" s="15">
        <v>30992</v>
      </c>
      <c r="G220" s="28">
        <f t="shared" ca="1" si="6"/>
        <v>41.488168193081862</v>
      </c>
      <c r="H220" s="16">
        <v>41530</v>
      </c>
      <c r="I220" s="28">
        <f t="shared" ca="1" si="7"/>
        <v>12.636696598283777</v>
      </c>
      <c r="J220" s="13" t="s">
        <v>21</v>
      </c>
      <c r="K220" s="29" t="s">
        <v>18</v>
      </c>
      <c r="L220" s="30">
        <v>144216</v>
      </c>
      <c r="M220" s="13" t="s">
        <v>403</v>
      </c>
      <c r="N220" s="30" t="s">
        <v>1329</v>
      </c>
      <c r="O220" s="13" t="s">
        <v>183</v>
      </c>
      <c r="P220" s="13" t="s">
        <v>1288</v>
      </c>
      <c r="Q220" s="10"/>
      <c r="R220" s="10">
        <f>60-Table7[[#This Row],[AL]]</f>
        <v>60</v>
      </c>
      <c r="T220" s="30">
        <f>30-Table7[[#This Row],[CL]]</f>
        <v>30</v>
      </c>
      <c r="U220" s="30">
        <f>Table7[[#This Row],[AL BAL]]+Table7[[#This Row],[CL BAL]]</f>
        <v>90</v>
      </c>
      <c r="V220" s="30"/>
      <c r="W220" s="30"/>
      <c r="X220" s="30"/>
      <c r="Y220" s="30" t="str">
        <f>Table7[[#This Row],[Coy]]</f>
        <v>C</v>
      </c>
      <c r="Z220" s="30" t="str">
        <f>Table7[[#This Row],[Med Cat]]</f>
        <v>A2(P)</v>
      </c>
      <c r="AA220" s="30" t="str">
        <f>Table7[[#This Row],[Location]]</f>
        <v>In Unit</v>
      </c>
      <c r="AB220" s="30"/>
      <c r="AC220" s="30"/>
      <c r="AD220" s="30"/>
      <c r="AE220" s="30"/>
      <c r="AF220" s="30"/>
      <c r="AG220" s="30"/>
      <c r="AH220" s="30"/>
      <c r="AI220"/>
      <c r="AJ220"/>
      <c r="AK220"/>
      <c r="AL220"/>
      <c r="AM220"/>
      <c r="AN220"/>
      <c r="AO220"/>
      <c r="AP220"/>
      <c r="AQ220"/>
      <c r="AR220"/>
      <c r="AS220"/>
      <c r="AT220"/>
    </row>
    <row r="221" spans="1:46" x14ac:dyDescent="0.3">
      <c r="A221" s="10">
        <f>SUBTOTAL(3,$B$5:B221)</f>
        <v>217</v>
      </c>
      <c r="B221" s="14" t="s">
        <v>407</v>
      </c>
      <c r="C221" s="13" t="s">
        <v>34</v>
      </c>
      <c r="D221" s="14" t="s">
        <v>408</v>
      </c>
      <c r="E221" s="14" t="s">
        <v>15</v>
      </c>
      <c r="F221" s="15">
        <v>30993</v>
      </c>
      <c r="G221" s="28">
        <f t="shared" ca="1" si="6"/>
        <v>41.485430342294727</v>
      </c>
      <c r="H221" s="15">
        <v>41531</v>
      </c>
      <c r="I221" s="28">
        <f t="shared" ca="1" si="7"/>
        <v>12.633958747496644</v>
      </c>
      <c r="J221" s="14" t="s">
        <v>31</v>
      </c>
      <c r="K221" s="31" t="s">
        <v>17</v>
      </c>
      <c r="L221" s="30">
        <v>144216</v>
      </c>
      <c r="M221" s="14" t="s">
        <v>409</v>
      </c>
      <c r="N221" s="30" t="s">
        <v>1329</v>
      </c>
      <c r="O221" s="14" t="s">
        <v>16</v>
      </c>
      <c r="P221" s="13" t="s">
        <v>1288</v>
      </c>
      <c r="Q221" s="10"/>
      <c r="R221" s="10">
        <f>60-Table7[[#This Row],[AL]]</f>
        <v>60</v>
      </c>
      <c r="T221" s="30">
        <f>30-Table7[[#This Row],[CL]]</f>
        <v>30</v>
      </c>
      <c r="U221" s="30">
        <f>Table7[[#This Row],[AL BAL]]+Table7[[#This Row],[CL BAL]]</f>
        <v>90</v>
      </c>
      <c r="V221" s="30"/>
      <c r="W221" s="30"/>
      <c r="X221" s="30"/>
      <c r="Y221" s="30" t="str">
        <f>Table7[[#This Row],[Coy]]</f>
        <v>SP</v>
      </c>
      <c r="Z221" s="30" t="str">
        <f>Table7[[#This Row],[Med Cat]]</f>
        <v>SHAPE1</v>
      </c>
      <c r="AA221" s="30" t="str">
        <f>Table7[[#This Row],[Location]]</f>
        <v>In Unit</v>
      </c>
      <c r="AB221" s="30"/>
      <c r="AC221" s="30"/>
      <c r="AD221" s="30"/>
      <c r="AE221" s="30"/>
      <c r="AF221" s="30"/>
      <c r="AG221" s="30"/>
      <c r="AH221" s="30"/>
      <c r="AI221"/>
      <c r="AJ221"/>
      <c r="AK221"/>
      <c r="AL221"/>
      <c r="AM221"/>
      <c r="AN221"/>
      <c r="AO221"/>
      <c r="AP221"/>
      <c r="AQ221"/>
      <c r="AR221"/>
      <c r="AS221"/>
      <c r="AT221"/>
    </row>
    <row r="222" spans="1:46" x14ac:dyDescent="0.3">
      <c r="A222" s="10">
        <f>SUBTOTAL(3,$B$5:B222)</f>
        <v>218</v>
      </c>
      <c r="B222" s="13" t="s">
        <v>410</v>
      </c>
      <c r="C222" s="13" t="s">
        <v>14</v>
      </c>
      <c r="D222" s="13" t="s">
        <v>411</v>
      </c>
      <c r="E222" s="13" t="s">
        <v>4</v>
      </c>
      <c r="F222" s="15">
        <v>30994</v>
      </c>
      <c r="G222" s="28">
        <f t="shared" ca="1" si="6"/>
        <v>41.482692491507592</v>
      </c>
      <c r="H222" s="16">
        <v>41532</v>
      </c>
      <c r="I222" s="28">
        <f t="shared" ca="1" si="7"/>
        <v>12.631220896709513</v>
      </c>
      <c r="J222" s="13" t="s">
        <v>412</v>
      </c>
      <c r="K222" s="29" t="s">
        <v>17</v>
      </c>
      <c r="L222" s="30">
        <v>144216</v>
      </c>
      <c r="M222" s="13" t="s">
        <v>413</v>
      </c>
      <c r="N222" s="30" t="s">
        <v>1329</v>
      </c>
      <c r="O222" s="13" t="s">
        <v>16</v>
      </c>
      <c r="P222" s="13" t="s">
        <v>1288</v>
      </c>
      <c r="Q222" s="10"/>
      <c r="R222" s="10">
        <f>60-Table7[[#This Row],[AL]]</f>
        <v>60</v>
      </c>
      <c r="T222" s="30">
        <f>30-Table7[[#This Row],[CL]]</f>
        <v>30</v>
      </c>
      <c r="U222" s="30">
        <f>Table7[[#This Row],[AL BAL]]+Table7[[#This Row],[CL BAL]]</f>
        <v>90</v>
      </c>
      <c r="V222" s="30"/>
      <c r="W222" s="30"/>
      <c r="X222" s="30"/>
      <c r="Y222" s="30" t="str">
        <f>Table7[[#This Row],[Coy]]</f>
        <v>HQ</v>
      </c>
      <c r="Z222" s="30" t="str">
        <f>Table7[[#This Row],[Med Cat]]</f>
        <v>SHAPE1</v>
      </c>
      <c r="AA222" s="30" t="str">
        <f>Table7[[#This Row],[Location]]</f>
        <v>In Unit</v>
      </c>
      <c r="AB222" s="30"/>
      <c r="AC222" s="30"/>
      <c r="AD222" s="30"/>
      <c r="AE222" s="30"/>
      <c r="AF222" s="30"/>
      <c r="AG222" s="30"/>
      <c r="AH222" s="30"/>
      <c r="AI222"/>
      <c r="AJ222"/>
      <c r="AK222"/>
      <c r="AL222"/>
      <c r="AM222"/>
      <c r="AN222"/>
      <c r="AO222"/>
      <c r="AP222"/>
      <c r="AQ222"/>
      <c r="AR222"/>
      <c r="AS222"/>
      <c r="AT222"/>
    </row>
    <row r="223" spans="1:46" x14ac:dyDescent="0.3">
      <c r="A223" s="10">
        <f>SUBTOTAL(3,$B$5:B223)</f>
        <v>219</v>
      </c>
      <c r="B223" s="13" t="s">
        <v>414</v>
      </c>
      <c r="C223" s="13" t="s">
        <v>19</v>
      </c>
      <c r="D223" s="13" t="s">
        <v>415</v>
      </c>
      <c r="E223" s="13" t="s">
        <v>15</v>
      </c>
      <c r="F223" s="15">
        <v>30995</v>
      </c>
      <c r="G223" s="28">
        <f t="shared" ca="1" si="6"/>
        <v>41.479954640720464</v>
      </c>
      <c r="H223" s="15">
        <v>41533</v>
      </c>
      <c r="I223" s="28">
        <f t="shared" ca="1" si="7"/>
        <v>12.62848304592238</v>
      </c>
      <c r="J223" s="13" t="s">
        <v>31</v>
      </c>
      <c r="K223" s="29" t="s">
        <v>17</v>
      </c>
      <c r="L223" s="30">
        <v>144216</v>
      </c>
      <c r="M223" s="13" t="s">
        <v>416</v>
      </c>
      <c r="N223" s="30" t="s">
        <v>1329</v>
      </c>
      <c r="O223" s="13" t="s">
        <v>16</v>
      </c>
      <c r="P223" s="13" t="s">
        <v>1288</v>
      </c>
      <c r="Q223" s="10"/>
      <c r="R223" s="10">
        <f>60-Table7[[#This Row],[AL]]</f>
        <v>60</v>
      </c>
      <c r="T223" s="30">
        <f>30-Table7[[#This Row],[CL]]</f>
        <v>30</v>
      </c>
      <c r="U223" s="30">
        <f>Table7[[#This Row],[AL BAL]]+Table7[[#This Row],[CL BAL]]</f>
        <v>90</v>
      </c>
      <c r="V223" s="30"/>
      <c r="W223" s="30"/>
      <c r="X223" s="30"/>
      <c r="Y223" s="30" t="str">
        <f>Table7[[#This Row],[Coy]]</f>
        <v>SP</v>
      </c>
      <c r="Z223" s="30" t="str">
        <f>Table7[[#This Row],[Med Cat]]</f>
        <v>SHAPE1</v>
      </c>
      <c r="AA223" s="30" t="str">
        <f>Table7[[#This Row],[Location]]</f>
        <v>In Unit</v>
      </c>
      <c r="AB223" s="30"/>
      <c r="AC223" s="30"/>
      <c r="AD223" s="30"/>
      <c r="AE223" s="30"/>
      <c r="AF223" s="30"/>
      <c r="AG223" s="30"/>
      <c r="AH223" s="30"/>
      <c r="AI223"/>
      <c r="AJ223"/>
      <c r="AK223"/>
      <c r="AL223"/>
      <c r="AM223"/>
      <c r="AN223"/>
      <c r="AO223"/>
      <c r="AP223"/>
      <c r="AQ223"/>
      <c r="AR223"/>
      <c r="AS223"/>
      <c r="AT223"/>
    </row>
    <row r="224" spans="1:46" x14ac:dyDescent="0.3">
      <c r="A224" s="10">
        <f>SUBTOTAL(3,$B$5:B224)</f>
        <v>220</v>
      </c>
      <c r="B224" s="14" t="s">
        <v>423</v>
      </c>
      <c r="C224" s="13" t="s">
        <v>24</v>
      </c>
      <c r="D224" s="14" t="s">
        <v>424</v>
      </c>
      <c r="E224" s="14" t="s">
        <v>3</v>
      </c>
      <c r="F224" s="15">
        <v>30996</v>
      </c>
      <c r="G224" s="28">
        <f t="shared" ca="1" si="6"/>
        <v>41.47721678993333</v>
      </c>
      <c r="H224" s="16">
        <v>41534</v>
      </c>
      <c r="I224" s="28">
        <f t="shared" ca="1" si="7"/>
        <v>12.625745195135249</v>
      </c>
      <c r="J224" s="14" t="s">
        <v>49</v>
      </c>
      <c r="K224" s="31" t="s">
        <v>18</v>
      </c>
      <c r="L224" s="30">
        <v>144216</v>
      </c>
      <c r="M224" s="14" t="s">
        <v>425</v>
      </c>
      <c r="N224" s="30" t="s">
        <v>1329</v>
      </c>
      <c r="O224" s="14" t="s">
        <v>16</v>
      </c>
      <c r="P224" s="14" t="s">
        <v>1288</v>
      </c>
      <c r="Q224" s="10"/>
      <c r="R224" s="10">
        <f>60-Table7[[#This Row],[AL]]</f>
        <v>60</v>
      </c>
      <c r="T224" s="30">
        <f>30-Table7[[#This Row],[CL]]</f>
        <v>30</v>
      </c>
      <c r="U224" s="30">
        <f>Table7[[#This Row],[AL BAL]]+Table7[[#This Row],[CL BAL]]</f>
        <v>90</v>
      </c>
      <c r="V224" s="30"/>
      <c r="W224" s="30"/>
      <c r="X224" s="30"/>
      <c r="Y224" s="30" t="str">
        <f>Table7[[#This Row],[Coy]]</f>
        <v>D</v>
      </c>
      <c r="Z224" s="30" t="str">
        <f>Table7[[#This Row],[Med Cat]]</f>
        <v>SHAPE1</v>
      </c>
      <c r="AA224" s="30" t="str">
        <f>Table7[[#This Row],[Location]]</f>
        <v>In Unit</v>
      </c>
      <c r="AB224" s="30"/>
      <c r="AC224" s="30"/>
      <c r="AD224" s="30"/>
      <c r="AE224" s="30"/>
      <c r="AF224" s="30"/>
      <c r="AG224" s="30"/>
      <c r="AH224" s="30"/>
      <c r="AI224"/>
      <c r="AJ224"/>
      <c r="AK224"/>
      <c r="AL224"/>
      <c r="AM224"/>
      <c r="AN224"/>
      <c r="AO224"/>
      <c r="AP224"/>
      <c r="AQ224"/>
      <c r="AR224"/>
      <c r="AS224"/>
      <c r="AT224"/>
    </row>
    <row r="225" spans="1:46" ht="27.6" x14ac:dyDescent="0.3">
      <c r="A225" s="10">
        <f>SUBTOTAL(3,$B$5:B225)</f>
        <v>221</v>
      </c>
      <c r="B225" s="13" t="s">
        <v>426</v>
      </c>
      <c r="C225" s="13" t="s">
        <v>34</v>
      </c>
      <c r="D225" s="13" t="s">
        <v>427</v>
      </c>
      <c r="E225" s="13" t="s">
        <v>4</v>
      </c>
      <c r="F225" s="15">
        <v>30997</v>
      </c>
      <c r="G225" s="28">
        <f t="shared" ca="1" si="6"/>
        <v>41.474478939146202</v>
      </c>
      <c r="H225" s="15">
        <v>41535</v>
      </c>
      <c r="I225" s="28">
        <f t="shared" ca="1" si="7"/>
        <v>12.623007344348116</v>
      </c>
      <c r="J225" s="13" t="s">
        <v>21</v>
      </c>
      <c r="K225" s="29" t="s">
        <v>18</v>
      </c>
      <c r="L225" s="30">
        <v>144216</v>
      </c>
      <c r="M225" s="13" t="s">
        <v>428</v>
      </c>
      <c r="N225" s="30" t="s">
        <v>1329</v>
      </c>
      <c r="O225" s="13" t="s">
        <v>16</v>
      </c>
      <c r="P225" s="13" t="s">
        <v>1288</v>
      </c>
      <c r="Q225" s="10"/>
      <c r="R225" s="10">
        <f>60-Table7[[#This Row],[AL]]</f>
        <v>60</v>
      </c>
      <c r="T225" s="30">
        <f>30-Table7[[#This Row],[CL]]</f>
        <v>30</v>
      </c>
      <c r="U225" s="30">
        <f>Table7[[#This Row],[AL BAL]]+Table7[[#This Row],[CL BAL]]</f>
        <v>90</v>
      </c>
      <c r="V225" s="30"/>
      <c r="W225" s="30"/>
      <c r="X225" s="30"/>
      <c r="Y225" s="30" t="str">
        <f>Table7[[#This Row],[Coy]]</f>
        <v>HQ</v>
      </c>
      <c r="Z225" s="30" t="str">
        <f>Table7[[#This Row],[Med Cat]]</f>
        <v>SHAPE1</v>
      </c>
      <c r="AA225" s="30" t="str">
        <f>Table7[[#This Row],[Location]]</f>
        <v>In Unit</v>
      </c>
      <c r="AB225" s="30"/>
      <c r="AC225" s="30"/>
      <c r="AD225" s="30"/>
      <c r="AE225" s="30"/>
      <c r="AF225" s="30"/>
      <c r="AG225" s="30"/>
      <c r="AH225" s="30"/>
      <c r="AI225"/>
      <c r="AJ225"/>
      <c r="AK225"/>
      <c r="AL225"/>
      <c r="AM225"/>
      <c r="AN225"/>
      <c r="AO225"/>
      <c r="AP225"/>
      <c r="AQ225"/>
      <c r="AR225"/>
      <c r="AS225"/>
      <c r="AT225"/>
    </row>
    <row r="226" spans="1:46" x14ac:dyDescent="0.3">
      <c r="A226" s="10">
        <f>SUBTOTAL(3,$B$5:B226)</f>
        <v>222</v>
      </c>
      <c r="B226" s="14" t="s">
        <v>429</v>
      </c>
      <c r="C226" s="13" t="s">
        <v>14</v>
      </c>
      <c r="D226" s="14" t="s">
        <v>430</v>
      </c>
      <c r="E226" s="14" t="s">
        <v>2</v>
      </c>
      <c r="F226" s="15">
        <v>30998</v>
      </c>
      <c r="G226" s="28">
        <f t="shared" ca="1" si="6"/>
        <v>41.471741088359067</v>
      </c>
      <c r="H226" s="16">
        <v>41536</v>
      </c>
      <c r="I226" s="28">
        <f t="shared" ca="1" si="7"/>
        <v>12.620269493560983</v>
      </c>
      <c r="J226" s="14" t="s">
        <v>21</v>
      </c>
      <c r="K226" s="31" t="s">
        <v>18</v>
      </c>
      <c r="L226" s="30">
        <v>144216</v>
      </c>
      <c r="M226" s="14" t="s">
        <v>431</v>
      </c>
      <c r="N226" s="30" t="s">
        <v>1329</v>
      </c>
      <c r="O226" s="14" t="s">
        <v>16</v>
      </c>
      <c r="P226" s="13" t="s">
        <v>1288</v>
      </c>
      <c r="Q226" s="10"/>
      <c r="R226" s="10">
        <f>60-Table7[[#This Row],[AL]]</f>
        <v>60</v>
      </c>
      <c r="T226" s="30">
        <f>30-Table7[[#This Row],[CL]]</f>
        <v>30</v>
      </c>
      <c r="U226" s="30">
        <f>Table7[[#This Row],[AL BAL]]+Table7[[#This Row],[CL BAL]]</f>
        <v>90</v>
      </c>
      <c r="V226" s="30"/>
      <c r="W226" s="30"/>
      <c r="X226" s="30" t="s">
        <v>1325</v>
      </c>
      <c r="Y226" s="30" t="str">
        <f>Table7[[#This Row],[Coy]]</f>
        <v>C</v>
      </c>
      <c r="Z226" s="30" t="str">
        <f>Table7[[#This Row],[Med Cat]]</f>
        <v>SHAPE1</v>
      </c>
      <c r="AA226" s="30" t="str">
        <f>Table7[[#This Row],[Location]]</f>
        <v>In Unit</v>
      </c>
      <c r="AB226" s="30"/>
      <c r="AC226" s="30"/>
      <c r="AD226" s="30"/>
      <c r="AE226" s="30" t="s">
        <v>1326</v>
      </c>
      <c r="AF226" s="30"/>
      <c r="AG226" s="30"/>
      <c r="AH226" s="30"/>
      <c r="AI226"/>
      <c r="AJ226"/>
      <c r="AK226"/>
      <c r="AL226"/>
      <c r="AM226"/>
      <c r="AN226"/>
      <c r="AO226"/>
      <c r="AP226"/>
      <c r="AQ226"/>
      <c r="AR226"/>
      <c r="AS226"/>
      <c r="AT226"/>
    </row>
    <row r="227" spans="1:46" x14ac:dyDescent="0.3">
      <c r="A227" s="10">
        <f>SUBTOTAL(3,$B$5:B227)</f>
        <v>223</v>
      </c>
      <c r="B227" s="13" t="s">
        <v>432</v>
      </c>
      <c r="C227" s="13" t="s">
        <v>19</v>
      </c>
      <c r="D227" s="13" t="s">
        <v>433</v>
      </c>
      <c r="E227" s="13" t="s">
        <v>0</v>
      </c>
      <c r="F227" s="15">
        <v>30999</v>
      </c>
      <c r="G227" s="28">
        <f t="shared" ca="1" si="6"/>
        <v>41.469003237571933</v>
      </c>
      <c r="H227" s="15">
        <v>41537</v>
      </c>
      <c r="I227" s="28">
        <f t="shared" ca="1" si="7"/>
        <v>12.617531642773852</v>
      </c>
      <c r="J227" s="13" t="s">
        <v>31</v>
      </c>
      <c r="K227" s="29" t="s">
        <v>81</v>
      </c>
      <c r="L227" s="30">
        <v>144216</v>
      </c>
      <c r="M227" s="13" t="s">
        <v>434</v>
      </c>
      <c r="N227" s="30" t="s">
        <v>1329</v>
      </c>
      <c r="O227" s="13" t="s">
        <v>16</v>
      </c>
      <c r="P227" s="13" t="s">
        <v>20</v>
      </c>
      <c r="Q227" s="10"/>
      <c r="R227" s="10">
        <f>60-Table7[[#This Row],[AL]]</f>
        <v>60</v>
      </c>
      <c r="T227" s="30">
        <f>30-Table7[[#This Row],[CL]]</f>
        <v>30</v>
      </c>
      <c r="U227" s="30">
        <f>Table7[[#This Row],[AL BAL]]+Table7[[#This Row],[CL BAL]]</f>
        <v>90</v>
      </c>
      <c r="V227" s="30"/>
      <c r="W227" s="30"/>
      <c r="X227" s="30"/>
      <c r="Y227" s="30" t="str">
        <f>Table7[[#This Row],[Coy]]</f>
        <v>B</v>
      </c>
      <c r="Z227" s="30" t="str">
        <f>Table7[[#This Row],[Med Cat]]</f>
        <v>SHAPE1</v>
      </c>
      <c r="AA227" s="30" t="str">
        <f>Table7[[#This Row],[Location]]</f>
        <v>CL</v>
      </c>
      <c r="AB227" s="30"/>
      <c r="AC227" s="30"/>
      <c r="AD227" s="30"/>
      <c r="AE227" s="30"/>
      <c r="AF227" s="30"/>
      <c r="AG227" s="30"/>
      <c r="AH227" s="30"/>
      <c r="AI227"/>
      <c r="AJ227"/>
      <c r="AK227"/>
      <c r="AL227"/>
      <c r="AM227"/>
      <c r="AN227"/>
      <c r="AO227"/>
      <c r="AP227"/>
      <c r="AQ227"/>
      <c r="AR227"/>
      <c r="AS227"/>
      <c r="AT227"/>
    </row>
    <row r="228" spans="1:46" x14ac:dyDescent="0.3">
      <c r="A228" s="10">
        <f>SUBTOTAL(3,$B$5:B228)</f>
        <v>224</v>
      </c>
      <c r="B228" s="14" t="s">
        <v>438</v>
      </c>
      <c r="C228" s="13" t="s">
        <v>24</v>
      </c>
      <c r="D228" s="14" t="s">
        <v>439</v>
      </c>
      <c r="E228" s="14" t="s">
        <v>4</v>
      </c>
      <c r="F228" s="15">
        <v>31000</v>
      </c>
      <c r="G228" s="28">
        <f t="shared" ca="1" si="6"/>
        <v>41.466265386784805</v>
      </c>
      <c r="H228" s="16">
        <v>41538</v>
      </c>
      <c r="I228" s="28">
        <f t="shared" ca="1" si="7"/>
        <v>12.614793791986719</v>
      </c>
      <c r="J228" s="14" t="s">
        <v>412</v>
      </c>
      <c r="K228" s="31" t="s">
        <v>18</v>
      </c>
      <c r="L228" s="30">
        <v>144216</v>
      </c>
      <c r="M228" s="14" t="s">
        <v>440</v>
      </c>
      <c r="N228" s="30" t="s">
        <v>1329</v>
      </c>
      <c r="O228" s="14" t="s">
        <v>16</v>
      </c>
      <c r="P228" s="13" t="s">
        <v>1288</v>
      </c>
      <c r="Q228" s="10"/>
      <c r="R228" s="10">
        <f>60-Table7[[#This Row],[AL]]</f>
        <v>60</v>
      </c>
      <c r="T228" s="30">
        <f>30-Table7[[#This Row],[CL]]</f>
        <v>30</v>
      </c>
      <c r="U228" s="30">
        <f>Table7[[#This Row],[AL BAL]]+Table7[[#This Row],[CL BAL]]</f>
        <v>90</v>
      </c>
      <c r="V228" s="30"/>
      <c r="W228" s="30"/>
      <c r="X228" s="30"/>
      <c r="Y228" s="30" t="str">
        <f>Table7[[#This Row],[Coy]]</f>
        <v>HQ</v>
      </c>
      <c r="Z228" s="30" t="str">
        <f>Table7[[#This Row],[Med Cat]]</f>
        <v>SHAPE1</v>
      </c>
      <c r="AA228" s="30" t="str">
        <f>Table7[[#This Row],[Location]]</f>
        <v>In Unit</v>
      </c>
      <c r="AB228" s="30"/>
      <c r="AC228" s="30"/>
      <c r="AD228" s="30"/>
      <c r="AE228" s="30"/>
      <c r="AF228" s="30"/>
      <c r="AG228" s="30"/>
      <c r="AH228" s="30"/>
      <c r="AI228"/>
      <c r="AJ228"/>
      <c r="AK228"/>
      <c r="AL228"/>
      <c r="AM228"/>
      <c r="AN228"/>
      <c r="AO228"/>
      <c r="AP228"/>
      <c r="AQ228"/>
      <c r="AR228"/>
      <c r="AS228"/>
      <c r="AT228"/>
    </row>
    <row r="229" spans="1:46" x14ac:dyDescent="0.3">
      <c r="A229" s="10">
        <f>SUBTOTAL(3,$B$5:B229)</f>
        <v>225</v>
      </c>
      <c r="B229" s="13" t="s">
        <v>441</v>
      </c>
      <c r="C229" s="13" t="s">
        <v>34</v>
      </c>
      <c r="D229" s="13" t="s">
        <v>442</v>
      </c>
      <c r="E229" s="13" t="s">
        <v>2</v>
      </c>
      <c r="F229" s="15">
        <v>31001</v>
      </c>
      <c r="G229" s="28">
        <f t="shared" ca="1" si="6"/>
        <v>41.46352753599767</v>
      </c>
      <c r="H229" s="15">
        <v>41539</v>
      </c>
      <c r="I229" s="28">
        <f t="shared" ca="1" si="7"/>
        <v>12.612055941199587</v>
      </c>
      <c r="J229" s="13" t="s">
        <v>22</v>
      </c>
      <c r="K229" s="29" t="s">
        <v>18</v>
      </c>
      <c r="L229" s="30">
        <v>144216</v>
      </c>
      <c r="M229" s="13" t="s">
        <v>443</v>
      </c>
      <c r="N229" s="30" t="s">
        <v>1329</v>
      </c>
      <c r="O229" s="13" t="s">
        <v>16</v>
      </c>
      <c r="P229" s="13" t="s">
        <v>1288</v>
      </c>
      <c r="Q229" s="10"/>
      <c r="R229" s="10">
        <f>60-Table7[[#This Row],[AL]]</f>
        <v>60</v>
      </c>
      <c r="T229" s="30">
        <f>30-Table7[[#This Row],[CL]]</f>
        <v>30</v>
      </c>
      <c r="U229" s="30">
        <f>Table7[[#This Row],[AL BAL]]+Table7[[#This Row],[CL BAL]]</f>
        <v>90</v>
      </c>
      <c r="V229" s="30"/>
      <c r="W229" s="30"/>
      <c r="X229" s="30"/>
      <c r="Y229" s="30" t="str">
        <f>Table7[[#This Row],[Coy]]</f>
        <v>C</v>
      </c>
      <c r="Z229" s="30" t="str">
        <f>Table7[[#This Row],[Med Cat]]</f>
        <v>SHAPE1</v>
      </c>
      <c r="AA229" s="30" t="str">
        <f>Table7[[#This Row],[Location]]</f>
        <v>In Unit</v>
      </c>
      <c r="AB229" s="30"/>
      <c r="AC229" s="30"/>
      <c r="AD229" s="30"/>
      <c r="AE229" s="30"/>
      <c r="AF229" s="30"/>
      <c r="AG229" s="30"/>
      <c r="AH229" s="30"/>
      <c r="AI229"/>
      <c r="AJ229"/>
      <c r="AK229"/>
      <c r="AL229"/>
      <c r="AM229"/>
      <c r="AN229"/>
      <c r="AO229"/>
      <c r="AP229"/>
      <c r="AQ229"/>
      <c r="AR229"/>
      <c r="AS229"/>
      <c r="AT229"/>
    </row>
    <row r="230" spans="1:46" x14ac:dyDescent="0.3">
      <c r="A230" s="10">
        <f>SUBTOTAL(3,$B$5:B230)</f>
        <v>226</v>
      </c>
      <c r="B230" s="14" t="s">
        <v>450</v>
      </c>
      <c r="C230" s="13" t="s">
        <v>14</v>
      </c>
      <c r="D230" s="14" t="s">
        <v>451</v>
      </c>
      <c r="E230" s="14" t="s">
        <v>2</v>
      </c>
      <c r="F230" s="15">
        <v>31002</v>
      </c>
      <c r="G230" s="28">
        <f t="shared" ca="1" si="6"/>
        <v>41.460789685210536</v>
      </c>
      <c r="H230" s="16">
        <v>41540</v>
      </c>
      <c r="I230" s="28">
        <f t="shared" ca="1" si="7"/>
        <v>12.609318090412454</v>
      </c>
      <c r="J230" s="14" t="s">
        <v>21</v>
      </c>
      <c r="K230" s="31" t="s">
        <v>18</v>
      </c>
      <c r="L230" s="30">
        <v>144216</v>
      </c>
      <c r="M230" s="14" t="s">
        <v>452</v>
      </c>
      <c r="N230" s="30" t="s">
        <v>1329</v>
      </c>
      <c r="O230" s="14" t="s">
        <v>16</v>
      </c>
      <c r="P230" s="13" t="s">
        <v>1288</v>
      </c>
      <c r="Q230" s="10"/>
      <c r="R230" s="10">
        <f>60-Table7[[#This Row],[AL]]</f>
        <v>60</v>
      </c>
      <c r="T230" s="30">
        <f>30-Table7[[#This Row],[CL]]</f>
        <v>30</v>
      </c>
      <c r="U230" s="30">
        <f>Table7[[#This Row],[AL BAL]]+Table7[[#This Row],[CL BAL]]</f>
        <v>90</v>
      </c>
      <c r="V230" s="30"/>
      <c r="W230" s="30"/>
      <c r="X230" s="30"/>
      <c r="Y230" s="30" t="str">
        <f>Table7[[#This Row],[Coy]]</f>
        <v>C</v>
      </c>
      <c r="Z230" s="30" t="str">
        <f>Table7[[#This Row],[Med Cat]]</f>
        <v>SHAPE1</v>
      </c>
      <c r="AA230" s="30" t="str">
        <f>Table7[[#This Row],[Location]]</f>
        <v>In Unit</v>
      </c>
      <c r="AB230" s="30"/>
      <c r="AC230" s="30"/>
      <c r="AD230" s="30"/>
      <c r="AE230" s="30"/>
      <c r="AF230" s="30"/>
      <c r="AG230" s="30"/>
      <c r="AH230" s="30"/>
      <c r="AI230"/>
      <c r="AJ230"/>
      <c r="AK230"/>
      <c r="AL230"/>
      <c r="AM230"/>
      <c r="AN230"/>
      <c r="AO230"/>
      <c r="AP230"/>
      <c r="AQ230"/>
      <c r="AR230"/>
      <c r="AS230"/>
      <c r="AT230"/>
    </row>
    <row r="231" spans="1:46" x14ac:dyDescent="0.3">
      <c r="A231" s="10">
        <f>SUBTOTAL(3,$B$5:B231)</f>
        <v>227</v>
      </c>
      <c r="B231" s="13" t="s">
        <v>453</v>
      </c>
      <c r="C231" s="13" t="s">
        <v>19</v>
      </c>
      <c r="D231" s="13" t="s">
        <v>454</v>
      </c>
      <c r="E231" s="13" t="s">
        <v>1</v>
      </c>
      <c r="F231" s="15">
        <v>31003</v>
      </c>
      <c r="G231" s="28">
        <f t="shared" ca="1" si="6"/>
        <v>41.458051834423408</v>
      </c>
      <c r="H231" s="15">
        <v>41541</v>
      </c>
      <c r="I231" s="28">
        <f t="shared" ca="1" si="7"/>
        <v>12.606580239625323</v>
      </c>
      <c r="J231" s="13" t="s">
        <v>22</v>
      </c>
      <c r="K231" s="29" t="s">
        <v>18</v>
      </c>
      <c r="L231" s="30">
        <v>144216</v>
      </c>
      <c r="M231" s="13" t="s">
        <v>455</v>
      </c>
      <c r="N231" s="30" t="s">
        <v>1329</v>
      </c>
      <c r="O231" s="13" t="s">
        <v>16</v>
      </c>
      <c r="P231" s="13" t="s">
        <v>1288</v>
      </c>
      <c r="Q231" s="10"/>
      <c r="R231" s="10">
        <f>60-Table7[[#This Row],[AL]]</f>
        <v>60</v>
      </c>
      <c r="T231" s="30">
        <f>30-Table7[[#This Row],[CL]]</f>
        <v>30</v>
      </c>
      <c r="U231" s="30">
        <f>Table7[[#This Row],[AL BAL]]+Table7[[#This Row],[CL BAL]]</f>
        <v>90</v>
      </c>
      <c r="V231" s="30"/>
      <c r="W231" s="30"/>
      <c r="X231" s="30"/>
      <c r="Y231" s="30" t="str">
        <f>Table7[[#This Row],[Coy]]</f>
        <v>A</v>
      </c>
      <c r="Z231" s="30" t="str">
        <f>Table7[[#This Row],[Med Cat]]</f>
        <v>SHAPE1</v>
      </c>
      <c r="AA231" s="30" t="str">
        <f>Table7[[#This Row],[Location]]</f>
        <v>In Unit</v>
      </c>
      <c r="AB231" s="30"/>
      <c r="AC231" s="30"/>
      <c r="AD231" s="30"/>
      <c r="AE231" s="30"/>
      <c r="AF231" s="30"/>
      <c r="AG231" s="30"/>
      <c r="AH231" s="30"/>
      <c r="AI231"/>
      <c r="AJ231"/>
      <c r="AK231"/>
      <c r="AL231"/>
      <c r="AM231"/>
      <c r="AN231"/>
      <c r="AO231"/>
      <c r="AP231"/>
      <c r="AQ231"/>
      <c r="AR231"/>
      <c r="AS231"/>
      <c r="AT231"/>
    </row>
    <row r="232" spans="1:46" x14ac:dyDescent="0.3">
      <c r="A232" s="10">
        <f>SUBTOTAL(3,$B$5:B232)</f>
        <v>228</v>
      </c>
      <c r="B232" s="14" t="s">
        <v>504</v>
      </c>
      <c r="C232" s="13" t="s">
        <v>24</v>
      </c>
      <c r="D232" s="14" t="s">
        <v>505</v>
      </c>
      <c r="E232" s="14" t="s">
        <v>15</v>
      </c>
      <c r="F232" s="15">
        <v>31004</v>
      </c>
      <c r="G232" s="28">
        <f t="shared" ca="1" si="6"/>
        <v>41.455313983636273</v>
      </c>
      <c r="H232" s="16">
        <v>41542</v>
      </c>
      <c r="I232" s="28">
        <f t="shared" ca="1" si="7"/>
        <v>12.60384238883819</v>
      </c>
      <c r="J232" s="14" t="s">
        <v>49</v>
      </c>
      <c r="K232" s="31" t="s">
        <v>17</v>
      </c>
      <c r="L232" s="30">
        <v>144216</v>
      </c>
      <c r="M232" s="14" t="s">
        <v>17</v>
      </c>
      <c r="N232" s="30" t="s">
        <v>1329</v>
      </c>
      <c r="O232" s="14" t="s">
        <v>16</v>
      </c>
      <c r="P232" s="13" t="s">
        <v>1288</v>
      </c>
      <c r="Q232" s="10"/>
      <c r="R232" s="10">
        <f>60-Table7[[#This Row],[AL]]</f>
        <v>60</v>
      </c>
      <c r="T232" s="30">
        <f>30-Table7[[#This Row],[CL]]</f>
        <v>30</v>
      </c>
      <c r="U232" s="30">
        <f>Table7[[#This Row],[AL BAL]]+Table7[[#This Row],[CL BAL]]</f>
        <v>90</v>
      </c>
      <c r="V232" s="30"/>
      <c r="W232" s="30"/>
      <c r="X232" s="30"/>
      <c r="Y232" s="30" t="str">
        <f>Table7[[#This Row],[Coy]]</f>
        <v>SP</v>
      </c>
      <c r="Z232" s="30" t="str">
        <f>Table7[[#This Row],[Med Cat]]</f>
        <v>SHAPE1</v>
      </c>
      <c r="AA232" s="30" t="str">
        <f>Table7[[#This Row],[Location]]</f>
        <v>In Unit</v>
      </c>
      <c r="AB232" s="30"/>
      <c r="AC232" s="30"/>
      <c r="AD232" s="30"/>
      <c r="AE232" s="30"/>
      <c r="AF232" s="30"/>
      <c r="AG232" s="30"/>
      <c r="AH232" s="30"/>
      <c r="AI232"/>
      <c r="AJ232"/>
      <c r="AK232"/>
      <c r="AL232"/>
      <c r="AM232"/>
      <c r="AN232"/>
      <c r="AO232"/>
      <c r="AP232"/>
      <c r="AQ232"/>
      <c r="AR232"/>
      <c r="AS232"/>
      <c r="AT232"/>
    </row>
    <row r="233" spans="1:46" x14ac:dyDescent="0.3">
      <c r="A233" s="10">
        <f>SUBTOTAL(3,$B$5:B233)</f>
        <v>229</v>
      </c>
      <c r="B233" s="13" t="s">
        <v>1130</v>
      </c>
      <c r="C233" s="13" t="s">
        <v>34</v>
      </c>
      <c r="D233" s="13" t="s">
        <v>1131</v>
      </c>
      <c r="E233" s="13" t="s">
        <v>4</v>
      </c>
      <c r="F233" s="15">
        <v>31005</v>
      </c>
      <c r="G233" s="28">
        <f t="shared" ca="1" si="6"/>
        <v>41.452576132849146</v>
      </c>
      <c r="H233" s="15">
        <v>41543</v>
      </c>
      <c r="I233" s="28">
        <f t="shared" ca="1" si="7"/>
        <v>12.601104538051059</v>
      </c>
      <c r="J233" s="13" t="s">
        <v>21</v>
      </c>
      <c r="K233" s="29" t="s">
        <v>17</v>
      </c>
      <c r="L233" s="30">
        <v>144216</v>
      </c>
      <c r="M233" s="13" t="s">
        <v>17</v>
      </c>
      <c r="N233" s="30" t="s">
        <v>1329</v>
      </c>
      <c r="O233" s="13" t="s">
        <v>16</v>
      </c>
      <c r="P233" s="13" t="s">
        <v>1288</v>
      </c>
      <c r="Q233" s="10"/>
      <c r="R233" s="10">
        <f>60-Table7[[#This Row],[AL]]</f>
        <v>60</v>
      </c>
      <c r="T233" s="30">
        <f>30-Table7[[#This Row],[CL]]</f>
        <v>30</v>
      </c>
      <c r="U233" s="30">
        <f>Table7[[#This Row],[AL BAL]]+Table7[[#This Row],[CL BAL]]</f>
        <v>90</v>
      </c>
      <c r="V233" s="30"/>
      <c r="W233" s="30"/>
      <c r="X233" s="30"/>
      <c r="Y233" s="30" t="str">
        <f>Table7[[#This Row],[Coy]]</f>
        <v>HQ</v>
      </c>
      <c r="Z233" s="30" t="str">
        <f>Table7[[#This Row],[Med Cat]]</f>
        <v>SHAPE1</v>
      </c>
      <c r="AA233" s="30" t="str">
        <f>Table7[[#This Row],[Location]]</f>
        <v>In Unit</v>
      </c>
      <c r="AB233" s="30"/>
      <c r="AC233" s="30"/>
      <c r="AD233" s="30"/>
      <c r="AE233" s="30"/>
      <c r="AF233" s="30"/>
      <c r="AG233" s="30"/>
      <c r="AH233" s="30"/>
      <c r="AI233"/>
      <c r="AJ233"/>
      <c r="AK233"/>
      <c r="AL233"/>
      <c r="AM233"/>
      <c r="AN233"/>
      <c r="AO233"/>
      <c r="AP233"/>
      <c r="AQ233"/>
      <c r="AR233"/>
      <c r="AS233"/>
      <c r="AT233"/>
    </row>
    <row r="234" spans="1:46" x14ac:dyDescent="0.3">
      <c r="A234" s="10">
        <f>SUBTOTAL(3,$B$5:B234)</f>
        <v>230</v>
      </c>
      <c r="B234" s="14" t="s">
        <v>1132</v>
      </c>
      <c r="C234" s="13" t="s">
        <v>14</v>
      </c>
      <c r="D234" s="14" t="s">
        <v>1134</v>
      </c>
      <c r="E234" s="14" t="s">
        <v>0</v>
      </c>
      <c r="F234" s="15">
        <v>31006</v>
      </c>
      <c r="G234" s="28">
        <f t="shared" ca="1" si="6"/>
        <v>41.449838282062011</v>
      </c>
      <c r="H234" s="16">
        <v>41544</v>
      </c>
      <c r="I234" s="28">
        <f t="shared" ca="1" si="7"/>
        <v>12.598366687263926</v>
      </c>
      <c r="J234" s="14" t="s">
        <v>22</v>
      </c>
      <c r="K234" s="31" t="s">
        <v>18</v>
      </c>
      <c r="L234" s="30">
        <v>144216</v>
      </c>
      <c r="M234" s="14" t="s">
        <v>1136</v>
      </c>
      <c r="N234" s="30" t="s">
        <v>1329</v>
      </c>
      <c r="O234" s="14" t="s">
        <v>1135</v>
      </c>
      <c r="P234" s="14" t="s">
        <v>20</v>
      </c>
      <c r="Q234" s="10"/>
      <c r="R234" s="10">
        <f>60-Table7[[#This Row],[AL]]</f>
        <v>60</v>
      </c>
      <c r="T234" s="30">
        <f>30-Table7[[#This Row],[CL]]</f>
        <v>30</v>
      </c>
      <c r="U234" s="30">
        <f>Table7[[#This Row],[AL BAL]]+Table7[[#This Row],[CL BAL]]</f>
        <v>90</v>
      </c>
      <c r="V234" s="30"/>
      <c r="W234" s="30"/>
      <c r="X234" s="30"/>
      <c r="Y234" s="30" t="str">
        <f>Table7[[#This Row],[Coy]]</f>
        <v>B</v>
      </c>
      <c r="Z234" s="30" t="str">
        <f>Table7[[#This Row],[Med Cat]]</f>
        <v>E2(P)</v>
      </c>
      <c r="AA234" s="30" t="str">
        <f>Table7[[#This Row],[Location]]</f>
        <v>CL</v>
      </c>
      <c r="AB234" s="30"/>
      <c r="AC234" s="30"/>
      <c r="AD234" s="30"/>
      <c r="AE234" s="30"/>
      <c r="AF234" s="30"/>
      <c r="AG234" s="30"/>
      <c r="AH234" s="30"/>
      <c r="AI234"/>
      <c r="AJ234"/>
      <c r="AK234"/>
      <c r="AL234"/>
      <c r="AM234"/>
      <c r="AN234"/>
      <c r="AO234"/>
      <c r="AP234"/>
      <c r="AQ234"/>
      <c r="AR234"/>
      <c r="AS234"/>
      <c r="AT234"/>
    </row>
    <row r="235" spans="1:46" x14ac:dyDescent="0.3">
      <c r="A235" s="10">
        <f>SUBTOTAL(3,$B$5:B235)</f>
        <v>231</v>
      </c>
      <c r="B235" s="13" t="s">
        <v>1137</v>
      </c>
      <c r="C235" s="13" t="s">
        <v>19</v>
      </c>
      <c r="D235" s="13" t="s">
        <v>1138</v>
      </c>
      <c r="E235" s="13" t="s">
        <v>4</v>
      </c>
      <c r="F235" s="15">
        <v>31007</v>
      </c>
      <c r="G235" s="28">
        <f t="shared" ca="1" si="6"/>
        <v>41.447100431274876</v>
      </c>
      <c r="H235" s="15">
        <v>41545</v>
      </c>
      <c r="I235" s="28">
        <f t="shared" ca="1" si="7"/>
        <v>12.595628836476795</v>
      </c>
      <c r="J235" s="13" t="s">
        <v>21</v>
      </c>
      <c r="K235" s="29" t="s">
        <v>17</v>
      </c>
      <c r="L235" s="30">
        <v>144216</v>
      </c>
      <c r="M235" s="13" t="s">
        <v>17</v>
      </c>
      <c r="N235" s="30" t="s">
        <v>1329</v>
      </c>
      <c r="O235" s="13" t="s">
        <v>16</v>
      </c>
      <c r="P235" s="13" t="s">
        <v>1288</v>
      </c>
      <c r="Q235" s="10"/>
      <c r="R235" s="10">
        <f>60-Table7[[#This Row],[AL]]</f>
        <v>60</v>
      </c>
      <c r="T235" s="30">
        <f>30-Table7[[#This Row],[CL]]</f>
        <v>30</v>
      </c>
      <c r="U235" s="30">
        <f>Table7[[#This Row],[AL BAL]]+Table7[[#This Row],[CL BAL]]</f>
        <v>90</v>
      </c>
      <c r="V235" s="30"/>
      <c r="W235" s="30"/>
      <c r="X235" s="30"/>
      <c r="Y235" s="30" t="str">
        <f>Table7[[#This Row],[Coy]]</f>
        <v>HQ</v>
      </c>
      <c r="Z235" s="30" t="str">
        <f>Table7[[#This Row],[Med Cat]]</f>
        <v>SHAPE1</v>
      </c>
      <c r="AA235" s="30" t="str">
        <f>Table7[[#This Row],[Location]]</f>
        <v>In Unit</v>
      </c>
      <c r="AB235" s="30"/>
      <c r="AC235" s="30"/>
      <c r="AD235" s="30"/>
      <c r="AE235" s="30"/>
      <c r="AF235" s="30"/>
      <c r="AG235" s="30"/>
      <c r="AH235" s="30"/>
      <c r="AI235"/>
      <c r="AJ235"/>
      <c r="AK235"/>
      <c r="AL235"/>
      <c r="AM235"/>
      <c r="AN235"/>
      <c r="AO235"/>
      <c r="AP235"/>
      <c r="AQ235"/>
      <c r="AR235"/>
      <c r="AS235"/>
      <c r="AT235"/>
    </row>
    <row r="236" spans="1:46" x14ac:dyDescent="0.3">
      <c r="A236" s="10">
        <f>SUBTOTAL(3,$B$5:B236)</f>
        <v>232</v>
      </c>
      <c r="B236" s="14" t="s">
        <v>1145</v>
      </c>
      <c r="C236" s="13" t="s">
        <v>24</v>
      </c>
      <c r="D236" s="14" t="s">
        <v>1146</v>
      </c>
      <c r="E236" s="14" t="s">
        <v>4</v>
      </c>
      <c r="F236" s="15">
        <v>31008</v>
      </c>
      <c r="G236" s="28">
        <f t="shared" ca="1" si="6"/>
        <v>41.444362580487748</v>
      </c>
      <c r="H236" s="16">
        <v>41546</v>
      </c>
      <c r="I236" s="28">
        <f t="shared" ca="1" si="7"/>
        <v>12.592890985689662</v>
      </c>
      <c r="J236" s="14" t="s">
        <v>17</v>
      </c>
      <c r="K236" s="31" t="s">
        <v>18</v>
      </c>
      <c r="L236" s="30">
        <v>144216</v>
      </c>
      <c r="M236" s="14" t="s">
        <v>1147</v>
      </c>
      <c r="N236" s="30" t="s">
        <v>1329</v>
      </c>
      <c r="O236" s="14" t="s">
        <v>26</v>
      </c>
      <c r="P236" s="13" t="s">
        <v>1288</v>
      </c>
      <c r="Q236" s="10"/>
      <c r="R236" s="10">
        <f>60-Table7[[#This Row],[AL]]</f>
        <v>60</v>
      </c>
      <c r="T236" s="30">
        <f>30-Table7[[#This Row],[CL]]</f>
        <v>30</v>
      </c>
      <c r="U236" s="30">
        <f>Table7[[#This Row],[AL BAL]]+Table7[[#This Row],[CL BAL]]</f>
        <v>90</v>
      </c>
      <c r="V236" s="30"/>
      <c r="W236" s="30"/>
      <c r="X236" s="30"/>
      <c r="Y236" s="30" t="str">
        <f>Table7[[#This Row],[Coy]]</f>
        <v>HQ</v>
      </c>
      <c r="Z236" s="30" t="str">
        <f>Table7[[#This Row],[Med Cat]]</f>
        <v>P2(P)</v>
      </c>
      <c r="AA236" s="30" t="str">
        <f>Table7[[#This Row],[Location]]</f>
        <v>In Unit</v>
      </c>
      <c r="AB236" s="30"/>
      <c r="AC236" s="30"/>
      <c r="AD236" s="30"/>
      <c r="AE236" s="30"/>
      <c r="AF236" s="30"/>
      <c r="AG236" s="30"/>
      <c r="AH236" s="30"/>
      <c r="AI236"/>
      <c r="AJ236"/>
      <c r="AK236"/>
      <c r="AL236"/>
      <c r="AM236"/>
      <c r="AN236"/>
      <c r="AO236"/>
      <c r="AP236"/>
      <c r="AQ236"/>
      <c r="AR236"/>
      <c r="AS236"/>
      <c r="AT236"/>
    </row>
    <row r="237" spans="1:46" ht="27.6" x14ac:dyDescent="0.3">
      <c r="A237" s="10">
        <f>SUBTOTAL(3,$B$5:B237)</f>
        <v>233</v>
      </c>
      <c r="B237" s="13" t="s">
        <v>140</v>
      </c>
      <c r="C237" s="13" t="s">
        <v>34</v>
      </c>
      <c r="D237" s="13" t="s">
        <v>141</v>
      </c>
      <c r="E237" s="13" t="s">
        <v>1</v>
      </c>
      <c r="F237" s="15">
        <v>31009</v>
      </c>
      <c r="G237" s="28">
        <f t="shared" ca="1" si="6"/>
        <v>41.441624729700614</v>
      </c>
      <c r="H237" s="15">
        <v>41547</v>
      </c>
      <c r="I237" s="28">
        <f t="shared" ca="1" si="7"/>
        <v>12.590153134902531</v>
      </c>
      <c r="J237" s="13" t="s">
        <v>143</v>
      </c>
      <c r="K237" s="29" t="s">
        <v>18</v>
      </c>
      <c r="L237" s="30">
        <v>144216</v>
      </c>
      <c r="M237" s="13" t="s">
        <v>144</v>
      </c>
      <c r="N237" s="30" t="s">
        <v>1329</v>
      </c>
      <c r="O237" s="13" t="s">
        <v>16</v>
      </c>
      <c r="P237" s="13" t="s">
        <v>1288</v>
      </c>
      <c r="Q237" s="10"/>
      <c r="R237" s="10">
        <f>60-Table7[[#This Row],[AL]]</f>
        <v>60</v>
      </c>
      <c r="T237" s="30">
        <f>30-Table7[[#This Row],[CL]]</f>
        <v>30</v>
      </c>
      <c r="U237" s="30">
        <f>Table7[[#This Row],[AL BAL]]+Table7[[#This Row],[CL BAL]]</f>
        <v>90</v>
      </c>
      <c r="V237" s="30"/>
      <c r="W237" s="30"/>
      <c r="X237" s="30"/>
      <c r="Y237" s="30" t="str">
        <f>Table7[[#This Row],[Coy]]</f>
        <v>A</v>
      </c>
      <c r="Z237" s="30" t="str">
        <f>Table7[[#This Row],[Med Cat]]</f>
        <v>SHAPE1</v>
      </c>
      <c r="AA237" s="30" t="str">
        <f>Table7[[#This Row],[Location]]</f>
        <v>In Unit</v>
      </c>
      <c r="AB237" s="30"/>
      <c r="AC237" s="30"/>
      <c r="AD237" s="30"/>
      <c r="AE237" s="30"/>
      <c r="AF237" s="30"/>
      <c r="AG237" s="30"/>
      <c r="AH237" s="30"/>
      <c r="AI237"/>
      <c r="AJ237"/>
      <c r="AK237"/>
      <c r="AL237"/>
      <c r="AM237"/>
      <c r="AN237"/>
      <c r="AO237"/>
      <c r="AP237"/>
      <c r="AQ237"/>
      <c r="AR237"/>
      <c r="AS237"/>
      <c r="AT237"/>
    </row>
    <row r="238" spans="1:46" x14ac:dyDescent="0.3">
      <c r="A238" s="10">
        <f>SUBTOTAL(3,$B$5:B238)</f>
        <v>234</v>
      </c>
      <c r="B238" s="14" t="s">
        <v>260</v>
      </c>
      <c r="C238" s="13" t="s">
        <v>14</v>
      </c>
      <c r="D238" s="14" t="s">
        <v>261</v>
      </c>
      <c r="E238" s="14" t="s">
        <v>15</v>
      </c>
      <c r="F238" s="15">
        <v>31010</v>
      </c>
      <c r="G238" s="28">
        <f t="shared" ca="1" si="6"/>
        <v>41.438886878913479</v>
      </c>
      <c r="H238" s="16">
        <v>41548</v>
      </c>
      <c r="I238" s="28">
        <f t="shared" ca="1" si="7"/>
        <v>12.587415284115398</v>
      </c>
      <c r="J238" s="13" t="s">
        <v>143</v>
      </c>
      <c r="K238" s="31" t="s">
        <v>18</v>
      </c>
      <c r="L238" s="30">
        <v>144216</v>
      </c>
      <c r="M238" s="14" t="s">
        <v>262</v>
      </c>
      <c r="N238" s="30" t="s">
        <v>1329</v>
      </c>
      <c r="O238" s="14" t="s">
        <v>16</v>
      </c>
      <c r="P238" s="13" t="s">
        <v>1288</v>
      </c>
      <c r="Q238" s="10"/>
      <c r="R238" s="10">
        <f>60-Table7[[#This Row],[AL]]</f>
        <v>60</v>
      </c>
      <c r="T238" s="30">
        <f>30-Table7[[#This Row],[CL]]</f>
        <v>30</v>
      </c>
      <c r="U238" s="30">
        <f>Table7[[#This Row],[AL BAL]]+Table7[[#This Row],[CL BAL]]</f>
        <v>90</v>
      </c>
      <c r="V238" s="30"/>
      <c r="W238" s="30"/>
      <c r="X238" s="30"/>
      <c r="Y238" s="30" t="str">
        <f>Table7[[#This Row],[Coy]]</f>
        <v>SP</v>
      </c>
      <c r="Z238" s="30" t="str">
        <f>Table7[[#This Row],[Med Cat]]</f>
        <v>SHAPE1</v>
      </c>
      <c r="AA238" s="30" t="str">
        <f>Table7[[#This Row],[Location]]</f>
        <v>In Unit</v>
      </c>
      <c r="AB238" s="30"/>
      <c r="AC238" s="30"/>
      <c r="AD238" s="30"/>
      <c r="AE238" s="30"/>
      <c r="AF238" s="30"/>
      <c r="AG238" s="30"/>
      <c r="AH238" s="30"/>
      <c r="AI238"/>
      <c r="AJ238"/>
      <c r="AK238"/>
      <c r="AL238"/>
      <c r="AM238"/>
      <c r="AN238"/>
      <c r="AO238"/>
      <c r="AP238"/>
      <c r="AQ238"/>
      <c r="AR238"/>
      <c r="AS238"/>
      <c r="AT238"/>
    </row>
    <row r="239" spans="1:46" x14ac:dyDescent="0.3">
      <c r="A239" s="10">
        <f>SUBTOTAL(3,$B$5:B239)</f>
        <v>235</v>
      </c>
      <c r="B239" s="13" t="s">
        <v>282</v>
      </c>
      <c r="C239" s="13" t="s">
        <v>19</v>
      </c>
      <c r="D239" s="13" t="s">
        <v>283</v>
      </c>
      <c r="E239" s="13" t="s">
        <v>4</v>
      </c>
      <c r="F239" s="15">
        <v>31011</v>
      </c>
      <c r="G239" s="28">
        <f t="shared" ca="1" si="6"/>
        <v>41.436149028126351</v>
      </c>
      <c r="H239" s="15">
        <v>41549</v>
      </c>
      <c r="I239" s="28">
        <f t="shared" ca="1" si="7"/>
        <v>12.584677433328267</v>
      </c>
      <c r="J239" s="13" t="s">
        <v>31</v>
      </c>
      <c r="K239" s="29" t="s">
        <v>18</v>
      </c>
      <c r="L239" s="30">
        <v>144216</v>
      </c>
      <c r="M239" s="13" t="s">
        <v>284</v>
      </c>
      <c r="N239" s="30" t="s">
        <v>1329</v>
      </c>
      <c r="O239" s="13" t="s">
        <v>16</v>
      </c>
      <c r="P239" s="13" t="s">
        <v>1288</v>
      </c>
      <c r="Q239" s="10"/>
      <c r="R239" s="10">
        <f>60-Table7[[#This Row],[AL]]</f>
        <v>60</v>
      </c>
      <c r="T239" s="30">
        <f>30-Table7[[#This Row],[CL]]</f>
        <v>30</v>
      </c>
      <c r="U239" s="30">
        <f>Table7[[#This Row],[AL BAL]]+Table7[[#This Row],[CL BAL]]</f>
        <v>90</v>
      </c>
      <c r="V239" s="30"/>
      <c r="W239" s="30"/>
      <c r="X239" s="30"/>
      <c r="Y239" s="30" t="str">
        <f>Table7[[#This Row],[Coy]]</f>
        <v>HQ</v>
      </c>
      <c r="Z239" s="30" t="str">
        <f>Table7[[#This Row],[Med Cat]]</f>
        <v>SHAPE1</v>
      </c>
      <c r="AA239" s="30" t="str">
        <f>Table7[[#This Row],[Location]]</f>
        <v>In Unit</v>
      </c>
      <c r="AB239" s="30"/>
      <c r="AC239" s="30"/>
      <c r="AD239" s="30"/>
      <c r="AE239" s="30"/>
      <c r="AF239" s="30"/>
      <c r="AG239" s="30"/>
      <c r="AH239" s="30"/>
      <c r="AI239"/>
      <c r="AJ239"/>
      <c r="AK239"/>
      <c r="AL239"/>
      <c r="AM239"/>
      <c r="AN239"/>
      <c r="AO239"/>
      <c r="AP239"/>
      <c r="AQ239"/>
      <c r="AR239"/>
      <c r="AS239"/>
      <c r="AT239"/>
    </row>
    <row r="240" spans="1:46" x14ac:dyDescent="0.3">
      <c r="A240" s="10">
        <f>SUBTOTAL(3,$B$5:B240)</f>
        <v>236</v>
      </c>
      <c r="B240" s="14" t="s">
        <v>294</v>
      </c>
      <c r="C240" s="13" t="s">
        <v>24</v>
      </c>
      <c r="D240" s="14" t="s">
        <v>295</v>
      </c>
      <c r="E240" s="14" t="s">
        <v>1</v>
      </c>
      <c r="F240" s="15">
        <v>31012</v>
      </c>
      <c r="G240" s="28">
        <f t="shared" ca="1" si="6"/>
        <v>41.433411177339217</v>
      </c>
      <c r="H240" s="16">
        <v>41550</v>
      </c>
      <c r="I240" s="28">
        <f t="shared" ca="1" si="7"/>
        <v>12.581939582541134</v>
      </c>
      <c r="J240" s="14" t="s">
        <v>31</v>
      </c>
      <c r="K240" s="31" t="s">
        <v>18</v>
      </c>
      <c r="L240" s="30">
        <v>144216</v>
      </c>
      <c r="M240" s="14" t="s">
        <v>296</v>
      </c>
      <c r="N240" s="30"/>
      <c r="O240" s="14" t="s">
        <v>16</v>
      </c>
      <c r="P240" s="13" t="s">
        <v>1288</v>
      </c>
      <c r="Q240" s="10"/>
      <c r="R240" s="10">
        <f>60-Table7[[#This Row],[AL]]</f>
        <v>60</v>
      </c>
      <c r="T240" s="30">
        <f>30-Table7[[#This Row],[CL]]</f>
        <v>30</v>
      </c>
      <c r="U240" s="30">
        <f>Table7[[#This Row],[AL BAL]]+Table7[[#This Row],[CL BAL]]</f>
        <v>90</v>
      </c>
      <c r="V240" s="30"/>
      <c r="W240" s="30"/>
      <c r="X240" s="30"/>
      <c r="Y240" s="30" t="str">
        <f>Table7[[#This Row],[Coy]]</f>
        <v>A</v>
      </c>
      <c r="Z240" s="30" t="str">
        <f>Table7[[#This Row],[Med Cat]]</f>
        <v>SHAPE1</v>
      </c>
      <c r="AA240" s="30" t="str">
        <f>Table7[[#This Row],[Location]]</f>
        <v>In Unit</v>
      </c>
      <c r="AB240" s="30"/>
      <c r="AC240" s="30"/>
      <c r="AD240" s="30"/>
      <c r="AE240" s="30"/>
      <c r="AF240" s="30"/>
      <c r="AG240" s="30"/>
      <c r="AH240" s="30"/>
      <c r="AI240"/>
      <c r="AJ240"/>
      <c r="AK240"/>
      <c r="AL240"/>
      <c r="AM240"/>
      <c r="AN240"/>
      <c r="AO240"/>
      <c r="AP240"/>
      <c r="AQ240"/>
      <c r="AR240"/>
      <c r="AS240"/>
      <c r="AT240"/>
    </row>
    <row r="241" spans="1:46" x14ac:dyDescent="0.3">
      <c r="A241" s="10">
        <f>SUBTOTAL(3,$B$5:B241)</f>
        <v>237</v>
      </c>
      <c r="B241" s="13" t="s">
        <v>314</v>
      </c>
      <c r="C241" s="13" t="s">
        <v>34</v>
      </c>
      <c r="D241" s="13" t="s">
        <v>315</v>
      </c>
      <c r="E241" s="13" t="s">
        <v>3</v>
      </c>
      <c r="F241" s="15">
        <v>31013</v>
      </c>
      <c r="G241" s="28">
        <f t="shared" ca="1" si="6"/>
        <v>41.430673326552089</v>
      </c>
      <c r="H241" s="15">
        <v>41551</v>
      </c>
      <c r="I241" s="28">
        <f t="shared" ca="1" si="7"/>
        <v>12.579201731754003</v>
      </c>
      <c r="J241" s="13" t="s">
        <v>21</v>
      </c>
      <c r="K241" s="29" t="s">
        <v>18</v>
      </c>
      <c r="L241" s="30">
        <v>144216</v>
      </c>
      <c r="M241" s="13" t="s">
        <v>316</v>
      </c>
      <c r="N241" s="30"/>
      <c r="O241" s="13" t="s">
        <v>16</v>
      </c>
      <c r="P241" s="14" t="s">
        <v>1288</v>
      </c>
      <c r="Q241" s="10"/>
      <c r="R241" s="10">
        <f>60-Table7[[#This Row],[AL]]</f>
        <v>60</v>
      </c>
      <c r="T241" s="30">
        <f>30-Table7[[#This Row],[CL]]</f>
        <v>30</v>
      </c>
      <c r="U241" s="30">
        <f>Table7[[#This Row],[AL BAL]]+Table7[[#This Row],[CL BAL]]</f>
        <v>90</v>
      </c>
      <c r="V241" s="30"/>
      <c r="W241" s="30"/>
      <c r="X241" s="30"/>
      <c r="Y241" s="30" t="str">
        <f>Table7[[#This Row],[Coy]]</f>
        <v>D</v>
      </c>
      <c r="Z241" s="30" t="str">
        <f>Table7[[#This Row],[Med Cat]]</f>
        <v>SHAPE1</v>
      </c>
      <c r="AA241" s="30" t="str">
        <f>Table7[[#This Row],[Location]]</f>
        <v>In Unit</v>
      </c>
      <c r="AB241" s="30"/>
      <c r="AC241" s="30"/>
      <c r="AD241" s="30"/>
      <c r="AE241" s="30"/>
      <c r="AF241" s="30"/>
      <c r="AG241" s="30"/>
      <c r="AH241" s="30"/>
      <c r="AI241"/>
      <c r="AJ241"/>
      <c r="AK241"/>
      <c r="AL241"/>
      <c r="AM241"/>
      <c r="AN241"/>
      <c r="AO241"/>
      <c r="AP241"/>
      <c r="AQ241"/>
      <c r="AR241"/>
      <c r="AS241"/>
      <c r="AT241"/>
    </row>
    <row r="242" spans="1:46" ht="27.6" x14ac:dyDescent="0.3">
      <c r="A242" s="10">
        <f>SUBTOTAL(3,$B$5:B242)</f>
        <v>238</v>
      </c>
      <c r="B242" s="14" t="s">
        <v>582</v>
      </c>
      <c r="C242" s="13" t="s">
        <v>14</v>
      </c>
      <c r="D242" s="14" t="s">
        <v>583</v>
      </c>
      <c r="E242" s="14" t="s">
        <v>3</v>
      </c>
      <c r="F242" s="15">
        <v>31014</v>
      </c>
      <c r="G242" s="28">
        <f t="shared" ca="1" si="6"/>
        <v>41.427935475764954</v>
      </c>
      <c r="H242" s="16">
        <v>41552</v>
      </c>
      <c r="I242" s="28">
        <f t="shared" ca="1" si="7"/>
        <v>12.57646388096687</v>
      </c>
      <c r="J242" s="14" t="s">
        <v>31</v>
      </c>
      <c r="K242" s="31" t="s">
        <v>18</v>
      </c>
      <c r="L242" s="30">
        <v>144216</v>
      </c>
      <c r="M242" s="14" t="s">
        <v>584</v>
      </c>
      <c r="N242" s="30"/>
      <c r="O242" s="14" t="s">
        <v>16</v>
      </c>
      <c r="P242" s="14" t="s">
        <v>1288</v>
      </c>
      <c r="Q242" s="10"/>
      <c r="R242" s="10">
        <f>60-Table7[[#This Row],[AL]]</f>
        <v>60</v>
      </c>
      <c r="T242" s="30">
        <f>30-Table7[[#This Row],[CL]]</f>
        <v>30</v>
      </c>
      <c r="U242" s="30">
        <f>Table7[[#This Row],[AL BAL]]+Table7[[#This Row],[CL BAL]]</f>
        <v>90</v>
      </c>
      <c r="V242" s="30"/>
      <c r="W242" s="30"/>
      <c r="X242" s="30"/>
      <c r="Y242" s="30" t="str">
        <f>Table7[[#This Row],[Coy]]</f>
        <v>D</v>
      </c>
      <c r="Z242" s="30" t="str">
        <f>Table7[[#This Row],[Med Cat]]</f>
        <v>SHAPE1</v>
      </c>
      <c r="AA242" s="30" t="str">
        <f>Table7[[#This Row],[Location]]</f>
        <v>In Unit</v>
      </c>
      <c r="AB242" s="30"/>
      <c r="AC242" s="30"/>
      <c r="AD242" s="30"/>
      <c r="AE242" s="30"/>
      <c r="AF242" s="30"/>
      <c r="AG242" s="30"/>
      <c r="AH242" s="30"/>
      <c r="AI242"/>
      <c r="AJ242"/>
      <c r="AK242"/>
      <c r="AL242"/>
      <c r="AM242"/>
      <c r="AN242"/>
      <c r="AO242"/>
      <c r="AP242"/>
      <c r="AQ242"/>
      <c r="AR242"/>
      <c r="AS242"/>
      <c r="AT242"/>
    </row>
    <row r="243" spans="1:46" x14ac:dyDescent="0.3">
      <c r="A243" s="10">
        <f>SUBTOTAL(3,$B$5:B243)</f>
        <v>239</v>
      </c>
      <c r="B243" s="13" t="s">
        <v>683</v>
      </c>
      <c r="C243" s="13" t="s">
        <v>19</v>
      </c>
      <c r="D243" s="13" t="s">
        <v>684</v>
      </c>
      <c r="E243" s="13" t="s">
        <v>4</v>
      </c>
      <c r="F243" s="15">
        <v>31015</v>
      </c>
      <c r="G243" s="28">
        <f t="shared" ca="1" si="6"/>
        <v>41.42519762497782</v>
      </c>
      <c r="H243" s="15">
        <v>41553</v>
      </c>
      <c r="I243" s="28">
        <f t="shared" ca="1" si="7"/>
        <v>12.573726030179738</v>
      </c>
      <c r="J243" s="13" t="s">
        <v>21</v>
      </c>
      <c r="K243" s="29" t="s">
        <v>18</v>
      </c>
      <c r="L243" s="30">
        <v>144216</v>
      </c>
      <c r="M243" s="13" t="s">
        <v>685</v>
      </c>
      <c r="N243" s="30"/>
      <c r="O243" s="13" t="s">
        <v>16</v>
      </c>
      <c r="P243" s="13" t="s">
        <v>1288</v>
      </c>
      <c r="Q243" s="10"/>
      <c r="R243" s="10">
        <f>60-Table7[[#This Row],[AL]]</f>
        <v>60</v>
      </c>
      <c r="T243" s="30">
        <f>30-Table7[[#This Row],[CL]]</f>
        <v>30</v>
      </c>
      <c r="U243" s="30">
        <f>Table7[[#This Row],[AL BAL]]+Table7[[#This Row],[CL BAL]]</f>
        <v>90</v>
      </c>
      <c r="V243" s="30"/>
      <c r="W243" s="30"/>
      <c r="X243" s="30"/>
      <c r="Y243" s="30" t="str">
        <f>Table7[[#This Row],[Coy]]</f>
        <v>HQ</v>
      </c>
      <c r="Z243" s="30" t="str">
        <f>Table7[[#This Row],[Med Cat]]</f>
        <v>SHAPE1</v>
      </c>
      <c r="AA243" s="30" t="str">
        <f>Table7[[#This Row],[Location]]</f>
        <v>In Unit</v>
      </c>
      <c r="AB243" s="30"/>
      <c r="AC243" s="30"/>
      <c r="AD243" s="30"/>
      <c r="AE243" s="30"/>
      <c r="AF243" s="30"/>
      <c r="AG243" s="30"/>
      <c r="AH243" s="30"/>
      <c r="AI243"/>
      <c r="AJ243"/>
      <c r="AK243"/>
      <c r="AL243"/>
      <c r="AM243"/>
      <c r="AN243"/>
      <c r="AO243"/>
      <c r="AP243"/>
      <c r="AQ243"/>
      <c r="AR243"/>
      <c r="AS243"/>
      <c r="AT243"/>
    </row>
    <row r="244" spans="1:46" x14ac:dyDescent="0.3">
      <c r="A244" s="10">
        <f>SUBTOTAL(3,$B$5:B244)</f>
        <v>240</v>
      </c>
      <c r="B244" s="14" t="s">
        <v>686</v>
      </c>
      <c r="C244" s="13" t="s">
        <v>24</v>
      </c>
      <c r="D244" s="14" t="s">
        <v>687</v>
      </c>
      <c r="E244" s="14" t="s">
        <v>0</v>
      </c>
      <c r="F244" s="15">
        <v>31016</v>
      </c>
      <c r="G244" s="28">
        <f t="shared" ca="1" si="6"/>
        <v>41.422459774190692</v>
      </c>
      <c r="H244" s="16">
        <v>41554</v>
      </c>
      <c r="I244" s="28">
        <f t="shared" ca="1" si="7"/>
        <v>12.570988179392605</v>
      </c>
      <c r="J244" s="14" t="s">
        <v>31</v>
      </c>
      <c r="K244" s="31" t="s">
        <v>18</v>
      </c>
      <c r="L244" s="30">
        <v>144216</v>
      </c>
      <c r="M244" s="14" t="s">
        <v>688</v>
      </c>
      <c r="N244" s="30"/>
      <c r="O244" s="14" t="s">
        <v>16</v>
      </c>
      <c r="P244" s="14" t="s">
        <v>1288</v>
      </c>
      <c r="Q244" s="10"/>
      <c r="R244" s="10">
        <f>60-Table7[[#This Row],[AL]]</f>
        <v>60</v>
      </c>
      <c r="T244" s="30">
        <f>30-Table7[[#This Row],[CL]]</f>
        <v>30</v>
      </c>
      <c r="U244" s="30">
        <f>Table7[[#This Row],[AL BAL]]+Table7[[#This Row],[CL BAL]]</f>
        <v>90</v>
      </c>
      <c r="V244" s="30"/>
      <c r="W244" s="30"/>
      <c r="X244" s="30"/>
      <c r="Y244" s="30" t="str">
        <f>Table7[[#This Row],[Coy]]</f>
        <v>B</v>
      </c>
      <c r="Z244" s="30" t="str">
        <f>Table7[[#This Row],[Med Cat]]</f>
        <v>SHAPE1</v>
      </c>
      <c r="AA244" s="30" t="str">
        <f>Table7[[#This Row],[Location]]</f>
        <v>In Unit</v>
      </c>
      <c r="AB244" s="30"/>
      <c r="AC244" s="30"/>
      <c r="AD244" s="30"/>
      <c r="AE244" s="30"/>
      <c r="AF244" s="30"/>
      <c r="AG244" s="30"/>
      <c r="AH244" s="30"/>
      <c r="AI244"/>
      <c r="AJ244"/>
      <c r="AK244"/>
      <c r="AL244"/>
      <c r="AM244"/>
      <c r="AN244"/>
      <c r="AO244"/>
      <c r="AP244"/>
      <c r="AQ244"/>
      <c r="AR244"/>
      <c r="AS244"/>
      <c r="AT244"/>
    </row>
    <row r="245" spans="1:46" x14ac:dyDescent="0.3">
      <c r="A245" s="10">
        <f>SUBTOTAL(3,$B$5:B245)</f>
        <v>241</v>
      </c>
      <c r="B245" s="13" t="s">
        <v>722</v>
      </c>
      <c r="C245" s="13" t="s">
        <v>34</v>
      </c>
      <c r="D245" s="13" t="s">
        <v>723</v>
      </c>
      <c r="E245" s="13" t="s">
        <v>1</v>
      </c>
      <c r="F245" s="15">
        <v>31017</v>
      </c>
      <c r="G245" s="28">
        <f t="shared" ca="1" si="6"/>
        <v>41.419721923403557</v>
      </c>
      <c r="H245" s="15">
        <v>41555</v>
      </c>
      <c r="I245" s="28">
        <f t="shared" ca="1" si="7"/>
        <v>12.568250328605474</v>
      </c>
      <c r="J245" s="13" t="s">
        <v>21</v>
      </c>
      <c r="K245" s="29" t="s">
        <v>18</v>
      </c>
      <c r="L245" s="30">
        <v>144216</v>
      </c>
      <c r="M245" s="13" t="s">
        <v>724</v>
      </c>
      <c r="N245" s="30"/>
      <c r="O245" s="13" t="s">
        <v>16</v>
      </c>
      <c r="P245" s="13" t="s">
        <v>1288</v>
      </c>
      <c r="Q245" s="10"/>
      <c r="R245" s="10">
        <f>60-Table7[[#This Row],[AL]]</f>
        <v>60</v>
      </c>
      <c r="T245" s="30">
        <f>30-Table7[[#This Row],[CL]]</f>
        <v>30</v>
      </c>
      <c r="U245" s="30">
        <f>Table7[[#This Row],[AL BAL]]+Table7[[#This Row],[CL BAL]]</f>
        <v>90</v>
      </c>
      <c r="V245" s="30"/>
      <c r="W245" s="30"/>
      <c r="X245" s="30"/>
      <c r="Y245" s="30" t="str">
        <f>Table7[[#This Row],[Coy]]</f>
        <v>A</v>
      </c>
      <c r="Z245" s="30" t="str">
        <f>Table7[[#This Row],[Med Cat]]</f>
        <v>SHAPE1</v>
      </c>
      <c r="AA245" s="30" t="str">
        <f>Table7[[#This Row],[Location]]</f>
        <v>In Unit</v>
      </c>
      <c r="AB245" s="30"/>
      <c r="AC245" s="30"/>
      <c r="AD245" s="30"/>
      <c r="AE245" s="30"/>
      <c r="AF245" s="30"/>
      <c r="AG245" s="30"/>
      <c r="AH245" s="30"/>
      <c r="AI245"/>
      <c r="AJ245"/>
      <c r="AK245"/>
      <c r="AL245"/>
      <c r="AM245"/>
      <c r="AN245"/>
      <c r="AO245"/>
      <c r="AP245"/>
      <c r="AQ245"/>
      <c r="AR245"/>
      <c r="AS245"/>
      <c r="AT245"/>
    </row>
    <row r="246" spans="1:46" x14ac:dyDescent="0.3">
      <c r="A246" s="10">
        <f>SUBTOTAL(3,$B$5:B246)</f>
        <v>242</v>
      </c>
      <c r="B246" s="14" t="s">
        <v>733</v>
      </c>
      <c r="C246" s="13" t="s">
        <v>14</v>
      </c>
      <c r="D246" s="14" t="s">
        <v>734</v>
      </c>
      <c r="E246" s="14" t="s">
        <v>3</v>
      </c>
      <c r="F246" s="15">
        <v>31018</v>
      </c>
      <c r="G246" s="28">
        <f t="shared" ca="1" si="6"/>
        <v>41.416984072616422</v>
      </c>
      <c r="H246" s="16">
        <v>41556</v>
      </c>
      <c r="I246" s="28">
        <f t="shared" ca="1" si="7"/>
        <v>12.565512477818341</v>
      </c>
      <c r="J246" s="14" t="s">
        <v>22</v>
      </c>
      <c r="K246" s="31" t="s">
        <v>18</v>
      </c>
      <c r="L246" s="30">
        <v>144216</v>
      </c>
      <c r="M246" s="14" t="s">
        <v>735</v>
      </c>
      <c r="N246" s="30"/>
      <c r="O246" s="14" t="s">
        <v>16</v>
      </c>
      <c r="P246" s="14" t="s">
        <v>1288</v>
      </c>
      <c r="Q246" s="10"/>
      <c r="R246" s="10">
        <f>60-Table7[[#This Row],[AL]]</f>
        <v>60</v>
      </c>
      <c r="T246" s="30">
        <f>30-Table7[[#This Row],[CL]]</f>
        <v>30</v>
      </c>
      <c r="U246" s="30">
        <f>Table7[[#This Row],[AL BAL]]+Table7[[#This Row],[CL BAL]]</f>
        <v>90</v>
      </c>
      <c r="V246" s="30"/>
      <c r="W246" s="30"/>
      <c r="X246" s="30"/>
      <c r="Y246" s="30" t="str">
        <f>Table7[[#This Row],[Coy]]</f>
        <v>D</v>
      </c>
      <c r="Z246" s="30" t="str">
        <f>Table7[[#This Row],[Med Cat]]</f>
        <v>SHAPE1</v>
      </c>
      <c r="AA246" s="30" t="str">
        <f>Table7[[#This Row],[Location]]</f>
        <v>In Unit</v>
      </c>
      <c r="AB246" s="30"/>
      <c r="AC246" s="30"/>
      <c r="AD246" s="30"/>
      <c r="AE246" s="30"/>
      <c r="AF246" s="30"/>
      <c r="AG246" s="30"/>
      <c r="AH246" s="30"/>
      <c r="AI246"/>
      <c r="AJ246"/>
      <c r="AK246"/>
      <c r="AL246"/>
      <c r="AM246"/>
      <c r="AN246"/>
      <c r="AO246"/>
      <c r="AP246"/>
      <c r="AQ246"/>
      <c r="AR246"/>
      <c r="AS246"/>
      <c r="AT246"/>
    </row>
    <row r="247" spans="1:46" ht="27.6" x14ac:dyDescent="0.3">
      <c r="A247" s="10">
        <f>SUBTOTAL(3,$B$5:B247)</f>
        <v>243</v>
      </c>
      <c r="B247" s="13" t="s">
        <v>778</v>
      </c>
      <c r="C247" s="13" t="s">
        <v>19</v>
      </c>
      <c r="D247" s="13" t="s">
        <v>779</v>
      </c>
      <c r="E247" s="13" t="s">
        <v>2</v>
      </c>
      <c r="F247" s="15">
        <v>31019</v>
      </c>
      <c r="G247" s="28">
        <f t="shared" ca="1" si="6"/>
        <v>41.414246221829295</v>
      </c>
      <c r="H247" s="15">
        <v>41557</v>
      </c>
      <c r="I247" s="28">
        <f t="shared" ca="1" si="7"/>
        <v>12.56277462703121</v>
      </c>
      <c r="J247" s="13" t="s">
        <v>21</v>
      </c>
      <c r="K247" s="29" t="s">
        <v>18</v>
      </c>
      <c r="L247" s="30">
        <v>144216</v>
      </c>
      <c r="M247" s="13" t="s">
        <v>780</v>
      </c>
      <c r="N247" s="30"/>
      <c r="O247" s="13" t="s">
        <v>16</v>
      </c>
      <c r="P247" s="13" t="s">
        <v>142</v>
      </c>
      <c r="Q247" s="10"/>
      <c r="R247" s="10">
        <f>60-Table7[[#This Row],[AL]]</f>
        <v>60</v>
      </c>
      <c r="T247" s="30">
        <f>30-Table7[[#This Row],[CL]]</f>
        <v>30</v>
      </c>
      <c r="U247" s="30">
        <f>Table7[[#This Row],[AL BAL]]+Table7[[#This Row],[CL BAL]]</f>
        <v>90</v>
      </c>
      <c r="V247" s="30"/>
      <c r="W247" s="30"/>
      <c r="X247" s="30"/>
      <c r="Y247" s="30" t="str">
        <f>Table7[[#This Row],[Coy]]</f>
        <v>C</v>
      </c>
      <c r="Z247" s="30" t="str">
        <f>Table7[[#This Row],[Med Cat]]</f>
        <v>SHAPE1</v>
      </c>
      <c r="AA247" s="30" t="str">
        <f>Table7[[#This Row],[Location]]</f>
        <v>Course/Cadre</v>
      </c>
      <c r="AB247" s="30"/>
      <c r="AC247" s="30"/>
      <c r="AD247" s="30"/>
      <c r="AE247" s="30"/>
      <c r="AF247" s="30"/>
      <c r="AG247" s="30"/>
      <c r="AH247" s="30"/>
      <c r="AI247"/>
      <c r="AJ247"/>
      <c r="AK247"/>
      <c r="AL247"/>
      <c r="AM247"/>
      <c r="AN247"/>
      <c r="AO247"/>
      <c r="AP247"/>
      <c r="AQ247"/>
      <c r="AR247"/>
      <c r="AS247"/>
      <c r="AT247"/>
    </row>
    <row r="248" spans="1:46" x14ac:dyDescent="0.3">
      <c r="A248" s="10">
        <f>SUBTOTAL(3,$B$5:B248)</f>
        <v>244</v>
      </c>
      <c r="B248" s="14" t="s">
        <v>837</v>
      </c>
      <c r="C248" s="13" t="s">
        <v>24</v>
      </c>
      <c r="D248" s="14" t="s">
        <v>838</v>
      </c>
      <c r="E248" s="14" t="s">
        <v>15</v>
      </c>
      <c r="F248" s="15">
        <v>31020</v>
      </c>
      <c r="G248" s="28">
        <f t="shared" ca="1" si="6"/>
        <v>41.41150837104216</v>
      </c>
      <c r="H248" s="16">
        <v>41558</v>
      </c>
      <c r="I248" s="28">
        <f t="shared" ca="1" si="7"/>
        <v>12.560036776244077</v>
      </c>
      <c r="J248" s="14" t="s">
        <v>21</v>
      </c>
      <c r="K248" s="31" t="s">
        <v>18</v>
      </c>
      <c r="L248" s="30">
        <v>144216</v>
      </c>
      <c r="M248" s="14" t="s">
        <v>839</v>
      </c>
      <c r="N248" s="30"/>
      <c r="O248" s="14" t="s">
        <v>16</v>
      </c>
      <c r="P248" s="13" t="s">
        <v>1288</v>
      </c>
      <c r="Q248" s="10"/>
      <c r="R248" s="10">
        <f>60-Table7[[#This Row],[AL]]</f>
        <v>60</v>
      </c>
      <c r="T248" s="30">
        <f>30-Table7[[#This Row],[CL]]</f>
        <v>30</v>
      </c>
      <c r="U248" s="30">
        <f>Table7[[#This Row],[AL BAL]]+Table7[[#This Row],[CL BAL]]</f>
        <v>90</v>
      </c>
      <c r="V248" s="30"/>
      <c r="W248" s="30"/>
      <c r="X248" s="30"/>
      <c r="Y248" s="30" t="str">
        <f>Table7[[#This Row],[Coy]]</f>
        <v>SP</v>
      </c>
      <c r="Z248" s="30" t="str">
        <f>Table7[[#This Row],[Med Cat]]</f>
        <v>SHAPE1</v>
      </c>
      <c r="AA248" s="30" t="str">
        <f>Table7[[#This Row],[Location]]</f>
        <v>In Unit</v>
      </c>
      <c r="AB248" s="30"/>
      <c r="AC248" s="30"/>
      <c r="AD248" s="30"/>
      <c r="AE248" s="30"/>
      <c r="AF248" s="30"/>
      <c r="AG248" s="30"/>
      <c r="AH248" s="30"/>
      <c r="AI248"/>
      <c r="AJ248"/>
      <c r="AK248"/>
      <c r="AL248"/>
      <c r="AM248"/>
      <c r="AN248"/>
      <c r="AO248"/>
      <c r="AP248"/>
      <c r="AQ248"/>
      <c r="AR248"/>
      <c r="AS248"/>
      <c r="AT248"/>
    </row>
    <row r="249" spans="1:46" x14ac:dyDescent="0.3">
      <c r="A249" s="10">
        <f>SUBTOTAL(3,$B$5:B249)</f>
        <v>245</v>
      </c>
      <c r="B249" s="13" t="s">
        <v>1189</v>
      </c>
      <c r="C249" s="13" t="s">
        <v>34</v>
      </c>
      <c r="D249" s="13" t="s">
        <v>1190</v>
      </c>
      <c r="E249" s="13" t="s">
        <v>4</v>
      </c>
      <c r="F249" s="15">
        <v>31021</v>
      </c>
      <c r="G249" s="28">
        <f t="shared" ca="1" si="6"/>
        <v>41.408770520255025</v>
      </c>
      <c r="H249" s="15">
        <v>41559</v>
      </c>
      <c r="I249" s="28">
        <f t="shared" ca="1" si="7"/>
        <v>12.557298925456946</v>
      </c>
      <c r="J249" s="13" t="s">
        <v>17</v>
      </c>
      <c r="K249" s="29" t="s">
        <v>81</v>
      </c>
      <c r="L249" s="30">
        <v>144216</v>
      </c>
      <c r="M249" s="13" t="s">
        <v>1191</v>
      </c>
      <c r="N249" s="30"/>
      <c r="O249" s="13" t="s">
        <v>16</v>
      </c>
      <c r="P249" s="13" t="s">
        <v>1288</v>
      </c>
      <c r="Q249" s="10"/>
      <c r="R249" s="10">
        <f>60-Table7[[#This Row],[AL]]</f>
        <v>60</v>
      </c>
      <c r="T249" s="30">
        <f>30-Table7[[#This Row],[CL]]</f>
        <v>30</v>
      </c>
      <c r="U249" s="30">
        <f>Table7[[#This Row],[AL BAL]]+Table7[[#This Row],[CL BAL]]</f>
        <v>90</v>
      </c>
      <c r="V249" s="30"/>
      <c r="W249" s="30"/>
      <c r="X249" s="30"/>
      <c r="Y249" s="30" t="str">
        <f>Table7[[#This Row],[Coy]]</f>
        <v>HQ</v>
      </c>
      <c r="Z249" s="30" t="str">
        <f>Table7[[#This Row],[Med Cat]]</f>
        <v>SHAPE1</v>
      </c>
      <c r="AA249" s="30" t="str">
        <f>Table7[[#This Row],[Location]]</f>
        <v>In Unit</v>
      </c>
      <c r="AB249" s="30"/>
      <c r="AC249" s="30"/>
      <c r="AD249" s="30"/>
      <c r="AE249" s="30"/>
      <c r="AF249" s="30"/>
      <c r="AG249" s="30"/>
      <c r="AH249" s="30"/>
      <c r="AI249"/>
      <c r="AJ249"/>
      <c r="AK249"/>
      <c r="AL249"/>
      <c r="AM249"/>
      <c r="AN249"/>
      <c r="AO249"/>
      <c r="AP249"/>
      <c r="AQ249"/>
      <c r="AR249"/>
      <c r="AS249"/>
      <c r="AT249"/>
    </row>
    <row r="250" spans="1:46" x14ac:dyDescent="0.3">
      <c r="A250" s="10">
        <f>SUBTOTAL(3,$B$5:B250)</f>
        <v>246</v>
      </c>
      <c r="B250" s="14" t="s">
        <v>1244</v>
      </c>
      <c r="C250" s="13" t="s">
        <v>14</v>
      </c>
      <c r="D250" s="14" t="s">
        <v>1245</v>
      </c>
      <c r="E250" s="14" t="s">
        <v>15</v>
      </c>
      <c r="F250" s="15">
        <v>31022</v>
      </c>
      <c r="G250" s="28">
        <f t="shared" ca="1" si="6"/>
        <v>41.406032669467898</v>
      </c>
      <c r="H250" s="16">
        <v>41560</v>
      </c>
      <c r="I250" s="28">
        <f t="shared" ca="1" si="7"/>
        <v>12.554561074669813</v>
      </c>
      <c r="J250" s="14" t="s">
        <v>22</v>
      </c>
      <c r="K250" s="31" t="s">
        <v>18</v>
      </c>
      <c r="L250" s="30">
        <v>144216</v>
      </c>
      <c r="M250" s="14" t="s">
        <v>1246</v>
      </c>
      <c r="N250" s="30"/>
      <c r="O250" s="14" t="s">
        <v>16</v>
      </c>
      <c r="P250" s="13" t="s">
        <v>1288</v>
      </c>
      <c r="Q250" s="10"/>
      <c r="R250" s="10">
        <f>60-Table7[[#This Row],[AL]]</f>
        <v>60</v>
      </c>
      <c r="T250" s="30">
        <f>30-Table7[[#This Row],[CL]]</f>
        <v>30</v>
      </c>
      <c r="U250" s="30">
        <f>Table7[[#This Row],[AL BAL]]+Table7[[#This Row],[CL BAL]]</f>
        <v>90</v>
      </c>
      <c r="V250" s="30"/>
      <c r="W250" s="30"/>
      <c r="X250" s="30"/>
      <c r="Y250" s="30" t="str">
        <f>Table7[[#This Row],[Coy]]</f>
        <v>SP</v>
      </c>
      <c r="Z250" s="30" t="str">
        <f>Table7[[#This Row],[Med Cat]]</f>
        <v>SHAPE1</v>
      </c>
      <c r="AA250" s="30" t="str">
        <f>Table7[[#This Row],[Location]]</f>
        <v>In Unit</v>
      </c>
      <c r="AB250" s="30"/>
      <c r="AC250" s="30"/>
      <c r="AD250" s="30"/>
      <c r="AE250" s="30"/>
      <c r="AF250" s="30"/>
      <c r="AG250" s="30"/>
      <c r="AH250" s="30"/>
      <c r="AI250"/>
      <c r="AJ250"/>
      <c r="AK250"/>
      <c r="AL250"/>
      <c r="AM250"/>
      <c r="AN250"/>
      <c r="AO250"/>
      <c r="AP250"/>
      <c r="AQ250"/>
      <c r="AR250"/>
      <c r="AS250"/>
      <c r="AT250"/>
    </row>
    <row r="251" spans="1:46" x14ac:dyDescent="0.3">
      <c r="A251" s="10">
        <f>SUBTOTAL(3,$B$5:B251)</f>
        <v>247</v>
      </c>
      <c r="B251" s="13" t="s">
        <v>1261</v>
      </c>
      <c r="C251" s="13" t="s">
        <v>19</v>
      </c>
      <c r="D251" s="13" t="s">
        <v>1262</v>
      </c>
      <c r="E251" s="13" t="s">
        <v>15</v>
      </c>
      <c r="F251" s="15">
        <v>31023</v>
      </c>
      <c r="G251" s="28">
        <f t="shared" ca="1" si="6"/>
        <v>41.403294818680763</v>
      </c>
      <c r="H251" s="15">
        <v>41561</v>
      </c>
      <c r="I251" s="28">
        <f t="shared" ca="1" si="7"/>
        <v>12.551823223882682</v>
      </c>
      <c r="J251" s="13" t="s">
        <v>17</v>
      </c>
      <c r="K251" s="29" t="s">
        <v>17</v>
      </c>
      <c r="L251" s="30">
        <v>144216</v>
      </c>
      <c r="M251" s="13" t="s">
        <v>17</v>
      </c>
      <c r="N251" s="30"/>
      <c r="O251" s="13" t="s">
        <v>16</v>
      </c>
      <c r="P251" s="13" t="s">
        <v>1288</v>
      </c>
      <c r="Q251" s="10"/>
      <c r="R251" s="10">
        <f>60-Table7[[#This Row],[AL]]</f>
        <v>60</v>
      </c>
      <c r="T251" s="30">
        <f>30-Table7[[#This Row],[CL]]</f>
        <v>30</v>
      </c>
      <c r="U251" s="30">
        <f>Table7[[#This Row],[AL BAL]]+Table7[[#This Row],[CL BAL]]</f>
        <v>90</v>
      </c>
      <c r="V251" s="30"/>
      <c r="W251" s="30"/>
      <c r="X251" s="30"/>
      <c r="Y251" s="30" t="str">
        <f>Table7[[#This Row],[Coy]]</f>
        <v>SP</v>
      </c>
      <c r="Z251" s="30" t="str">
        <f>Table7[[#This Row],[Med Cat]]</f>
        <v>SHAPE1</v>
      </c>
      <c r="AA251" s="30" t="str">
        <f>Table7[[#This Row],[Location]]</f>
        <v>In Unit</v>
      </c>
      <c r="AB251" s="30"/>
      <c r="AC251" s="30"/>
      <c r="AD251" s="30"/>
      <c r="AE251" s="30"/>
      <c r="AF251" s="30"/>
      <c r="AG251" s="30"/>
      <c r="AH251" s="30"/>
      <c r="AI251"/>
      <c r="AJ251"/>
      <c r="AK251"/>
      <c r="AL251"/>
      <c r="AM251"/>
      <c r="AN251"/>
      <c r="AO251"/>
      <c r="AP251"/>
      <c r="AQ251"/>
      <c r="AR251"/>
      <c r="AS251"/>
      <c r="AT251"/>
    </row>
    <row r="252" spans="1:46" x14ac:dyDescent="0.3">
      <c r="A252" s="10">
        <f>SUBTOTAL(3,$B$5:B252)</f>
        <v>248</v>
      </c>
      <c r="B252" s="14" t="s">
        <v>359</v>
      </c>
      <c r="C252" s="13" t="s">
        <v>24</v>
      </c>
      <c r="D252" s="14" t="s">
        <v>360</v>
      </c>
      <c r="E252" s="14" t="s">
        <v>1</v>
      </c>
      <c r="F252" s="15">
        <v>31024</v>
      </c>
      <c r="G252" s="28">
        <f t="shared" ca="1" si="6"/>
        <v>41.400556967893635</v>
      </c>
      <c r="H252" s="16">
        <v>41562</v>
      </c>
      <c r="I252" s="28">
        <f t="shared" ca="1" si="7"/>
        <v>12.549085373095549</v>
      </c>
      <c r="J252" s="14" t="s">
        <v>22</v>
      </c>
      <c r="K252" s="31" t="s">
        <v>18</v>
      </c>
      <c r="L252" s="30">
        <v>144216</v>
      </c>
      <c r="M252" s="14" t="s">
        <v>362</v>
      </c>
      <c r="N252" s="30"/>
      <c r="O252" s="14" t="s">
        <v>16</v>
      </c>
      <c r="P252" s="13" t="s">
        <v>1288</v>
      </c>
      <c r="Q252" s="10"/>
      <c r="R252" s="10">
        <f>60-Table7[[#This Row],[AL]]</f>
        <v>60</v>
      </c>
      <c r="T252" s="30">
        <f>30-Table7[[#This Row],[CL]]</f>
        <v>30</v>
      </c>
      <c r="U252" s="30">
        <f>Table7[[#This Row],[AL BAL]]+Table7[[#This Row],[CL BAL]]</f>
        <v>90</v>
      </c>
      <c r="V252" s="30"/>
      <c r="W252" s="30"/>
      <c r="X252" s="30"/>
      <c r="Y252" s="30" t="str">
        <f>Table7[[#This Row],[Coy]]</f>
        <v>A</v>
      </c>
      <c r="Z252" s="30" t="str">
        <f>Table7[[#This Row],[Med Cat]]</f>
        <v>SHAPE1</v>
      </c>
      <c r="AA252" s="30" t="str">
        <f>Table7[[#This Row],[Location]]</f>
        <v>In Unit</v>
      </c>
      <c r="AB252" s="30"/>
      <c r="AC252" s="30"/>
      <c r="AD252" s="30"/>
      <c r="AE252" s="30"/>
      <c r="AF252" s="30"/>
      <c r="AG252" s="30"/>
      <c r="AH252" s="30"/>
      <c r="AI252"/>
      <c r="AJ252"/>
      <c r="AK252"/>
      <c r="AL252"/>
      <c r="AM252"/>
      <c r="AN252"/>
      <c r="AO252"/>
      <c r="AP252"/>
      <c r="AQ252"/>
      <c r="AR252"/>
      <c r="AS252"/>
      <c r="AT252"/>
    </row>
    <row r="253" spans="1:46" x14ac:dyDescent="0.3">
      <c r="A253" s="10">
        <f>SUBTOTAL(3,$B$5:B253)</f>
        <v>249</v>
      </c>
      <c r="B253" s="14" t="s">
        <v>719</v>
      </c>
      <c r="C253" s="13" t="s">
        <v>34</v>
      </c>
      <c r="D253" s="14" t="s">
        <v>720</v>
      </c>
      <c r="E253" s="14" t="s">
        <v>4</v>
      </c>
      <c r="F253" s="15">
        <v>31025</v>
      </c>
      <c r="G253" s="28">
        <f t="shared" ca="1" si="6"/>
        <v>41.397819117106501</v>
      </c>
      <c r="H253" s="15">
        <v>41563</v>
      </c>
      <c r="I253" s="28">
        <f t="shared" ca="1" si="7"/>
        <v>12.546347522308416</v>
      </c>
      <c r="J253" s="14" t="s">
        <v>21</v>
      </c>
      <c r="K253" s="31" t="s">
        <v>18</v>
      </c>
      <c r="L253" s="30">
        <v>144216</v>
      </c>
      <c r="M253" s="14" t="s">
        <v>721</v>
      </c>
      <c r="N253" s="30"/>
      <c r="O253" s="14" t="s">
        <v>16</v>
      </c>
      <c r="P253" s="13" t="s">
        <v>1288</v>
      </c>
      <c r="Q253" s="10"/>
      <c r="R253" s="10">
        <f>60-Table7[[#This Row],[AL]]</f>
        <v>60</v>
      </c>
      <c r="T253" s="30">
        <f>30-Table7[[#This Row],[CL]]</f>
        <v>30</v>
      </c>
      <c r="U253" s="30">
        <f>Table7[[#This Row],[AL BAL]]+Table7[[#This Row],[CL BAL]]</f>
        <v>90</v>
      </c>
      <c r="V253" s="30"/>
      <c r="W253" s="30"/>
      <c r="X253" s="30"/>
      <c r="Y253" s="30" t="str">
        <f>Table7[[#This Row],[Coy]]</f>
        <v>HQ</v>
      </c>
      <c r="Z253" s="30" t="str">
        <f>Table7[[#This Row],[Med Cat]]</f>
        <v>SHAPE1</v>
      </c>
      <c r="AA253" s="30" t="str">
        <f>Table7[[#This Row],[Location]]</f>
        <v>In Unit</v>
      </c>
      <c r="AB253" s="30"/>
      <c r="AC253" s="30"/>
      <c r="AD253" s="30"/>
      <c r="AE253" s="30"/>
      <c r="AF253" s="30"/>
      <c r="AG253" s="30"/>
      <c r="AH253" s="30"/>
      <c r="AI253"/>
      <c r="AJ253"/>
      <c r="AK253"/>
      <c r="AL253"/>
      <c r="AM253"/>
      <c r="AN253"/>
      <c r="AO253"/>
      <c r="AP253"/>
      <c r="AQ253"/>
      <c r="AR253"/>
      <c r="AS253"/>
      <c r="AT253"/>
    </row>
    <row r="254" spans="1:46" x14ac:dyDescent="0.3">
      <c r="A254" s="10">
        <f>SUBTOTAL(3,$B$5:B254)</f>
        <v>250</v>
      </c>
      <c r="B254" s="13" t="s">
        <v>736</v>
      </c>
      <c r="C254" s="13" t="s">
        <v>14</v>
      </c>
      <c r="D254" s="13" t="s">
        <v>737</v>
      </c>
      <c r="E254" s="13" t="s">
        <v>3</v>
      </c>
      <c r="F254" s="15">
        <v>31026</v>
      </c>
      <c r="G254" s="28">
        <f t="shared" ca="1" si="6"/>
        <v>41.395081266319366</v>
      </c>
      <c r="H254" s="16">
        <v>41564</v>
      </c>
      <c r="I254" s="28">
        <f t="shared" ca="1" si="7"/>
        <v>12.543609671521285</v>
      </c>
      <c r="J254" s="13" t="s">
        <v>22</v>
      </c>
      <c r="K254" s="29" t="s">
        <v>18</v>
      </c>
      <c r="L254" s="30">
        <v>144216</v>
      </c>
      <c r="M254" s="13" t="s">
        <v>738</v>
      </c>
      <c r="N254" s="30"/>
      <c r="O254" s="13" t="s">
        <v>16</v>
      </c>
      <c r="P254" s="14" t="s">
        <v>1288</v>
      </c>
      <c r="Q254" s="10"/>
      <c r="R254" s="10">
        <f>60-Table7[[#This Row],[AL]]</f>
        <v>60</v>
      </c>
      <c r="T254" s="30">
        <f>30-Table7[[#This Row],[CL]]</f>
        <v>30</v>
      </c>
      <c r="U254" s="30">
        <f>Table7[[#This Row],[AL BAL]]+Table7[[#This Row],[CL BAL]]</f>
        <v>90</v>
      </c>
      <c r="V254" s="30"/>
      <c r="W254" s="30"/>
      <c r="X254" s="30"/>
      <c r="Y254" s="30" t="str">
        <f>Table7[[#This Row],[Coy]]</f>
        <v>D</v>
      </c>
      <c r="Z254" s="30" t="str">
        <f>Table7[[#This Row],[Med Cat]]</f>
        <v>SHAPE1</v>
      </c>
      <c r="AA254" s="30" t="str">
        <f>Table7[[#This Row],[Location]]</f>
        <v>In Unit</v>
      </c>
      <c r="AB254" s="30"/>
      <c r="AC254" s="30"/>
      <c r="AD254" s="30"/>
      <c r="AE254" s="30"/>
      <c r="AF254" s="30"/>
      <c r="AG254" s="30"/>
      <c r="AH254" s="30"/>
      <c r="AI254"/>
      <c r="AJ254"/>
      <c r="AK254"/>
      <c r="AL254"/>
      <c r="AM254"/>
      <c r="AN254"/>
      <c r="AO254"/>
      <c r="AP254"/>
      <c r="AQ254"/>
      <c r="AR254"/>
      <c r="AS254"/>
      <c r="AT254"/>
    </row>
    <row r="255" spans="1:46" x14ac:dyDescent="0.3">
      <c r="A255" s="10">
        <f>SUBTOTAL(3,$B$5:B255)</f>
        <v>251</v>
      </c>
      <c r="B255" s="13" t="s">
        <v>811</v>
      </c>
      <c r="C255" s="13" t="s">
        <v>19</v>
      </c>
      <c r="D255" s="13" t="s">
        <v>812</v>
      </c>
      <c r="E255" s="13" t="s">
        <v>1</v>
      </c>
      <c r="F255" s="15">
        <v>31027</v>
      </c>
      <c r="G255" s="28">
        <f t="shared" ca="1" si="6"/>
        <v>41.392343415532238</v>
      </c>
      <c r="H255" s="15">
        <v>41565</v>
      </c>
      <c r="I255" s="28">
        <f t="shared" ca="1" si="7"/>
        <v>12.540871820734152</v>
      </c>
      <c r="J255" s="13" t="s">
        <v>22</v>
      </c>
      <c r="K255" s="29" t="s">
        <v>18</v>
      </c>
      <c r="L255" s="30">
        <v>144216</v>
      </c>
      <c r="M255" s="13" t="s">
        <v>813</v>
      </c>
      <c r="N255" s="30"/>
      <c r="O255" s="13" t="s">
        <v>16</v>
      </c>
      <c r="P255" s="13" t="s">
        <v>1288</v>
      </c>
      <c r="Q255" s="10"/>
      <c r="R255" s="10">
        <f>60-Table7[[#This Row],[AL]]</f>
        <v>60</v>
      </c>
      <c r="T255" s="30">
        <f>30-Table7[[#This Row],[CL]]</f>
        <v>30</v>
      </c>
      <c r="U255" s="30">
        <f>Table7[[#This Row],[AL BAL]]+Table7[[#This Row],[CL BAL]]</f>
        <v>90</v>
      </c>
      <c r="V255" s="30"/>
      <c r="W255" s="30"/>
      <c r="X255" s="30"/>
      <c r="Y255" s="30" t="str">
        <f>Table7[[#This Row],[Coy]]</f>
        <v>A</v>
      </c>
      <c r="Z255" s="30" t="str">
        <f>Table7[[#This Row],[Med Cat]]</f>
        <v>SHAPE1</v>
      </c>
      <c r="AA255" s="30" t="str">
        <f>Table7[[#This Row],[Location]]</f>
        <v>In Unit</v>
      </c>
      <c r="AB255" s="30"/>
      <c r="AC255" s="30"/>
      <c r="AD255" s="30"/>
      <c r="AE255" s="30"/>
      <c r="AF255" s="30"/>
      <c r="AG255" s="30"/>
      <c r="AH255" s="30"/>
      <c r="AI255"/>
      <c r="AJ255"/>
      <c r="AK255"/>
      <c r="AL255"/>
      <c r="AM255"/>
      <c r="AN255"/>
      <c r="AO255"/>
      <c r="AP255"/>
      <c r="AQ255"/>
      <c r="AR255"/>
      <c r="AS255"/>
      <c r="AT255"/>
    </row>
    <row r="256" spans="1:46" x14ac:dyDescent="0.3">
      <c r="A256" s="10">
        <f>SUBTOTAL(3,$B$5:B256)</f>
        <v>252</v>
      </c>
      <c r="B256" s="14" t="s">
        <v>860</v>
      </c>
      <c r="C256" s="13" t="s">
        <v>24</v>
      </c>
      <c r="D256" s="14" t="s">
        <v>861</v>
      </c>
      <c r="E256" s="14" t="s">
        <v>15</v>
      </c>
      <c r="F256" s="15">
        <v>31028</v>
      </c>
      <c r="G256" s="28">
        <f t="shared" ca="1" si="6"/>
        <v>41.389605564745104</v>
      </c>
      <c r="H256" s="16">
        <v>41566</v>
      </c>
      <c r="I256" s="28">
        <f t="shared" ca="1" si="7"/>
        <v>12.538133969947021</v>
      </c>
      <c r="J256" s="14" t="s">
        <v>31</v>
      </c>
      <c r="K256" s="31" t="s">
        <v>18</v>
      </c>
      <c r="L256" s="30">
        <v>144216</v>
      </c>
      <c r="M256" s="14" t="s">
        <v>862</v>
      </c>
      <c r="N256" s="30"/>
      <c r="O256" s="14" t="s">
        <v>16</v>
      </c>
      <c r="P256" s="13" t="s">
        <v>1288</v>
      </c>
      <c r="Q256" s="10"/>
      <c r="R256" s="10">
        <f>60-Table7[[#This Row],[AL]]</f>
        <v>60</v>
      </c>
      <c r="T256" s="30">
        <f>30-Table7[[#This Row],[CL]]</f>
        <v>30</v>
      </c>
      <c r="U256" s="30">
        <f>Table7[[#This Row],[AL BAL]]+Table7[[#This Row],[CL BAL]]</f>
        <v>90</v>
      </c>
      <c r="V256" s="30"/>
      <c r="W256" s="30"/>
      <c r="X256" s="30"/>
      <c r="Y256" s="30" t="str">
        <f>Table7[[#This Row],[Coy]]</f>
        <v>SP</v>
      </c>
      <c r="Z256" s="30" t="str">
        <f>Table7[[#This Row],[Med Cat]]</f>
        <v>SHAPE1</v>
      </c>
      <c r="AA256" s="30" t="str">
        <f>Table7[[#This Row],[Location]]</f>
        <v>In Unit</v>
      </c>
      <c r="AB256" s="30"/>
      <c r="AC256" s="30"/>
      <c r="AD256" s="30"/>
      <c r="AE256" s="30"/>
      <c r="AF256" s="30"/>
      <c r="AG256" s="30"/>
      <c r="AH256" s="30"/>
      <c r="AI256"/>
      <c r="AJ256"/>
      <c r="AK256"/>
      <c r="AL256"/>
      <c r="AM256"/>
      <c r="AN256"/>
      <c r="AO256"/>
      <c r="AP256"/>
      <c r="AQ256"/>
      <c r="AR256"/>
      <c r="AS256"/>
      <c r="AT256"/>
    </row>
    <row r="257" spans="1:46" x14ac:dyDescent="0.3">
      <c r="A257" s="10">
        <f>SUBTOTAL(3,$B$5:B257)</f>
        <v>253</v>
      </c>
      <c r="B257" s="13" t="s">
        <v>914</v>
      </c>
      <c r="C257" s="13" t="s">
        <v>34</v>
      </c>
      <c r="D257" s="13" t="s">
        <v>915</v>
      </c>
      <c r="E257" s="13" t="s">
        <v>15</v>
      </c>
      <c r="F257" s="15">
        <v>31029</v>
      </c>
      <c r="G257" s="28">
        <f t="shared" ca="1" si="6"/>
        <v>41.386867713957969</v>
      </c>
      <c r="H257" s="15">
        <v>41567</v>
      </c>
      <c r="I257" s="28">
        <f t="shared" ca="1" si="7"/>
        <v>12.535396119159888</v>
      </c>
      <c r="J257" s="13" t="s">
        <v>21</v>
      </c>
      <c r="K257" s="29" t="s">
        <v>18</v>
      </c>
      <c r="L257" s="30">
        <v>144216</v>
      </c>
      <c r="M257" s="13" t="s">
        <v>916</v>
      </c>
      <c r="N257" s="30"/>
      <c r="O257" s="13" t="s">
        <v>16</v>
      </c>
      <c r="P257" s="13" t="s">
        <v>1288</v>
      </c>
      <c r="Q257" s="10"/>
      <c r="R257" s="10">
        <f>60-Table7[[#This Row],[AL]]</f>
        <v>60</v>
      </c>
      <c r="T257" s="30">
        <f>30-Table7[[#This Row],[CL]]</f>
        <v>30</v>
      </c>
      <c r="U257" s="30">
        <f>Table7[[#This Row],[AL BAL]]+Table7[[#This Row],[CL BAL]]</f>
        <v>90</v>
      </c>
      <c r="V257" s="30"/>
      <c r="W257" s="30"/>
      <c r="X257" s="30"/>
      <c r="Y257" s="30" t="str">
        <f>Table7[[#This Row],[Coy]]</f>
        <v>SP</v>
      </c>
      <c r="Z257" s="30" t="str">
        <f>Table7[[#This Row],[Med Cat]]</f>
        <v>SHAPE1</v>
      </c>
      <c r="AA257" s="30" t="str">
        <f>Table7[[#This Row],[Location]]</f>
        <v>In Unit</v>
      </c>
      <c r="AB257" s="30"/>
      <c r="AC257" s="30"/>
      <c r="AD257" s="30"/>
      <c r="AE257" s="30"/>
      <c r="AF257" s="30"/>
      <c r="AG257" s="30"/>
      <c r="AH257" s="30"/>
      <c r="AI257"/>
      <c r="AJ257"/>
      <c r="AK257"/>
      <c r="AL257"/>
      <c r="AM257"/>
      <c r="AN257"/>
      <c r="AO257"/>
      <c r="AP257"/>
      <c r="AQ257"/>
      <c r="AR257"/>
      <c r="AS257"/>
      <c r="AT257"/>
    </row>
    <row r="258" spans="1:46" ht="27.6" x14ac:dyDescent="0.3">
      <c r="A258" s="10">
        <f>SUBTOTAL(3,$B$5:B258)</f>
        <v>254</v>
      </c>
      <c r="B258" s="14" t="s">
        <v>922</v>
      </c>
      <c r="C258" s="13" t="s">
        <v>14</v>
      </c>
      <c r="D258" s="14" t="s">
        <v>923</v>
      </c>
      <c r="E258" s="14" t="s">
        <v>2</v>
      </c>
      <c r="F258" s="15">
        <v>31030</v>
      </c>
      <c r="G258" s="28">
        <f t="shared" ref="G258:G321" ca="1" si="8">(NOW()-F258)/365.25</f>
        <v>41.384129863170841</v>
      </c>
      <c r="H258" s="16">
        <v>41568</v>
      </c>
      <c r="I258" s="28">
        <f t="shared" ref="I258:I321" ca="1" si="9">(NOW()-H258)/365.25</f>
        <v>12.532658268372757</v>
      </c>
      <c r="J258" s="14" t="s">
        <v>31</v>
      </c>
      <c r="K258" s="31" t="s">
        <v>18</v>
      </c>
      <c r="L258" s="30">
        <v>144216</v>
      </c>
      <c r="M258" s="14" t="s">
        <v>924</v>
      </c>
      <c r="N258" s="30"/>
      <c r="O258" s="14" t="s">
        <v>16</v>
      </c>
      <c r="P258" s="14" t="s">
        <v>361</v>
      </c>
      <c r="Q258" s="10"/>
      <c r="R258" s="10">
        <f>60-Table7[[#This Row],[AL]]</f>
        <v>60</v>
      </c>
      <c r="T258" s="30">
        <f>30-Table7[[#This Row],[CL]]</f>
        <v>30</v>
      </c>
      <c r="U258" s="30">
        <f>Table7[[#This Row],[AL BAL]]+Table7[[#This Row],[CL BAL]]</f>
        <v>90</v>
      </c>
      <c r="V258" s="30"/>
      <c r="W258" s="30"/>
      <c r="X258" s="30"/>
      <c r="Y258" s="30" t="str">
        <f>Table7[[#This Row],[Coy]]</f>
        <v>C</v>
      </c>
      <c r="Z258" s="30" t="str">
        <f>Table7[[#This Row],[Med Cat]]</f>
        <v>SHAPE1</v>
      </c>
      <c r="AA258" s="30" t="str">
        <f>Table7[[#This Row],[Location]]</f>
        <v>Fwd/Op Area</v>
      </c>
      <c r="AB258" s="30"/>
      <c r="AC258" s="30"/>
      <c r="AD258" s="30"/>
      <c r="AE258" s="30"/>
      <c r="AF258" s="30"/>
      <c r="AG258" s="30"/>
      <c r="AH258" s="30"/>
      <c r="AI258"/>
      <c r="AJ258"/>
      <c r="AK258"/>
      <c r="AL258"/>
      <c r="AM258"/>
      <c r="AN258"/>
      <c r="AO258"/>
      <c r="AP258"/>
      <c r="AQ258"/>
      <c r="AR258"/>
      <c r="AS258"/>
      <c r="AT258"/>
    </row>
    <row r="259" spans="1:46" x14ac:dyDescent="0.3">
      <c r="A259" s="10">
        <f>SUBTOTAL(3,$B$5:B259)</f>
        <v>255</v>
      </c>
      <c r="B259" s="13" t="s">
        <v>940</v>
      </c>
      <c r="C259" s="13" t="s">
        <v>19</v>
      </c>
      <c r="D259" s="13" t="s">
        <v>941</v>
      </c>
      <c r="E259" s="13" t="s">
        <v>15</v>
      </c>
      <c r="F259" s="15">
        <v>31031</v>
      </c>
      <c r="G259" s="28">
        <f t="shared" ca="1" si="8"/>
        <v>41.381392012383706</v>
      </c>
      <c r="H259" s="15">
        <v>41569</v>
      </c>
      <c r="I259" s="28">
        <f t="shared" ca="1" si="9"/>
        <v>12.529920417585624</v>
      </c>
      <c r="J259" s="13" t="s">
        <v>17</v>
      </c>
      <c r="K259" s="29" t="s">
        <v>18</v>
      </c>
      <c r="L259" s="30">
        <v>144216</v>
      </c>
      <c r="M259" s="13" t="s">
        <v>942</v>
      </c>
      <c r="N259" s="30"/>
      <c r="O259" s="13" t="s">
        <v>16</v>
      </c>
      <c r="P259" s="13" t="s">
        <v>1288</v>
      </c>
      <c r="Q259" s="10"/>
      <c r="R259" s="10">
        <f>60-Table7[[#This Row],[AL]]</f>
        <v>60</v>
      </c>
      <c r="T259" s="30">
        <f>30-Table7[[#This Row],[CL]]</f>
        <v>30</v>
      </c>
      <c r="U259" s="30">
        <f>Table7[[#This Row],[AL BAL]]+Table7[[#This Row],[CL BAL]]</f>
        <v>90</v>
      </c>
      <c r="V259" s="30"/>
      <c r="W259" s="30"/>
      <c r="X259" s="30"/>
      <c r="Y259" s="30" t="str">
        <f>Table7[[#This Row],[Coy]]</f>
        <v>SP</v>
      </c>
      <c r="Z259" s="30" t="str">
        <f>Table7[[#This Row],[Med Cat]]</f>
        <v>SHAPE1</v>
      </c>
      <c r="AA259" s="30" t="str">
        <f>Table7[[#This Row],[Location]]</f>
        <v>In Unit</v>
      </c>
      <c r="AB259" s="30"/>
      <c r="AC259" s="30"/>
      <c r="AD259" s="30"/>
      <c r="AE259" s="30"/>
      <c r="AF259" s="30"/>
      <c r="AG259" s="30"/>
      <c r="AH259" s="30"/>
      <c r="AI259"/>
      <c r="AJ259"/>
      <c r="AK259"/>
      <c r="AL259"/>
      <c r="AM259"/>
      <c r="AN259"/>
      <c r="AO259"/>
      <c r="AP259"/>
      <c r="AQ259"/>
      <c r="AR259"/>
      <c r="AS259"/>
      <c r="AT259"/>
    </row>
    <row r="260" spans="1:46" ht="27.6" x14ac:dyDescent="0.3">
      <c r="A260" s="10">
        <f>SUBTOTAL(3,$B$5:B260)</f>
        <v>256</v>
      </c>
      <c r="B260" s="13" t="s">
        <v>1025</v>
      </c>
      <c r="C260" s="13" t="s">
        <v>1127</v>
      </c>
      <c r="D260" s="13" t="s">
        <v>1026</v>
      </c>
      <c r="E260" s="13" t="s">
        <v>2</v>
      </c>
      <c r="F260" s="15">
        <v>31032</v>
      </c>
      <c r="G260" s="28">
        <f t="shared" ca="1" si="8"/>
        <v>41.378654161596579</v>
      </c>
      <c r="H260" s="16">
        <v>41570</v>
      </c>
      <c r="I260" s="28">
        <f t="shared" ca="1" si="9"/>
        <v>12.527182566798492</v>
      </c>
      <c r="J260" s="13" t="s">
        <v>31</v>
      </c>
      <c r="K260" s="29" t="s">
        <v>18</v>
      </c>
      <c r="L260" s="30">
        <v>144216</v>
      </c>
      <c r="M260" s="13" t="s">
        <v>1027</v>
      </c>
      <c r="N260" s="30"/>
      <c r="O260" s="13" t="s">
        <v>16</v>
      </c>
      <c r="P260" s="13" t="s">
        <v>361</v>
      </c>
      <c r="Q260" s="10"/>
      <c r="R260" s="10">
        <f>60-Table7[[#This Row],[AL]]</f>
        <v>60</v>
      </c>
      <c r="T260" s="30">
        <f>30-Table7[[#This Row],[CL]]</f>
        <v>30</v>
      </c>
      <c r="U260" s="30">
        <f>Table7[[#This Row],[AL BAL]]+Table7[[#This Row],[CL BAL]]</f>
        <v>90</v>
      </c>
      <c r="V260" s="30"/>
      <c r="W260" s="30"/>
      <c r="X260" s="30"/>
      <c r="Y260" s="30" t="str">
        <f>Table7[[#This Row],[Coy]]</f>
        <v>C</v>
      </c>
      <c r="Z260" s="30" t="str">
        <f>Table7[[#This Row],[Med Cat]]</f>
        <v>SHAPE1</v>
      </c>
      <c r="AA260" s="30" t="str">
        <f>Table7[[#This Row],[Location]]</f>
        <v>Fwd/Op Area</v>
      </c>
      <c r="AB260" s="30"/>
      <c r="AC260" s="30"/>
      <c r="AD260" s="30"/>
      <c r="AE260" s="30"/>
      <c r="AF260" s="30"/>
      <c r="AG260" s="30"/>
      <c r="AH260" s="30"/>
      <c r="AI260"/>
      <c r="AJ260"/>
      <c r="AK260"/>
      <c r="AL260"/>
      <c r="AM260"/>
      <c r="AN260"/>
      <c r="AO260"/>
      <c r="AP260"/>
      <c r="AQ260"/>
      <c r="AR260"/>
      <c r="AS260"/>
      <c r="AT260"/>
    </row>
    <row r="261" spans="1:46" ht="27.6" x14ac:dyDescent="0.3">
      <c r="A261" s="10">
        <f>SUBTOTAL(3,$B$5:B261)</f>
        <v>257</v>
      </c>
      <c r="B261" s="14" t="s">
        <v>1028</v>
      </c>
      <c r="C261" s="13" t="s">
        <v>1127</v>
      </c>
      <c r="D261" s="14" t="s">
        <v>1029</v>
      </c>
      <c r="E261" s="14" t="s">
        <v>2</v>
      </c>
      <c r="F261" s="15">
        <v>31033</v>
      </c>
      <c r="G261" s="28">
        <f t="shared" ca="1" si="8"/>
        <v>41.375916310809444</v>
      </c>
      <c r="H261" s="15">
        <v>41571</v>
      </c>
      <c r="I261" s="28">
        <f t="shared" ca="1" si="9"/>
        <v>12.524444716011359</v>
      </c>
      <c r="J261" s="14" t="s">
        <v>31</v>
      </c>
      <c r="K261" s="31" t="s">
        <v>18</v>
      </c>
      <c r="L261" s="30">
        <v>144216</v>
      </c>
      <c r="M261" s="14" t="s">
        <v>1030</v>
      </c>
      <c r="N261" s="30"/>
      <c r="O261" s="14" t="s">
        <v>16</v>
      </c>
      <c r="P261" s="14" t="s">
        <v>361</v>
      </c>
      <c r="Q261" s="10"/>
      <c r="R261" s="10">
        <f>60-Table7[[#This Row],[AL]]</f>
        <v>60</v>
      </c>
      <c r="T261" s="30">
        <f>30-Table7[[#This Row],[CL]]</f>
        <v>30</v>
      </c>
      <c r="U261" s="30">
        <f>Table7[[#This Row],[AL BAL]]+Table7[[#This Row],[CL BAL]]</f>
        <v>90</v>
      </c>
      <c r="V261" s="30"/>
      <c r="W261" s="30"/>
      <c r="X261" s="30"/>
      <c r="Y261" s="30" t="str">
        <f>Table7[[#This Row],[Coy]]</f>
        <v>C</v>
      </c>
      <c r="Z261" s="30" t="str">
        <f>Table7[[#This Row],[Med Cat]]</f>
        <v>SHAPE1</v>
      </c>
      <c r="AA261" s="30" t="str">
        <f>Table7[[#This Row],[Location]]</f>
        <v>Fwd/Op Area</v>
      </c>
      <c r="AB261" s="30"/>
      <c r="AC261" s="30"/>
      <c r="AD261" s="30"/>
      <c r="AE261" s="30"/>
      <c r="AF261" s="30"/>
      <c r="AG261" s="30"/>
      <c r="AH261" s="30"/>
      <c r="AI261"/>
      <c r="AJ261"/>
      <c r="AK261"/>
      <c r="AL261"/>
      <c r="AM261"/>
      <c r="AN261"/>
      <c r="AO261"/>
      <c r="AP261"/>
      <c r="AQ261"/>
      <c r="AR261"/>
      <c r="AS261"/>
      <c r="AT261"/>
    </row>
    <row r="262" spans="1:46" x14ac:dyDescent="0.3">
      <c r="A262" s="10">
        <f>SUBTOTAL(3,$B$5:B262)</f>
        <v>258</v>
      </c>
      <c r="B262" s="14" t="s">
        <v>92</v>
      </c>
      <c r="C262" s="13" t="s">
        <v>1127</v>
      </c>
      <c r="D262" s="14" t="s">
        <v>93</v>
      </c>
      <c r="E262" s="14" t="s">
        <v>2</v>
      </c>
      <c r="F262" s="15">
        <v>31034</v>
      </c>
      <c r="G262" s="28">
        <f t="shared" ca="1" si="8"/>
        <v>41.373178460022309</v>
      </c>
      <c r="H262" s="16">
        <v>41572</v>
      </c>
      <c r="I262" s="28">
        <f t="shared" ca="1" si="9"/>
        <v>12.521706865224228</v>
      </c>
      <c r="J262" s="14" t="s">
        <v>17</v>
      </c>
      <c r="K262" s="31" t="s">
        <v>81</v>
      </c>
      <c r="L262" s="30">
        <v>144216</v>
      </c>
      <c r="M262" s="14" t="s">
        <v>95</v>
      </c>
      <c r="N262" s="30"/>
      <c r="O262" s="14" t="s">
        <v>94</v>
      </c>
      <c r="P262" s="14" t="s">
        <v>1265</v>
      </c>
      <c r="Q262" s="10"/>
      <c r="R262" s="10">
        <f>60-Table7[[#This Row],[AL]]</f>
        <v>60</v>
      </c>
      <c r="T262" s="30">
        <f>30-Table7[[#This Row],[CL]]</f>
        <v>30</v>
      </c>
      <c r="U262" s="30">
        <f>Table7[[#This Row],[AL BAL]]+Table7[[#This Row],[CL BAL]]</f>
        <v>90</v>
      </c>
      <c r="V262" s="30"/>
      <c r="W262" s="30"/>
      <c r="X262" s="30"/>
      <c r="Y262" s="30" t="str">
        <f>Table7[[#This Row],[Coy]]</f>
        <v>C</v>
      </c>
      <c r="Z262" s="30" t="str">
        <f>Table7[[#This Row],[Med Cat]]</f>
        <v>A3(T-24)</v>
      </c>
      <c r="AA262" s="30" t="str">
        <f>Table7[[#This Row],[Location]]</f>
        <v>Local Att</v>
      </c>
      <c r="AB262" s="30"/>
      <c r="AC262" s="30"/>
      <c r="AD262" s="30"/>
      <c r="AE262" s="30"/>
      <c r="AF262" s="30"/>
      <c r="AG262" s="30"/>
      <c r="AH262" s="30"/>
      <c r="AI262"/>
      <c r="AJ262"/>
      <c r="AK262"/>
      <c r="AL262"/>
      <c r="AM262"/>
      <c r="AN262"/>
      <c r="AO262"/>
      <c r="AP262"/>
      <c r="AQ262"/>
      <c r="AR262"/>
      <c r="AS262"/>
      <c r="AT262"/>
    </row>
    <row r="263" spans="1:46" x14ac:dyDescent="0.3">
      <c r="A263" s="10">
        <f>SUBTOTAL(3,$B$5:B263)</f>
        <v>259</v>
      </c>
      <c r="B263" s="13" t="s">
        <v>232</v>
      </c>
      <c r="C263" s="13" t="s">
        <v>1127</v>
      </c>
      <c r="D263" s="13" t="s">
        <v>233</v>
      </c>
      <c r="E263" s="13" t="s">
        <v>0</v>
      </c>
      <c r="F263" s="15">
        <v>31035</v>
      </c>
      <c r="G263" s="28">
        <f t="shared" ca="1" si="8"/>
        <v>41.370440609235182</v>
      </c>
      <c r="H263" s="15">
        <v>41573</v>
      </c>
      <c r="I263" s="28">
        <f t="shared" ca="1" si="9"/>
        <v>12.518969014437095</v>
      </c>
      <c r="J263" s="13" t="s">
        <v>17</v>
      </c>
      <c r="K263" s="29" t="s">
        <v>18</v>
      </c>
      <c r="L263" s="30">
        <v>144216</v>
      </c>
      <c r="M263" s="13" t="s">
        <v>234</v>
      </c>
      <c r="N263" s="30"/>
      <c r="O263" s="13" t="s">
        <v>16</v>
      </c>
      <c r="P263" s="14" t="s">
        <v>1330</v>
      </c>
      <c r="Q263" s="10"/>
      <c r="R263" s="10">
        <f>60-Table7[[#This Row],[AL]]</f>
        <v>60</v>
      </c>
      <c r="T263" s="30">
        <f>30-Table7[[#This Row],[CL]]</f>
        <v>30</v>
      </c>
      <c r="U263" s="30">
        <f>Table7[[#This Row],[AL BAL]]+Table7[[#This Row],[CL BAL]]</f>
        <v>90</v>
      </c>
      <c r="V263" s="30"/>
      <c r="W263" s="30"/>
      <c r="X263" s="30"/>
      <c r="Y263" s="30" t="str">
        <f>Table7[[#This Row],[Coy]]</f>
        <v>B</v>
      </c>
      <c r="Z263" s="30" t="str">
        <f>Table7[[#This Row],[Med Cat]]</f>
        <v>SHAPE1</v>
      </c>
      <c r="AA263" s="30" t="str">
        <f>Table7[[#This Row],[Location]]</f>
        <v>AWL</v>
      </c>
      <c r="AB263" s="30"/>
      <c r="AC263" s="30"/>
      <c r="AD263" s="30"/>
      <c r="AE263" s="30"/>
      <c r="AF263" s="30"/>
      <c r="AG263" s="30"/>
      <c r="AH263" s="30"/>
      <c r="AI263"/>
      <c r="AJ263"/>
      <c r="AK263"/>
      <c r="AL263"/>
      <c r="AM263"/>
      <c r="AN263"/>
      <c r="AO263"/>
      <c r="AP263"/>
      <c r="AQ263"/>
      <c r="AR263"/>
      <c r="AS263"/>
      <c r="AT263"/>
    </row>
    <row r="264" spans="1:46" x14ac:dyDescent="0.3">
      <c r="A264" s="10">
        <f>SUBTOTAL(3,$B$5:B264)</f>
        <v>260</v>
      </c>
      <c r="B264" s="14" t="s">
        <v>342</v>
      </c>
      <c r="C264" s="13" t="s">
        <v>24</v>
      </c>
      <c r="D264" s="14" t="s">
        <v>343</v>
      </c>
      <c r="E264" s="14" t="s">
        <v>2</v>
      </c>
      <c r="F264" s="15">
        <v>31036</v>
      </c>
      <c r="G264" s="28">
        <f t="shared" ca="1" si="8"/>
        <v>41.367702758448047</v>
      </c>
      <c r="H264" s="16">
        <v>41574</v>
      </c>
      <c r="I264" s="28">
        <f t="shared" ca="1" si="9"/>
        <v>12.516231163649964</v>
      </c>
      <c r="J264" s="14" t="s">
        <v>31</v>
      </c>
      <c r="K264" s="31" t="s">
        <v>18</v>
      </c>
      <c r="L264" s="30">
        <v>144216</v>
      </c>
      <c r="M264" s="14" t="s">
        <v>344</v>
      </c>
      <c r="N264" s="30"/>
      <c r="O264" s="14" t="s">
        <v>16</v>
      </c>
      <c r="P264" s="14" t="s">
        <v>1265</v>
      </c>
      <c r="Q264" s="10"/>
      <c r="R264" s="10">
        <f>60-Table7[[#This Row],[AL]]</f>
        <v>60</v>
      </c>
      <c r="T264" s="30">
        <f>30-Table7[[#This Row],[CL]]</f>
        <v>30</v>
      </c>
      <c r="U264" s="30">
        <f>Table7[[#This Row],[AL BAL]]+Table7[[#This Row],[CL BAL]]</f>
        <v>90</v>
      </c>
      <c r="V264" s="30"/>
      <c r="W264" s="30"/>
      <c r="X264" s="30"/>
      <c r="Y264" s="30" t="str">
        <f>Table7[[#This Row],[Coy]]</f>
        <v>C</v>
      </c>
      <c r="Z264" s="30" t="str">
        <f>Table7[[#This Row],[Med Cat]]</f>
        <v>SHAPE1</v>
      </c>
      <c r="AA264" s="30" t="str">
        <f>Table7[[#This Row],[Location]]</f>
        <v>Local Att</v>
      </c>
      <c r="AB264" s="30"/>
      <c r="AC264" s="30"/>
      <c r="AD264" s="30"/>
      <c r="AE264" s="30"/>
      <c r="AF264" s="30"/>
      <c r="AG264" s="30"/>
      <c r="AH264" s="30"/>
      <c r="AI264"/>
      <c r="AJ264"/>
      <c r="AK264"/>
      <c r="AL264"/>
      <c r="AM264"/>
      <c r="AN264"/>
      <c r="AO264"/>
      <c r="AP264"/>
      <c r="AQ264"/>
      <c r="AR264"/>
      <c r="AS264"/>
      <c r="AT264"/>
    </row>
    <row r="265" spans="1:46" x14ac:dyDescent="0.3">
      <c r="A265" s="10">
        <f>SUBTOTAL(3,$B$5:B265)</f>
        <v>261</v>
      </c>
      <c r="B265" s="13" t="s">
        <v>345</v>
      </c>
      <c r="C265" s="13" t="s">
        <v>34</v>
      </c>
      <c r="D265" s="13" t="s">
        <v>223</v>
      </c>
      <c r="E265" s="13" t="s">
        <v>1</v>
      </c>
      <c r="F265" s="15">
        <v>31037</v>
      </c>
      <c r="G265" s="28">
        <f t="shared" ca="1" si="8"/>
        <v>41.364964907660912</v>
      </c>
      <c r="H265" s="15">
        <v>41575</v>
      </c>
      <c r="I265" s="28">
        <f t="shared" ca="1" si="9"/>
        <v>12.513493312862831</v>
      </c>
      <c r="J265" s="13" t="s">
        <v>31</v>
      </c>
      <c r="K265" s="29" t="s">
        <v>17</v>
      </c>
      <c r="L265" s="30">
        <v>144216</v>
      </c>
      <c r="M265" s="13" t="s">
        <v>346</v>
      </c>
      <c r="N265" s="30"/>
      <c r="O265" s="13" t="s">
        <v>26</v>
      </c>
      <c r="P265" s="13" t="s">
        <v>1288</v>
      </c>
      <c r="Q265" s="10"/>
      <c r="R265" s="10">
        <f>60-Table7[[#This Row],[AL]]</f>
        <v>60</v>
      </c>
      <c r="T265" s="30">
        <f>30-Table7[[#This Row],[CL]]</f>
        <v>30</v>
      </c>
      <c r="U265" s="30">
        <f>Table7[[#This Row],[AL BAL]]+Table7[[#This Row],[CL BAL]]</f>
        <v>90</v>
      </c>
      <c r="V265" s="30"/>
      <c r="W265" s="30"/>
      <c r="X265" s="30"/>
      <c r="Y265" s="30" t="str">
        <f>Table7[[#This Row],[Coy]]</f>
        <v>A</v>
      </c>
      <c r="Z265" s="30" t="str">
        <f>Table7[[#This Row],[Med Cat]]</f>
        <v>P2(P)</v>
      </c>
      <c r="AA265" s="30" t="str">
        <f>Table7[[#This Row],[Location]]</f>
        <v>In Unit</v>
      </c>
      <c r="AB265" s="30"/>
      <c r="AC265" s="30"/>
      <c r="AD265" s="30"/>
      <c r="AE265" s="30"/>
      <c r="AF265" s="30"/>
      <c r="AG265" s="30"/>
      <c r="AH265" s="30"/>
      <c r="AI265"/>
      <c r="AJ265"/>
      <c r="AK265"/>
      <c r="AL265"/>
      <c r="AM265"/>
      <c r="AN265"/>
      <c r="AO265"/>
      <c r="AP265"/>
      <c r="AQ265"/>
      <c r="AR265"/>
      <c r="AS265"/>
      <c r="AT265"/>
    </row>
    <row r="266" spans="1:46" x14ac:dyDescent="0.3">
      <c r="A266" s="10">
        <f>SUBTOTAL(3,$B$5:B266)</f>
        <v>262</v>
      </c>
      <c r="B266" s="14" t="s">
        <v>396</v>
      </c>
      <c r="C266" s="13" t="s">
        <v>14</v>
      </c>
      <c r="D266" s="14" t="s">
        <v>397</v>
      </c>
      <c r="E266" s="14" t="s">
        <v>2</v>
      </c>
      <c r="F266" s="15">
        <v>31038</v>
      </c>
      <c r="G266" s="28">
        <f t="shared" ca="1" si="8"/>
        <v>41.362227056873785</v>
      </c>
      <c r="H266" s="16">
        <v>41576</v>
      </c>
      <c r="I266" s="28">
        <f t="shared" ca="1" si="9"/>
        <v>12.5107554620757</v>
      </c>
      <c r="J266" s="14" t="s">
        <v>22</v>
      </c>
      <c r="K266" s="31" t="s">
        <v>18</v>
      </c>
      <c r="L266" s="30">
        <v>144216</v>
      </c>
      <c r="M266" s="14" t="s">
        <v>398</v>
      </c>
      <c r="N266" s="30"/>
      <c r="O266" s="14" t="s">
        <v>26</v>
      </c>
      <c r="P266" s="14" t="s">
        <v>1265</v>
      </c>
      <c r="Q266" s="10"/>
      <c r="R266" s="10">
        <f>60-Table7[[#This Row],[AL]]</f>
        <v>60</v>
      </c>
      <c r="T266" s="30">
        <f>30-Table7[[#This Row],[CL]]</f>
        <v>30</v>
      </c>
      <c r="U266" s="30">
        <f>Table7[[#This Row],[AL BAL]]+Table7[[#This Row],[CL BAL]]</f>
        <v>90</v>
      </c>
      <c r="V266" s="30"/>
      <c r="W266" s="30"/>
      <c r="X266" s="30"/>
      <c r="Y266" s="30" t="str">
        <f>Table7[[#This Row],[Coy]]</f>
        <v>C</v>
      </c>
      <c r="Z266" s="30" t="str">
        <f>Table7[[#This Row],[Med Cat]]</f>
        <v>P2(P)</v>
      </c>
      <c r="AA266" s="30" t="str">
        <f>Table7[[#This Row],[Location]]</f>
        <v>Local Att</v>
      </c>
      <c r="AB266" s="30"/>
      <c r="AC266" s="30"/>
      <c r="AD266" s="30"/>
      <c r="AE266" s="30"/>
      <c r="AF266" s="30"/>
      <c r="AG266" s="30"/>
      <c r="AH266" s="30"/>
      <c r="AI266"/>
      <c r="AJ266"/>
      <c r="AK266"/>
      <c r="AL266"/>
      <c r="AM266"/>
      <c r="AN266"/>
      <c r="AO266"/>
      <c r="AP266"/>
      <c r="AQ266"/>
      <c r="AR266"/>
      <c r="AS266"/>
      <c r="AT266"/>
    </row>
    <row r="267" spans="1:46" x14ac:dyDescent="0.3">
      <c r="A267" s="10">
        <f>SUBTOTAL(3,$B$5:B267)</f>
        <v>263</v>
      </c>
      <c r="B267" s="13" t="s">
        <v>456</v>
      </c>
      <c r="C267" s="13" t="s">
        <v>19</v>
      </c>
      <c r="D267" s="13" t="s">
        <v>457</v>
      </c>
      <c r="E267" s="13" t="s">
        <v>4</v>
      </c>
      <c r="F267" s="15">
        <v>31039</v>
      </c>
      <c r="G267" s="28">
        <f t="shared" ca="1" si="8"/>
        <v>41.35948920608665</v>
      </c>
      <c r="H267" s="15">
        <v>41577</v>
      </c>
      <c r="I267" s="28">
        <f t="shared" ca="1" si="9"/>
        <v>12.508017611288567</v>
      </c>
      <c r="J267" s="13" t="s">
        <v>17</v>
      </c>
      <c r="K267" s="29" t="s">
        <v>17</v>
      </c>
      <c r="L267" s="30">
        <v>144216</v>
      </c>
      <c r="M267" s="13" t="s">
        <v>458</v>
      </c>
      <c r="N267" s="30"/>
      <c r="O267" s="13" t="s">
        <v>16</v>
      </c>
      <c r="P267" s="13" t="s">
        <v>1288</v>
      </c>
      <c r="Q267" s="10"/>
      <c r="R267" s="10">
        <f>60-Table7[[#This Row],[AL]]</f>
        <v>60</v>
      </c>
      <c r="T267" s="30">
        <f>30-Table7[[#This Row],[CL]]</f>
        <v>30</v>
      </c>
      <c r="U267" s="30">
        <f>Table7[[#This Row],[AL BAL]]+Table7[[#This Row],[CL BAL]]</f>
        <v>90</v>
      </c>
      <c r="V267" s="30"/>
      <c r="W267" s="30"/>
      <c r="X267" s="30"/>
      <c r="Y267" s="30" t="str">
        <f>Table7[[#This Row],[Coy]]</f>
        <v>HQ</v>
      </c>
      <c r="Z267" s="30" t="str">
        <f>Table7[[#This Row],[Med Cat]]</f>
        <v>SHAPE1</v>
      </c>
      <c r="AA267" s="30" t="str">
        <f>Table7[[#This Row],[Location]]</f>
        <v>In Unit</v>
      </c>
      <c r="AB267" s="30"/>
      <c r="AC267" s="30"/>
      <c r="AD267" s="30"/>
      <c r="AE267" s="30"/>
      <c r="AF267" s="30"/>
      <c r="AG267" s="30"/>
      <c r="AH267" s="30"/>
      <c r="AI267"/>
      <c r="AJ267"/>
      <c r="AK267"/>
      <c r="AL267"/>
      <c r="AM267"/>
      <c r="AN267"/>
      <c r="AO267"/>
      <c r="AP267"/>
      <c r="AQ267"/>
      <c r="AR267"/>
      <c r="AS267"/>
      <c r="AT267"/>
    </row>
    <row r="268" spans="1:46" x14ac:dyDescent="0.3">
      <c r="A268" s="10">
        <f>SUBTOTAL(3,$B$5:B268)</f>
        <v>264</v>
      </c>
      <c r="B268" s="14" t="s">
        <v>506</v>
      </c>
      <c r="C268" s="13" t="s">
        <v>24</v>
      </c>
      <c r="D268" s="14" t="s">
        <v>507</v>
      </c>
      <c r="E268" s="14" t="s">
        <v>3</v>
      </c>
      <c r="F268" s="15">
        <v>31040</v>
      </c>
      <c r="G268" s="28">
        <f t="shared" ca="1" si="8"/>
        <v>41.356751355299522</v>
      </c>
      <c r="H268" s="16">
        <v>41578</v>
      </c>
      <c r="I268" s="28">
        <f t="shared" ca="1" si="9"/>
        <v>12.505279760501436</v>
      </c>
      <c r="J268" s="14" t="s">
        <v>327</v>
      </c>
      <c r="K268" s="31" t="s">
        <v>17</v>
      </c>
      <c r="L268" s="30">
        <v>144216</v>
      </c>
      <c r="M268" s="14" t="s">
        <v>17</v>
      </c>
      <c r="N268" s="30"/>
      <c r="O268" s="14" t="s">
        <v>16</v>
      </c>
      <c r="P268" s="14" t="s">
        <v>1288</v>
      </c>
      <c r="Q268" s="10"/>
      <c r="R268" s="10">
        <f>60-Table7[[#This Row],[AL]]</f>
        <v>60</v>
      </c>
      <c r="T268" s="30">
        <f>30-Table7[[#This Row],[CL]]</f>
        <v>30</v>
      </c>
      <c r="U268" s="30">
        <f>Table7[[#This Row],[AL BAL]]+Table7[[#This Row],[CL BAL]]</f>
        <v>90</v>
      </c>
      <c r="V268" s="30"/>
      <c r="W268" s="30"/>
      <c r="X268" s="30"/>
      <c r="Y268" s="30" t="str">
        <f>Table7[[#This Row],[Coy]]</f>
        <v>D</v>
      </c>
      <c r="Z268" s="30" t="str">
        <f>Table7[[#This Row],[Med Cat]]</f>
        <v>SHAPE1</v>
      </c>
      <c r="AA268" s="30" t="str">
        <f>Table7[[#This Row],[Location]]</f>
        <v>In Unit</v>
      </c>
      <c r="AB268" s="30"/>
      <c r="AC268" s="30"/>
      <c r="AD268" s="30"/>
      <c r="AE268" s="30"/>
      <c r="AF268" s="30"/>
      <c r="AG268" s="30"/>
      <c r="AH268" s="30"/>
      <c r="AI268"/>
      <c r="AJ268"/>
      <c r="AK268"/>
      <c r="AL268"/>
      <c r="AM268"/>
      <c r="AN268"/>
      <c r="AO268"/>
      <c r="AP268"/>
      <c r="AQ268"/>
      <c r="AR268"/>
      <c r="AS268"/>
      <c r="AT268"/>
    </row>
    <row r="269" spans="1:46" x14ac:dyDescent="0.3">
      <c r="A269" s="10">
        <f>SUBTOTAL(3,$B$5:B269)</f>
        <v>265</v>
      </c>
      <c r="B269" s="13" t="s">
        <v>515</v>
      </c>
      <c r="C269" s="13" t="s">
        <v>34</v>
      </c>
      <c r="D269" s="13" t="s">
        <v>516</v>
      </c>
      <c r="E269" s="13" t="s">
        <v>0</v>
      </c>
      <c r="F269" s="15">
        <v>31041</v>
      </c>
      <c r="G269" s="28">
        <f t="shared" ca="1" si="8"/>
        <v>41.354013504512388</v>
      </c>
      <c r="H269" s="15">
        <v>41579</v>
      </c>
      <c r="I269" s="28">
        <f t="shared" ca="1" si="9"/>
        <v>12.502541909714303</v>
      </c>
      <c r="J269" s="13" t="s">
        <v>31</v>
      </c>
      <c r="K269" s="29" t="s">
        <v>18</v>
      </c>
      <c r="L269" s="30">
        <v>144216</v>
      </c>
      <c r="M269" s="13" t="s">
        <v>517</v>
      </c>
      <c r="N269" s="30"/>
      <c r="O269" s="13" t="s">
        <v>183</v>
      </c>
      <c r="P269" s="14" t="s">
        <v>1288</v>
      </c>
      <c r="Q269" s="10"/>
      <c r="R269" s="10">
        <f>60-Table7[[#This Row],[AL]]</f>
        <v>60</v>
      </c>
      <c r="T269" s="30">
        <f>30-Table7[[#This Row],[CL]]</f>
        <v>30</v>
      </c>
      <c r="U269" s="30">
        <f>Table7[[#This Row],[AL BAL]]+Table7[[#This Row],[CL BAL]]</f>
        <v>90</v>
      </c>
      <c r="V269" s="30"/>
      <c r="W269" s="30"/>
      <c r="X269" s="30"/>
      <c r="Y269" s="30" t="str">
        <f>Table7[[#This Row],[Coy]]</f>
        <v>B</v>
      </c>
      <c r="Z269" s="30" t="str">
        <f>Table7[[#This Row],[Med Cat]]</f>
        <v>A2(P)</v>
      </c>
      <c r="AA269" s="30" t="str">
        <f>Table7[[#This Row],[Location]]</f>
        <v>In Unit</v>
      </c>
      <c r="AB269" s="30"/>
      <c r="AC269" s="30"/>
      <c r="AD269" s="30"/>
      <c r="AE269" s="30"/>
      <c r="AF269" s="30"/>
      <c r="AG269" s="30"/>
      <c r="AH269" s="30"/>
      <c r="AI269"/>
      <c r="AJ269"/>
      <c r="AK269"/>
      <c r="AL269"/>
      <c r="AM269"/>
      <c r="AN269"/>
      <c r="AO269"/>
      <c r="AP269"/>
      <c r="AQ269"/>
      <c r="AR269"/>
      <c r="AS269"/>
      <c r="AT269"/>
    </row>
    <row r="270" spans="1:46" x14ac:dyDescent="0.3">
      <c r="A270" s="10">
        <f>SUBTOTAL(3,$B$5:B270)</f>
        <v>266</v>
      </c>
      <c r="B270" s="14" t="s">
        <v>533</v>
      </c>
      <c r="C270" s="13" t="s">
        <v>14</v>
      </c>
      <c r="D270" s="14" t="s">
        <v>534</v>
      </c>
      <c r="E270" s="14" t="s">
        <v>3</v>
      </c>
      <c r="F270" s="15">
        <v>31042</v>
      </c>
      <c r="G270" s="28">
        <f t="shared" ca="1" si="8"/>
        <v>41.351275653725253</v>
      </c>
      <c r="H270" s="16">
        <v>41580</v>
      </c>
      <c r="I270" s="28">
        <f t="shared" ca="1" si="9"/>
        <v>12.499804058927172</v>
      </c>
      <c r="J270" s="14" t="s">
        <v>21</v>
      </c>
      <c r="K270" s="31" t="s">
        <v>18</v>
      </c>
      <c r="L270" s="30">
        <v>144216</v>
      </c>
      <c r="M270" s="14" t="s">
        <v>535</v>
      </c>
      <c r="N270" s="30"/>
      <c r="O270" s="14" t="s">
        <v>16</v>
      </c>
      <c r="P270" s="14" t="s">
        <v>1288</v>
      </c>
      <c r="Q270" s="10"/>
      <c r="R270" s="10">
        <f>60-Table7[[#This Row],[AL]]</f>
        <v>60</v>
      </c>
      <c r="T270" s="30">
        <f>30-Table7[[#This Row],[CL]]</f>
        <v>30</v>
      </c>
      <c r="U270" s="30">
        <f>Table7[[#This Row],[AL BAL]]+Table7[[#This Row],[CL BAL]]</f>
        <v>90</v>
      </c>
      <c r="V270" s="30"/>
      <c r="W270" s="30"/>
      <c r="X270" s="30"/>
      <c r="Y270" s="30" t="str">
        <f>Table7[[#This Row],[Coy]]</f>
        <v>D</v>
      </c>
      <c r="Z270" s="30" t="str">
        <f>Table7[[#This Row],[Med Cat]]</f>
        <v>SHAPE1</v>
      </c>
      <c r="AA270" s="30" t="str">
        <f>Table7[[#This Row],[Location]]</f>
        <v>In Unit</v>
      </c>
      <c r="AB270" s="30"/>
      <c r="AC270" s="30"/>
      <c r="AD270" s="30"/>
      <c r="AE270" s="30"/>
      <c r="AF270" s="30"/>
      <c r="AG270" s="30"/>
      <c r="AH270" s="30"/>
      <c r="AI270"/>
      <c r="AJ270"/>
      <c r="AK270"/>
      <c r="AL270"/>
      <c r="AM270"/>
      <c r="AN270"/>
      <c r="AO270"/>
      <c r="AP270"/>
      <c r="AQ270"/>
      <c r="AR270"/>
      <c r="AS270"/>
      <c r="AT270"/>
    </row>
    <row r="271" spans="1:46" x14ac:dyDescent="0.3">
      <c r="A271" s="10">
        <f>SUBTOTAL(3,$B$5:B271)</f>
        <v>267</v>
      </c>
      <c r="B271" s="13" t="s">
        <v>566</v>
      </c>
      <c r="C271" s="13" t="s">
        <v>19</v>
      </c>
      <c r="D271" s="13" t="s">
        <v>567</v>
      </c>
      <c r="E271" s="13" t="s">
        <v>1</v>
      </c>
      <c r="F271" s="15">
        <v>31043</v>
      </c>
      <c r="G271" s="28">
        <f t="shared" ca="1" si="8"/>
        <v>41.348537802938125</v>
      </c>
      <c r="H271" s="15">
        <v>41581</v>
      </c>
      <c r="I271" s="28">
        <f t="shared" ca="1" si="9"/>
        <v>12.497066208140039</v>
      </c>
      <c r="J271" s="13" t="s">
        <v>22</v>
      </c>
      <c r="K271" s="29" t="s">
        <v>18</v>
      </c>
      <c r="L271" s="30">
        <v>144216</v>
      </c>
      <c r="M271" s="13" t="s">
        <v>568</v>
      </c>
      <c r="N271" s="30"/>
      <c r="O271" s="13" t="s">
        <v>16</v>
      </c>
      <c r="P271" s="13" t="s">
        <v>1288</v>
      </c>
      <c r="Q271" s="10"/>
      <c r="R271" s="10">
        <f>60-Table7[[#This Row],[AL]]</f>
        <v>60</v>
      </c>
      <c r="T271" s="30">
        <f>30-Table7[[#This Row],[CL]]</f>
        <v>30</v>
      </c>
      <c r="U271" s="30">
        <f>Table7[[#This Row],[AL BAL]]+Table7[[#This Row],[CL BAL]]</f>
        <v>90</v>
      </c>
      <c r="V271" s="30"/>
      <c r="W271" s="30"/>
      <c r="X271" s="30"/>
      <c r="Y271" s="30" t="str">
        <f>Table7[[#This Row],[Coy]]</f>
        <v>A</v>
      </c>
      <c r="Z271" s="30" t="str">
        <f>Table7[[#This Row],[Med Cat]]</f>
        <v>SHAPE1</v>
      </c>
      <c r="AA271" s="30" t="str">
        <f>Table7[[#This Row],[Location]]</f>
        <v>In Unit</v>
      </c>
      <c r="AB271" s="30"/>
      <c r="AC271" s="30"/>
      <c r="AD271" s="30"/>
      <c r="AE271" s="30"/>
      <c r="AF271" s="30"/>
      <c r="AG271" s="30"/>
      <c r="AH271" s="30"/>
      <c r="AI271"/>
      <c r="AJ271"/>
      <c r="AK271"/>
      <c r="AL271"/>
      <c r="AM271"/>
      <c r="AN271"/>
      <c r="AO271"/>
      <c r="AP271"/>
      <c r="AQ271"/>
      <c r="AR271"/>
      <c r="AS271"/>
      <c r="AT271"/>
    </row>
    <row r="272" spans="1:46" x14ac:dyDescent="0.3">
      <c r="A272" s="10">
        <f>SUBTOTAL(3,$B$5:B272)</f>
        <v>268</v>
      </c>
      <c r="B272" s="14" t="s">
        <v>575</v>
      </c>
      <c r="C272" s="13" t="s">
        <v>24</v>
      </c>
      <c r="D272" s="14" t="s">
        <v>576</v>
      </c>
      <c r="E272" s="14" t="s">
        <v>3</v>
      </c>
      <c r="F272" s="15">
        <v>31044</v>
      </c>
      <c r="G272" s="28">
        <f t="shared" ca="1" si="8"/>
        <v>41.34579995215099</v>
      </c>
      <c r="H272" s="16">
        <v>41582</v>
      </c>
      <c r="I272" s="28">
        <f t="shared" ca="1" si="9"/>
        <v>12.494328357352908</v>
      </c>
      <c r="J272" s="14" t="s">
        <v>21</v>
      </c>
      <c r="K272" s="31" t="s">
        <v>578</v>
      </c>
      <c r="L272" s="30">
        <v>144216</v>
      </c>
      <c r="M272" s="14" t="s">
        <v>577</v>
      </c>
      <c r="N272" s="30"/>
      <c r="O272" s="14" t="s">
        <v>16</v>
      </c>
      <c r="P272" s="14" t="s">
        <v>1288</v>
      </c>
      <c r="Q272" s="10"/>
      <c r="R272" s="10">
        <f>60-Table7[[#This Row],[AL]]</f>
        <v>60</v>
      </c>
      <c r="T272" s="30">
        <f>30-Table7[[#This Row],[CL]]</f>
        <v>30</v>
      </c>
      <c r="U272" s="30">
        <f>Table7[[#This Row],[AL BAL]]+Table7[[#This Row],[CL BAL]]</f>
        <v>90</v>
      </c>
      <c r="V272" s="30"/>
      <c r="W272" s="30"/>
      <c r="X272" s="30"/>
      <c r="Y272" s="30" t="str">
        <f>Table7[[#This Row],[Coy]]</f>
        <v>D</v>
      </c>
      <c r="Z272" s="30" t="str">
        <f>Table7[[#This Row],[Med Cat]]</f>
        <v>SHAPE1</v>
      </c>
      <c r="AA272" s="30" t="str">
        <f>Table7[[#This Row],[Location]]</f>
        <v>In Unit</v>
      </c>
      <c r="AB272" s="30"/>
      <c r="AC272" s="30"/>
      <c r="AD272" s="30"/>
      <c r="AE272" s="30"/>
      <c r="AF272" s="30"/>
      <c r="AG272" s="30"/>
      <c r="AH272" s="30"/>
      <c r="AI272"/>
      <c r="AJ272"/>
      <c r="AK272"/>
      <c r="AL272"/>
      <c r="AM272"/>
      <c r="AN272"/>
      <c r="AO272"/>
      <c r="AP272"/>
      <c r="AQ272"/>
      <c r="AR272"/>
      <c r="AS272"/>
      <c r="AT272"/>
    </row>
    <row r="273" spans="1:46" x14ac:dyDescent="0.3">
      <c r="A273" s="10">
        <f>SUBTOTAL(3,$B$5:B273)</f>
        <v>269</v>
      </c>
      <c r="B273" s="13" t="s">
        <v>602</v>
      </c>
      <c r="C273" s="13" t="s">
        <v>34</v>
      </c>
      <c r="D273" s="13" t="s">
        <v>603</v>
      </c>
      <c r="E273" s="13" t="s">
        <v>3</v>
      </c>
      <c r="F273" s="15">
        <v>31045</v>
      </c>
      <c r="G273" s="28">
        <f t="shared" ca="1" si="8"/>
        <v>41.343062101363856</v>
      </c>
      <c r="H273" s="15">
        <v>41583</v>
      </c>
      <c r="I273" s="28">
        <f t="shared" ca="1" si="9"/>
        <v>12.491590506565775</v>
      </c>
      <c r="J273" s="13" t="s">
        <v>21</v>
      </c>
      <c r="K273" s="29" t="s">
        <v>18</v>
      </c>
      <c r="L273" s="30">
        <v>144216</v>
      </c>
      <c r="M273" s="13" t="s">
        <v>604</v>
      </c>
      <c r="N273" s="30"/>
      <c r="O273" s="13" t="s">
        <v>16</v>
      </c>
      <c r="P273" s="14" t="s">
        <v>1288</v>
      </c>
      <c r="Q273" s="10"/>
      <c r="R273" s="10">
        <f>60-Table7[[#This Row],[AL]]</f>
        <v>60</v>
      </c>
      <c r="T273" s="30">
        <f>30-Table7[[#This Row],[CL]]</f>
        <v>30</v>
      </c>
      <c r="U273" s="30">
        <f>Table7[[#This Row],[AL BAL]]+Table7[[#This Row],[CL BAL]]</f>
        <v>90</v>
      </c>
      <c r="V273" s="30"/>
      <c r="W273" s="30"/>
      <c r="X273" s="30"/>
      <c r="Y273" s="30" t="str">
        <f>Table7[[#This Row],[Coy]]</f>
        <v>D</v>
      </c>
      <c r="Z273" s="30" t="str">
        <f>Table7[[#This Row],[Med Cat]]</f>
        <v>SHAPE1</v>
      </c>
      <c r="AA273" s="30" t="str">
        <f>Table7[[#This Row],[Location]]</f>
        <v>In Unit</v>
      </c>
      <c r="AB273" s="30"/>
      <c r="AC273" s="30"/>
      <c r="AD273" s="30"/>
      <c r="AE273" s="30"/>
      <c r="AF273" s="30"/>
      <c r="AG273" s="30"/>
      <c r="AH273" s="30"/>
      <c r="AI273"/>
      <c r="AJ273"/>
      <c r="AK273"/>
      <c r="AL273"/>
      <c r="AM273"/>
      <c r="AN273"/>
      <c r="AO273"/>
      <c r="AP273"/>
      <c r="AQ273"/>
      <c r="AR273"/>
      <c r="AS273"/>
      <c r="AT273"/>
    </row>
    <row r="274" spans="1:46" x14ac:dyDescent="0.3">
      <c r="A274" s="10">
        <f>SUBTOTAL(3,$B$5:B274)</f>
        <v>270</v>
      </c>
      <c r="B274" s="14" t="s">
        <v>617</v>
      </c>
      <c r="C274" s="13" t="s">
        <v>14</v>
      </c>
      <c r="D274" s="14" t="s">
        <v>618</v>
      </c>
      <c r="E274" s="14" t="s">
        <v>0</v>
      </c>
      <c r="F274" s="15">
        <v>31046</v>
      </c>
      <c r="G274" s="28">
        <f t="shared" ca="1" si="8"/>
        <v>41.340324250576728</v>
      </c>
      <c r="H274" s="16">
        <v>41584</v>
      </c>
      <c r="I274" s="28">
        <f t="shared" ca="1" si="9"/>
        <v>12.488852655778643</v>
      </c>
      <c r="J274" s="14" t="s">
        <v>22</v>
      </c>
      <c r="K274" s="31" t="s">
        <v>18</v>
      </c>
      <c r="L274" s="30">
        <v>144216</v>
      </c>
      <c r="M274" s="14" t="s">
        <v>619</v>
      </c>
      <c r="N274" s="30"/>
      <c r="O274" s="14" t="s">
        <v>16</v>
      </c>
      <c r="P274" s="14" t="s">
        <v>1288</v>
      </c>
      <c r="Q274" s="10"/>
      <c r="R274" s="10">
        <f>60-Table7[[#This Row],[AL]]</f>
        <v>60</v>
      </c>
      <c r="T274" s="30">
        <f>30-Table7[[#This Row],[CL]]</f>
        <v>30</v>
      </c>
      <c r="U274" s="30">
        <f>Table7[[#This Row],[AL BAL]]+Table7[[#This Row],[CL BAL]]</f>
        <v>90</v>
      </c>
      <c r="V274" s="30"/>
      <c r="W274" s="30"/>
      <c r="X274" s="30"/>
      <c r="Y274" s="30" t="str">
        <f>Table7[[#This Row],[Coy]]</f>
        <v>B</v>
      </c>
      <c r="Z274" s="30" t="str">
        <f>Table7[[#This Row],[Med Cat]]</f>
        <v>SHAPE1</v>
      </c>
      <c r="AA274" s="30" t="str">
        <f>Table7[[#This Row],[Location]]</f>
        <v>In Unit</v>
      </c>
      <c r="AB274" s="30"/>
      <c r="AC274" s="30"/>
      <c r="AD274" s="30"/>
      <c r="AE274" s="30"/>
      <c r="AF274" s="30"/>
      <c r="AG274" s="30"/>
      <c r="AH274" s="30"/>
      <c r="AI274"/>
      <c r="AJ274"/>
      <c r="AK274"/>
      <c r="AL274"/>
      <c r="AM274"/>
      <c r="AN274"/>
      <c r="AO274"/>
      <c r="AP274"/>
      <c r="AQ274"/>
      <c r="AR274"/>
      <c r="AS274"/>
      <c r="AT274"/>
    </row>
    <row r="275" spans="1:46" x14ac:dyDescent="0.3">
      <c r="A275" s="10">
        <f>SUBTOTAL(3,$B$5:B275)</f>
        <v>271</v>
      </c>
      <c r="B275" s="13" t="s">
        <v>669</v>
      </c>
      <c r="C275" s="13" t="s">
        <v>19</v>
      </c>
      <c r="D275" s="13" t="s">
        <v>670</v>
      </c>
      <c r="E275" s="13" t="s">
        <v>15</v>
      </c>
      <c r="F275" s="15">
        <v>31047</v>
      </c>
      <c r="G275" s="28">
        <f t="shared" ca="1" si="8"/>
        <v>41.337586399789593</v>
      </c>
      <c r="H275" s="15">
        <v>41585</v>
      </c>
      <c r="I275" s="28">
        <f t="shared" ca="1" si="9"/>
        <v>12.48611480499151</v>
      </c>
      <c r="J275" s="13" t="s">
        <v>22</v>
      </c>
      <c r="K275" s="29" t="s">
        <v>18</v>
      </c>
      <c r="L275" s="30">
        <v>144216</v>
      </c>
      <c r="M275" s="13" t="s">
        <v>671</v>
      </c>
      <c r="N275" s="30"/>
      <c r="O275" s="13" t="s">
        <v>16</v>
      </c>
      <c r="P275" s="13" t="s">
        <v>1288</v>
      </c>
      <c r="Q275" s="10"/>
      <c r="R275" s="10">
        <f>60-Table7[[#This Row],[AL]]</f>
        <v>60</v>
      </c>
      <c r="T275" s="30">
        <f>30-Table7[[#This Row],[CL]]</f>
        <v>30</v>
      </c>
      <c r="U275" s="30">
        <f>Table7[[#This Row],[AL BAL]]+Table7[[#This Row],[CL BAL]]</f>
        <v>90</v>
      </c>
      <c r="V275" s="30"/>
      <c r="W275" s="30"/>
      <c r="X275" s="30"/>
      <c r="Y275" s="30" t="str">
        <f>Table7[[#This Row],[Coy]]</f>
        <v>SP</v>
      </c>
      <c r="Z275" s="30" t="str">
        <f>Table7[[#This Row],[Med Cat]]</f>
        <v>SHAPE1</v>
      </c>
      <c r="AA275" s="30" t="str">
        <f>Table7[[#This Row],[Location]]</f>
        <v>In Unit</v>
      </c>
      <c r="AB275" s="30"/>
      <c r="AC275" s="30"/>
      <c r="AD275" s="30"/>
      <c r="AE275" s="30"/>
      <c r="AF275" s="30"/>
      <c r="AG275" s="30"/>
      <c r="AH275" s="30"/>
      <c r="AI275"/>
      <c r="AJ275"/>
      <c r="AK275"/>
      <c r="AL275"/>
      <c r="AM275"/>
      <c r="AN275"/>
      <c r="AO275"/>
      <c r="AP275"/>
      <c r="AQ275"/>
      <c r="AR275"/>
      <c r="AS275"/>
      <c r="AT275"/>
    </row>
    <row r="276" spans="1:46" x14ac:dyDescent="0.3">
      <c r="A276" s="10">
        <f>SUBTOTAL(3,$B$5:B276)</f>
        <v>272</v>
      </c>
      <c r="B276" s="14" t="s">
        <v>680</v>
      </c>
      <c r="C276" s="13" t="s">
        <v>24</v>
      </c>
      <c r="D276" s="14" t="s">
        <v>681</v>
      </c>
      <c r="E276" s="14" t="s">
        <v>2</v>
      </c>
      <c r="F276" s="15">
        <v>31048</v>
      </c>
      <c r="G276" s="28">
        <f t="shared" ca="1" si="8"/>
        <v>41.334848549002459</v>
      </c>
      <c r="H276" s="16">
        <v>41586</v>
      </c>
      <c r="I276" s="28">
        <f t="shared" ca="1" si="9"/>
        <v>12.483376954204379</v>
      </c>
      <c r="J276" s="14" t="s">
        <v>22</v>
      </c>
      <c r="K276" s="31" t="s">
        <v>18</v>
      </c>
      <c r="L276" s="30">
        <v>144216</v>
      </c>
      <c r="M276" s="14" t="s">
        <v>682</v>
      </c>
      <c r="N276" s="30"/>
      <c r="O276" s="14" t="s">
        <v>16</v>
      </c>
      <c r="P276" s="14" t="s">
        <v>1265</v>
      </c>
      <c r="Q276" s="10"/>
      <c r="R276" s="10">
        <f>60-Table7[[#This Row],[AL]]</f>
        <v>60</v>
      </c>
      <c r="T276" s="30">
        <f>30-Table7[[#This Row],[CL]]</f>
        <v>30</v>
      </c>
      <c r="U276" s="30">
        <f>Table7[[#This Row],[AL BAL]]+Table7[[#This Row],[CL BAL]]</f>
        <v>90</v>
      </c>
      <c r="V276" s="30"/>
      <c r="W276" s="30"/>
      <c r="X276" s="30"/>
      <c r="Y276" s="30" t="str">
        <f>Table7[[#This Row],[Coy]]</f>
        <v>C</v>
      </c>
      <c r="Z276" s="30" t="str">
        <f>Table7[[#This Row],[Med Cat]]</f>
        <v>SHAPE1</v>
      </c>
      <c r="AA276" s="30" t="str">
        <f>Table7[[#This Row],[Location]]</f>
        <v>Local Att</v>
      </c>
      <c r="AB276" s="30"/>
      <c r="AC276" s="30"/>
      <c r="AD276" s="30"/>
      <c r="AE276" s="30"/>
      <c r="AF276" s="30"/>
      <c r="AG276" s="30"/>
      <c r="AH276" s="30"/>
      <c r="AI276"/>
      <c r="AJ276"/>
      <c r="AK276"/>
      <c r="AL276"/>
      <c r="AM276"/>
      <c r="AN276"/>
      <c r="AO276"/>
      <c r="AP276"/>
      <c r="AQ276"/>
      <c r="AR276"/>
      <c r="AS276"/>
      <c r="AT276"/>
    </row>
    <row r="277" spans="1:46" x14ac:dyDescent="0.3">
      <c r="A277" s="10">
        <f>SUBTOTAL(3,$B$5:B277)</f>
        <v>273</v>
      </c>
      <c r="B277" s="14" t="s">
        <v>814</v>
      </c>
      <c r="C277" s="13" t="s">
        <v>34</v>
      </c>
      <c r="D277" s="14" t="s">
        <v>815</v>
      </c>
      <c r="E277" s="14" t="s">
        <v>1</v>
      </c>
      <c r="F277" s="15">
        <v>31049</v>
      </c>
      <c r="G277" s="28">
        <f t="shared" ca="1" si="8"/>
        <v>41.332110698215331</v>
      </c>
      <c r="H277" s="15">
        <v>41587</v>
      </c>
      <c r="I277" s="28">
        <f t="shared" ca="1" si="9"/>
        <v>12.480639103417246</v>
      </c>
      <c r="J277" s="14" t="s">
        <v>22</v>
      </c>
      <c r="K277" s="31" t="s">
        <v>18</v>
      </c>
      <c r="L277" s="30">
        <v>144216</v>
      </c>
      <c r="M277" s="14" t="s">
        <v>816</v>
      </c>
      <c r="N277" s="30"/>
      <c r="O277" s="14" t="s">
        <v>16</v>
      </c>
      <c r="P277" s="13" t="s">
        <v>1288</v>
      </c>
      <c r="Q277" s="10"/>
      <c r="R277" s="10">
        <f>60-Table7[[#This Row],[AL]]</f>
        <v>60</v>
      </c>
      <c r="T277" s="30">
        <f>30-Table7[[#This Row],[CL]]</f>
        <v>30</v>
      </c>
      <c r="U277" s="30">
        <f>Table7[[#This Row],[AL BAL]]+Table7[[#This Row],[CL BAL]]</f>
        <v>90</v>
      </c>
      <c r="V277" s="30"/>
      <c r="W277" s="30"/>
      <c r="X277" s="30"/>
      <c r="Y277" s="30" t="str">
        <f>Table7[[#This Row],[Coy]]</f>
        <v>A</v>
      </c>
      <c r="Z277" s="30" t="str">
        <f>Table7[[#This Row],[Med Cat]]</f>
        <v>SHAPE1</v>
      </c>
      <c r="AA277" s="30" t="str">
        <f>Table7[[#This Row],[Location]]</f>
        <v>In Unit</v>
      </c>
      <c r="AB277" s="30"/>
      <c r="AC277" s="30"/>
      <c r="AD277" s="30"/>
      <c r="AE277" s="30"/>
      <c r="AF277" s="30"/>
      <c r="AG277" s="30"/>
      <c r="AH277" s="30"/>
      <c r="AI277"/>
      <c r="AJ277"/>
      <c r="AK277"/>
      <c r="AL277"/>
      <c r="AM277"/>
      <c r="AN277"/>
      <c r="AO277"/>
      <c r="AP277"/>
      <c r="AQ277"/>
      <c r="AR277"/>
      <c r="AS277"/>
      <c r="AT277"/>
    </row>
    <row r="278" spans="1:46" x14ac:dyDescent="0.3">
      <c r="A278" s="10">
        <f>SUBTOTAL(3,$B$5:B278)</f>
        <v>274</v>
      </c>
      <c r="B278" s="13" t="s">
        <v>822</v>
      </c>
      <c r="C278" s="13" t="s">
        <v>14</v>
      </c>
      <c r="D278" s="13" t="s">
        <v>823</v>
      </c>
      <c r="E278" s="13" t="s">
        <v>1</v>
      </c>
      <c r="F278" s="15">
        <v>31050</v>
      </c>
      <c r="G278" s="28">
        <f t="shared" ca="1" si="8"/>
        <v>41.329372847428196</v>
      </c>
      <c r="H278" s="16">
        <v>41588</v>
      </c>
      <c r="I278" s="28">
        <f t="shared" ca="1" si="9"/>
        <v>12.477901252630113</v>
      </c>
      <c r="J278" s="13" t="s">
        <v>22</v>
      </c>
      <c r="K278" s="29" t="s">
        <v>81</v>
      </c>
      <c r="L278" s="30">
        <v>144216</v>
      </c>
      <c r="M278" s="13" t="s">
        <v>824</v>
      </c>
      <c r="N278" s="30"/>
      <c r="O278" s="13" t="s">
        <v>16</v>
      </c>
      <c r="P278" s="13" t="s">
        <v>1288</v>
      </c>
      <c r="Q278" s="10"/>
      <c r="R278" s="10">
        <f>60-Table7[[#This Row],[AL]]</f>
        <v>60</v>
      </c>
      <c r="T278" s="30">
        <f>30-Table7[[#This Row],[CL]]</f>
        <v>30</v>
      </c>
      <c r="U278" s="30">
        <f>Table7[[#This Row],[AL BAL]]+Table7[[#This Row],[CL BAL]]</f>
        <v>90</v>
      </c>
      <c r="V278" s="30"/>
      <c r="W278" s="30"/>
      <c r="X278" s="30"/>
      <c r="Y278" s="30" t="str">
        <f>Table7[[#This Row],[Coy]]</f>
        <v>A</v>
      </c>
      <c r="Z278" s="30" t="str">
        <f>Table7[[#This Row],[Med Cat]]</f>
        <v>SHAPE1</v>
      </c>
      <c r="AA278" s="30" t="str">
        <f>Table7[[#This Row],[Location]]</f>
        <v>In Unit</v>
      </c>
      <c r="AB278" s="30"/>
      <c r="AC278" s="30"/>
      <c r="AD278" s="30"/>
      <c r="AE278" s="30"/>
      <c r="AF278" s="30"/>
      <c r="AG278" s="30"/>
      <c r="AH278" s="30"/>
      <c r="AI278"/>
      <c r="AJ278"/>
      <c r="AK278"/>
      <c r="AL278"/>
      <c r="AM278"/>
      <c r="AN278"/>
      <c r="AO278"/>
      <c r="AP278"/>
      <c r="AQ278"/>
      <c r="AR278"/>
      <c r="AS278"/>
      <c r="AT278"/>
    </row>
    <row r="279" spans="1:46" x14ac:dyDescent="0.3">
      <c r="A279" s="10">
        <f>SUBTOTAL(3,$B$5:B279)</f>
        <v>275</v>
      </c>
      <c r="B279" s="13" t="s">
        <v>881</v>
      </c>
      <c r="C279" s="13" t="s">
        <v>19</v>
      </c>
      <c r="D279" s="13" t="s">
        <v>882</v>
      </c>
      <c r="E279" s="13" t="s">
        <v>2</v>
      </c>
      <c r="F279" s="15">
        <v>31051</v>
      </c>
      <c r="G279" s="28">
        <f t="shared" ca="1" si="8"/>
        <v>41.326634996641069</v>
      </c>
      <c r="H279" s="15">
        <v>41589</v>
      </c>
      <c r="I279" s="28">
        <f t="shared" ca="1" si="9"/>
        <v>12.475163401842982</v>
      </c>
      <c r="J279" s="13" t="s">
        <v>17</v>
      </c>
      <c r="K279" s="29" t="s">
        <v>18</v>
      </c>
      <c r="L279" s="30">
        <v>144216</v>
      </c>
      <c r="M279" s="13" t="s">
        <v>883</v>
      </c>
      <c r="N279" s="30"/>
      <c r="O279" s="13" t="s">
        <v>16</v>
      </c>
      <c r="P279" s="13" t="s">
        <v>1265</v>
      </c>
      <c r="Q279" s="10"/>
      <c r="R279" s="10">
        <f>60-Table7[[#This Row],[AL]]</f>
        <v>60</v>
      </c>
      <c r="T279" s="30">
        <f>30-Table7[[#This Row],[CL]]</f>
        <v>30</v>
      </c>
      <c r="U279" s="30">
        <f>Table7[[#This Row],[AL BAL]]+Table7[[#This Row],[CL BAL]]</f>
        <v>90</v>
      </c>
      <c r="V279" s="30"/>
      <c r="W279" s="30"/>
      <c r="X279" s="30"/>
      <c r="Y279" s="30" t="str">
        <f>Table7[[#This Row],[Coy]]</f>
        <v>C</v>
      </c>
      <c r="Z279" s="30" t="str">
        <f>Table7[[#This Row],[Med Cat]]</f>
        <v>SHAPE1</v>
      </c>
      <c r="AA279" s="30" t="str">
        <f>Table7[[#This Row],[Location]]</f>
        <v>Local Att</v>
      </c>
      <c r="AB279" s="30"/>
      <c r="AC279" s="30"/>
      <c r="AD279" s="30"/>
      <c r="AE279" s="30"/>
      <c r="AF279" s="30"/>
      <c r="AG279" s="30"/>
      <c r="AH279" s="30"/>
      <c r="AI279"/>
      <c r="AJ279"/>
      <c r="AK279"/>
      <c r="AL279"/>
      <c r="AM279"/>
      <c r="AN279"/>
      <c r="AO279"/>
      <c r="AP279"/>
      <c r="AQ279"/>
      <c r="AR279"/>
      <c r="AS279"/>
      <c r="AT279"/>
    </row>
    <row r="280" spans="1:46" x14ac:dyDescent="0.3">
      <c r="A280" s="10">
        <f>SUBTOTAL(3,$B$5:B280)</f>
        <v>276</v>
      </c>
      <c r="B280" s="14" t="s">
        <v>884</v>
      </c>
      <c r="C280" s="13" t="s">
        <v>24</v>
      </c>
      <c r="D280" s="14" t="s">
        <v>885</v>
      </c>
      <c r="E280" s="14" t="s">
        <v>15</v>
      </c>
      <c r="F280" s="15">
        <v>31052</v>
      </c>
      <c r="G280" s="28">
        <f t="shared" ca="1" si="8"/>
        <v>41.323897145853934</v>
      </c>
      <c r="H280" s="16">
        <v>41590</v>
      </c>
      <c r="I280" s="28">
        <f t="shared" ca="1" si="9"/>
        <v>12.472425551055849</v>
      </c>
      <c r="J280" s="14" t="s">
        <v>49</v>
      </c>
      <c r="K280" s="31" t="s">
        <v>18</v>
      </c>
      <c r="L280" s="30">
        <v>144216</v>
      </c>
      <c r="M280" s="14" t="s">
        <v>886</v>
      </c>
      <c r="N280" s="30"/>
      <c r="O280" s="14" t="s">
        <v>16</v>
      </c>
      <c r="P280" s="13" t="s">
        <v>1288</v>
      </c>
      <c r="Q280" s="10"/>
      <c r="R280" s="10">
        <f>60-Table7[[#This Row],[AL]]</f>
        <v>60</v>
      </c>
      <c r="T280" s="30">
        <f>30-Table7[[#This Row],[CL]]</f>
        <v>30</v>
      </c>
      <c r="U280" s="30">
        <f>Table7[[#This Row],[AL BAL]]+Table7[[#This Row],[CL BAL]]</f>
        <v>90</v>
      </c>
      <c r="V280" s="30"/>
      <c r="W280" s="30"/>
      <c r="X280" s="30"/>
      <c r="Y280" s="30" t="str">
        <f>Table7[[#This Row],[Coy]]</f>
        <v>SP</v>
      </c>
      <c r="Z280" s="30" t="str">
        <f>Table7[[#This Row],[Med Cat]]</f>
        <v>SHAPE1</v>
      </c>
      <c r="AA280" s="30" t="str">
        <f>Table7[[#This Row],[Location]]</f>
        <v>In Unit</v>
      </c>
      <c r="AB280" s="30"/>
      <c r="AC280" s="30"/>
      <c r="AD280" s="30"/>
      <c r="AE280" s="30"/>
      <c r="AF280" s="30"/>
      <c r="AG280" s="30"/>
      <c r="AH280" s="30"/>
      <c r="AI280"/>
      <c r="AJ280"/>
      <c r="AK280"/>
      <c r="AL280"/>
      <c r="AM280"/>
      <c r="AN280"/>
      <c r="AO280"/>
      <c r="AP280"/>
      <c r="AQ280"/>
      <c r="AR280"/>
      <c r="AS280"/>
      <c r="AT280"/>
    </row>
    <row r="281" spans="1:46" ht="27.6" x14ac:dyDescent="0.3">
      <c r="A281" s="10">
        <f>SUBTOTAL(3,$B$5:B281)</f>
        <v>277</v>
      </c>
      <c r="B281" s="14" t="s">
        <v>899</v>
      </c>
      <c r="C281" s="13" t="s">
        <v>34</v>
      </c>
      <c r="D281" s="14" t="s">
        <v>900</v>
      </c>
      <c r="E281" s="14" t="s">
        <v>4</v>
      </c>
      <c r="F281" s="15">
        <v>31053</v>
      </c>
      <c r="G281" s="28">
        <f t="shared" ca="1" si="8"/>
        <v>41.321159295066799</v>
      </c>
      <c r="H281" s="15">
        <v>41591</v>
      </c>
      <c r="I281" s="28">
        <f t="shared" ca="1" si="9"/>
        <v>12.469687700268718</v>
      </c>
      <c r="J281" s="14" t="s">
        <v>31</v>
      </c>
      <c r="K281" s="31" t="s">
        <v>18</v>
      </c>
      <c r="L281" s="30">
        <v>144216</v>
      </c>
      <c r="M281" s="14" t="s">
        <v>901</v>
      </c>
      <c r="N281" s="30"/>
      <c r="O281" s="14" t="s">
        <v>26</v>
      </c>
      <c r="P281" s="13" t="s">
        <v>1288</v>
      </c>
      <c r="Q281" s="10"/>
      <c r="R281" s="10">
        <f>60-Table7[[#This Row],[AL]]</f>
        <v>60</v>
      </c>
      <c r="T281" s="30">
        <f>30-Table7[[#This Row],[CL]]</f>
        <v>30</v>
      </c>
      <c r="U281" s="30">
        <f>Table7[[#This Row],[AL BAL]]+Table7[[#This Row],[CL BAL]]</f>
        <v>90</v>
      </c>
      <c r="V281" s="30"/>
      <c r="W281" s="30"/>
      <c r="X281" s="30"/>
      <c r="Y281" s="30" t="str">
        <f>Table7[[#This Row],[Coy]]</f>
        <v>HQ</v>
      </c>
      <c r="Z281" s="30" t="str">
        <f>Table7[[#This Row],[Med Cat]]</f>
        <v>P2(P)</v>
      </c>
      <c r="AA281" s="30" t="str">
        <f>Table7[[#This Row],[Location]]</f>
        <v>In Unit</v>
      </c>
      <c r="AB281" s="30"/>
      <c r="AC281" s="30"/>
      <c r="AD281" s="30"/>
      <c r="AE281" s="30"/>
      <c r="AF281" s="30"/>
      <c r="AG281" s="30"/>
      <c r="AH281" s="30"/>
      <c r="AI281"/>
      <c r="AJ281"/>
      <c r="AK281"/>
      <c r="AL281"/>
      <c r="AM281"/>
      <c r="AN281"/>
      <c r="AO281"/>
      <c r="AP281"/>
      <c r="AQ281"/>
      <c r="AR281"/>
      <c r="AS281"/>
      <c r="AT281"/>
    </row>
    <row r="282" spans="1:46" x14ac:dyDescent="0.3">
      <c r="A282" s="10">
        <f>SUBTOTAL(3,$B$5:B282)</f>
        <v>278</v>
      </c>
      <c r="B282" s="14" t="s">
        <v>958</v>
      </c>
      <c r="C282" s="13" t="s">
        <v>14</v>
      </c>
      <c r="D282" s="14" t="s">
        <v>959</v>
      </c>
      <c r="E282" s="14" t="s">
        <v>1</v>
      </c>
      <c r="F282" s="15">
        <v>31054</v>
      </c>
      <c r="G282" s="28">
        <f t="shared" ca="1" si="8"/>
        <v>41.318421444279672</v>
      </c>
      <c r="H282" s="16">
        <v>41592</v>
      </c>
      <c r="I282" s="28">
        <f t="shared" ca="1" si="9"/>
        <v>12.466949849481585</v>
      </c>
      <c r="J282" s="14" t="s">
        <v>22</v>
      </c>
      <c r="K282" s="31" t="s">
        <v>17</v>
      </c>
      <c r="L282" s="30">
        <v>144216</v>
      </c>
      <c r="M282" s="14" t="s">
        <v>960</v>
      </c>
      <c r="N282" s="30"/>
      <c r="O282" s="14" t="s">
        <v>26</v>
      </c>
      <c r="P282" s="13" t="s">
        <v>1288</v>
      </c>
      <c r="Q282" s="10"/>
      <c r="R282" s="10">
        <f>60-Table7[[#This Row],[AL]]</f>
        <v>60</v>
      </c>
      <c r="T282" s="30">
        <f>30-Table7[[#This Row],[CL]]</f>
        <v>30</v>
      </c>
      <c r="U282" s="30">
        <f>Table7[[#This Row],[AL BAL]]+Table7[[#This Row],[CL BAL]]</f>
        <v>90</v>
      </c>
      <c r="V282" s="30"/>
      <c r="W282" s="30"/>
      <c r="X282" s="30"/>
      <c r="Y282" s="30" t="str">
        <f>Table7[[#This Row],[Coy]]</f>
        <v>A</v>
      </c>
      <c r="Z282" s="30" t="str">
        <f>Table7[[#This Row],[Med Cat]]</f>
        <v>P2(P)</v>
      </c>
      <c r="AA282" s="30" t="str">
        <f>Table7[[#This Row],[Location]]</f>
        <v>In Unit</v>
      </c>
      <c r="AB282" s="30"/>
      <c r="AC282" s="30"/>
      <c r="AD282" s="30"/>
      <c r="AE282" s="30"/>
      <c r="AF282" s="30"/>
      <c r="AG282" s="30"/>
      <c r="AH282" s="30"/>
      <c r="AI282"/>
      <c r="AJ282"/>
      <c r="AK282"/>
      <c r="AL282"/>
      <c r="AM282"/>
      <c r="AN282"/>
      <c r="AO282"/>
      <c r="AP282"/>
      <c r="AQ282"/>
      <c r="AR282"/>
      <c r="AS282"/>
      <c r="AT282"/>
    </row>
    <row r="283" spans="1:46" x14ac:dyDescent="0.3">
      <c r="A283" s="10">
        <f>SUBTOTAL(3,$B$5:B283)</f>
        <v>279</v>
      </c>
      <c r="B283" s="14" t="s">
        <v>968</v>
      </c>
      <c r="C283" s="13" t="s">
        <v>19</v>
      </c>
      <c r="D283" s="14" t="s">
        <v>969</v>
      </c>
      <c r="E283" s="14" t="s">
        <v>1</v>
      </c>
      <c r="F283" s="15">
        <v>31055</v>
      </c>
      <c r="G283" s="28">
        <f t="shared" ca="1" si="8"/>
        <v>41.315683593492537</v>
      </c>
      <c r="H283" s="15">
        <v>41593</v>
      </c>
      <c r="I283" s="28">
        <f t="shared" ca="1" si="9"/>
        <v>12.464211998694454</v>
      </c>
      <c r="J283" s="14" t="s">
        <v>21</v>
      </c>
      <c r="K283" s="31" t="s">
        <v>18</v>
      </c>
      <c r="L283" s="30">
        <v>144216</v>
      </c>
      <c r="M283" s="14" t="s">
        <v>970</v>
      </c>
      <c r="N283" s="30"/>
      <c r="O283" s="14" t="s">
        <v>16</v>
      </c>
      <c r="P283" s="13" t="s">
        <v>1288</v>
      </c>
      <c r="Q283" s="10"/>
      <c r="R283" s="10">
        <f>60-Table7[[#This Row],[AL]]</f>
        <v>60</v>
      </c>
      <c r="T283" s="30">
        <f>30-Table7[[#This Row],[CL]]</f>
        <v>30</v>
      </c>
      <c r="U283" s="30">
        <f>Table7[[#This Row],[AL BAL]]+Table7[[#This Row],[CL BAL]]</f>
        <v>90</v>
      </c>
      <c r="V283" s="30"/>
      <c r="W283" s="30"/>
      <c r="X283" s="30"/>
      <c r="Y283" s="30" t="str">
        <f>Table7[[#This Row],[Coy]]</f>
        <v>A</v>
      </c>
      <c r="Z283" s="30" t="str">
        <f>Table7[[#This Row],[Med Cat]]</f>
        <v>SHAPE1</v>
      </c>
      <c r="AA283" s="30" t="str">
        <f>Table7[[#This Row],[Location]]</f>
        <v>In Unit</v>
      </c>
      <c r="AB283" s="30"/>
      <c r="AC283" s="30"/>
      <c r="AD283" s="30"/>
      <c r="AE283" s="30"/>
      <c r="AF283" s="30"/>
      <c r="AG283" s="30"/>
      <c r="AH283" s="30"/>
      <c r="AI283"/>
      <c r="AJ283"/>
      <c r="AK283"/>
      <c r="AL283"/>
      <c r="AM283"/>
      <c r="AN283"/>
      <c r="AO283"/>
      <c r="AP283"/>
      <c r="AQ283"/>
      <c r="AR283"/>
      <c r="AS283"/>
      <c r="AT283"/>
    </row>
    <row r="284" spans="1:46" x14ac:dyDescent="0.3">
      <c r="A284" s="10">
        <f>SUBTOTAL(3,$B$5:B284)</f>
        <v>280</v>
      </c>
      <c r="B284" s="13" t="s">
        <v>1009</v>
      </c>
      <c r="C284" s="13" t="s">
        <v>24</v>
      </c>
      <c r="D284" s="13" t="s">
        <v>1010</v>
      </c>
      <c r="E284" s="13" t="s">
        <v>1</v>
      </c>
      <c r="F284" s="15">
        <v>31056</v>
      </c>
      <c r="G284" s="28">
        <f t="shared" ca="1" si="8"/>
        <v>41.312945742705402</v>
      </c>
      <c r="H284" s="16">
        <v>41594</v>
      </c>
      <c r="I284" s="28">
        <f t="shared" ca="1" si="9"/>
        <v>12.461474147907321</v>
      </c>
      <c r="J284" s="13" t="s">
        <v>21</v>
      </c>
      <c r="K284" s="29" t="s">
        <v>18</v>
      </c>
      <c r="L284" s="30">
        <v>144216</v>
      </c>
      <c r="M284" s="13" t="s">
        <v>1011</v>
      </c>
      <c r="N284" s="30"/>
      <c r="O284" s="13" t="s">
        <v>16</v>
      </c>
      <c r="P284" s="13" t="s">
        <v>1288</v>
      </c>
      <c r="Q284" s="10"/>
      <c r="R284" s="10">
        <f>60-Table7[[#This Row],[AL]]</f>
        <v>60</v>
      </c>
      <c r="T284" s="30">
        <f>30-Table7[[#This Row],[CL]]</f>
        <v>30</v>
      </c>
      <c r="U284" s="30">
        <f>Table7[[#This Row],[AL BAL]]+Table7[[#This Row],[CL BAL]]</f>
        <v>90</v>
      </c>
      <c r="V284" s="30"/>
      <c r="W284" s="30"/>
      <c r="X284" s="30"/>
      <c r="Y284" s="30" t="str">
        <f>Table7[[#This Row],[Coy]]</f>
        <v>A</v>
      </c>
      <c r="Z284" s="30" t="str">
        <f>Table7[[#This Row],[Med Cat]]</f>
        <v>SHAPE1</v>
      </c>
      <c r="AA284" s="30" t="str">
        <f>Table7[[#This Row],[Location]]</f>
        <v>In Unit</v>
      </c>
      <c r="AB284" s="30"/>
      <c r="AC284" s="30"/>
      <c r="AD284" s="30"/>
      <c r="AE284" s="30"/>
      <c r="AF284" s="30"/>
      <c r="AG284" s="30"/>
      <c r="AH284" s="30"/>
      <c r="AI284"/>
      <c r="AJ284"/>
      <c r="AK284"/>
      <c r="AL284"/>
      <c r="AM284"/>
      <c r="AN284"/>
      <c r="AO284"/>
      <c r="AP284"/>
      <c r="AQ284"/>
      <c r="AR284"/>
      <c r="AS284"/>
      <c r="AT284"/>
    </row>
    <row r="285" spans="1:46" x14ac:dyDescent="0.3">
      <c r="A285" s="10">
        <f>SUBTOTAL(3,$B$5:B285)</f>
        <v>281</v>
      </c>
      <c r="B285" s="14" t="s">
        <v>1012</v>
      </c>
      <c r="C285" s="13" t="s">
        <v>34</v>
      </c>
      <c r="D285" s="14" t="s">
        <v>1013</v>
      </c>
      <c r="E285" s="14" t="s">
        <v>1</v>
      </c>
      <c r="F285" s="15">
        <v>31057</v>
      </c>
      <c r="G285" s="28">
        <f t="shared" ca="1" si="8"/>
        <v>41.310207891918274</v>
      </c>
      <c r="H285" s="15">
        <v>41595</v>
      </c>
      <c r="I285" s="28">
        <f t="shared" ca="1" si="9"/>
        <v>12.45873629712019</v>
      </c>
      <c r="J285" s="14" t="s">
        <v>22</v>
      </c>
      <c r="K285" s="31" t="s">
        <v>18</v>
      </c>
      <c r="L285" s="30">
        <v>144216</v>
      </c>
      <c r="M285" s="14" t="s">
        <v>1014</v>
      </c>
      <c r="N285" s="30"/>
      <c r="O285" s="14" t="s">
        <v>16</v>
      </c>
      <c r="P285" s="13" t="s">
        <v>1288</v>
      </c>
      <c r="Q285" s="10"/>
      <c r="R285" s="10">
        <f>60-Table7[[#This Row],[AL]]</f>
        <v>60</v>
      </c>
      <c r="T285" s="30">
        <f>30-Table7[[#This Row],[CL]]</f>
        <v>30</v>
      </c>
      <c r="U285" s="30">
        <f>Table7[[#This Row],[AL BAL]]+Table7[[#This Row],[CL BAL]]</f>
        <v>90</v>
      </c>
      <c r="V285" s="30"/>
      <c r="W285" s="30"/>
      <c r="X285" s="30"/>
      <c r="Y285" s="30" t="str">
        <f>Table7[[#This Row],[Coy]]</f>
        <v>A</v>
      </c>
      <c r="Z285" s="30" t="str">
        <f>Table7[[#This Row],[Med Cat]]</f>
        <v>SHAPE1</v>
      </c>
      <c r="AA285" s="30" t="str">
        <f>Table7[[#This Row],[Location]]</f>
        <v>In Unit</v>
      </c>
      <c r="AB285" s="30"/>
      <c r="AC285" s="30"/>
      <c r="AD285" s="30"/>
      <c r="AE285" s="30"/>
      <c r="AF285" s="30"/>
      <c r="AG285" s="30"/>
      <c r="AH285" s="30"/>
      <c r="AI285"/>
      <c r="AJ285"/>
      <c r="AK285"/>
      <c r="AL285"/>
      <c r="AM285"/>
      <c r="AN285"/>
      <c r="AO285"/>
      <c r="AP285"/>
      <c r="AQ285"/>
      <c r="AR285"/>
      <c r="AS285"/>
      <c r="AT285"/>
    </row>
    <row r="286" spans="1:46" x14ac:dyDescent="0.3">
      <c r="A286" s="10">
        <f>SUBTOTAL(3,$B$5:B286)</f>
        <v>282</v>
      </c>
      <c r="B286" s="13" t="s">
        <v>1148</v>
      </c>
      <c r="C286" s="13" t="s">
        <v>14</v>
      </c>
      <c r="D286" s="13" t="s">
        <v>1149</v>
      </c>
      <c r="E286" s="13" t="s">
        <v>3</v>
      </c>
      <c r="F286" s="15">
        <v>31058</v>
      </c>
      <c r="G286" s="28">
        <f t="shared" ca="1" si="8"/>
        <v>41.30747004113114</v>
      </c>
      <c r="H286" s="16">
        <v>41596</v>
      </c>
      <c r="I286" s="28">
        <f t="shared" ca="1" si="9"/>
        <v>12.455998446333057</v>
      </c>
      <c r="J286" s="13" t="s">
        <v>143</v>
      </c>
      <c r="K286" s="29" t="s">
        <v>17</v>
      </c>
      <c r="L286" s="30">
        <v>144216</v>
      </c>
      <c r="M286" s="13" t="s">
        <v>1150</v>
      </c>
      <c r="N286" s="30"/>
      <c r="O286" s="13" t="s">
        <v>16</v>
      </c>
      <c r="P286" s="14" t="s">
        <v>1288</v>
      </c>
      <c r="Q286" s="10"/>
      <c r="R286" s="10">
        <f>60-Table7[[#This Row],[AL]]</f>
        <v>60</v>
      </c>
      <c r="T286" s="30">
        <f>30-Table7[[#This Row],[CL]]</f>
        <v>30</v>
      </c>
      <c r="U286" s="30">
        <f>Table7[[#This Row],[AL BAL]]+Table7[[#This Row],[CL BAL]]</f>
        <v>90</v>
      </c>
      <c r="V286" s="30"/>
      <c r="W286" s="30"/>
      <c r="X286" s="30"/>
      <c r="Y286" s="30" t="str">
        <f>Table7[[#This Row],[Coy]]</f>
        <v>D</v>
      </c>
      <c r="Z286" s="30" t="str">
        <f>Table7[[#This Row],[Med Cat]]</f>
        <v>SHAPE1</v>
      </c>
      <c r="AA286" s="30" t="str">
        <f>Table7[[#This Row],[Location]]</f>
        <v>In Unit</v>
      </c>
      <c r="AB286" s="30"/>
      <c r="AC286" s="30"/>
      <c r="AD286" s="30"/>
      <c r="AE286" s="30"/>
      <c r="AF286" s="30"/>
      <c r="AG286" s="30"/>
      <c r="AH286" s="30"/>
      <c r="AI286"/>
      <c r="AJ286"/>
      <c r="AK286"/>
      <c r="AL286"/>
      <c r="AM286"/>
      <c r="AN286"/>
      <c r="AO286"/>
      <c r="AP286"/>
      <c r="AQ286"/>
      <c r="AR286"/>
      <c r="AS286"/>
      <c r="AT286"/>
    </row>
    <row r="287" spans="1:46" x14ac:dyDescent="0.3">
      <c r="A287" s="10">
        <f>SUBTOTAL(3,$B$5:B287)</f>
        <v>283</v>
      </c>
      <c r="B287" s="14" t="s">
        <v>1192</v>
      </c>
      <c r="C287" s="13" t="s">
        <v>19</v>
      </c>
      <c r="D287" s="14" t="s">
        <v>1193</v>
      </c>
      <c r="E287" s="14" t="s">
        <v>2</v>
      </c>
      <c r="F287" s="15">
        <v>31059</v>
      </c>
      <c r="G287" s="28">
        <f t="shared" ca="1" si="8"/>
        <v>41.304732190344012</v>
      </c>
      <c r="H287" s="15">
        <v>41597</v>
      </c>
      <c r="I287" s="28">
        <f t="shared" ca="1" si="9"/>
        <v>12.453260595545926</v>
      </c>
      <c r="J287" s="14" t="s">
        <v>31</v>
      </c>
      <c r="K287" s="31" t="s">
        <v>17</v>
      </c>
      <c r="L287" s="30">
        <v>144216</v>
      </c>
      <c r="M287" s="14" t="s">
        <v>1194</v>
      </c>
      <c r="N287" s="30"/>
      <c r="O287" s="14" t="s">
        <v>16</v>
      </c>
      <c r="P287" s="14" t="s">
        <v>1265</v>
      </c>
      <c r="Q287" s="10"/>
      <c r="R287" s="10">
        <f>60-Table7[[#This Row],[AL]]</f>
        <v>60</v>
      </c>
      <c r="T287" s="30">
        <f>30-Table7[[#This Row],[CL]]</f>
        <v>30</v>
      </c>
      <c r="U287" s="30">
        <f>Table7[[#This Row],[AL BAL]]+Table7[[#This Row],[CL BAL]]</f>
        <v>90</v>
      </c>
      <c r="V287" s="30"/>
      <c r="W287" s="30"/>
      <c r="X287" s="30"/>
      <c r="Y287" s="30" t="str">
        <f>Table7[[#This Row],[Coy]]</f>
        <v>C</v>
      </c>
      <c r="Z287" s="30" t="str">
        <f>Table7[[#This Row],[Med Cat]]</f>
        <v>SHAPE1</v>
      </c>
      <c r="AA287" s="30" t="str">
        <f>Table7[[#This Row],[Location]]</f>
        <v>Local Att</v>
      </c>
      <c r="AB287" s="30"/>
      <c r="AC287" s="30"/>
      <c r="AD287" s="30"/>
      <c r="AE287" s="30"/>
      <c r="AF287" s="30"/>
      <c r="AG287" s="30"/>
      <c r="AH287" s="30"/>
      <c r="AI287"/>
      <c r="AJ287"/>
      <c r="AK287"/>
      <c r="AL287"/>
      <c r="AM287"/>
      <c r="AN287"/>
      <c r="AO287"/>
      <c r="AP287"/>
      <c r="AQ287"/>
      <c r="AR287"/>
      <c r="AS287"/>
      <c r="AT287"/>
    </row>
    <row r="288" spans="1:46" x14ac:dyDescent="0.3">
      <c r="A288" s="10">
        <f>SUBTOTAL(3,$B$5:B288)</f>
        <v>284</v>
      </c>
      <c r="B288" s="13" t="s">
        <v>1200</v>
      </c>
      <c r="C288" s="13" t="s">
        <v>1105</v>
      </c>
      <c r="D288" s="13" t="s">
        <v>1201</v>
      </c>
      <c r="E288" s="13" t="s">
        <v>15</v>
      </c>
      <c r="F288" s="15">
        <v>31060</v>
      </c>
      <c r="G288" s="28">
        <f t="shared" ca="1" si="8"/>
        <v>41.301994339556877</v>
      </c>
      <c r="H288" s="16">
        <v>41598</v>
      </c>
      <c r="I288" s="28">
        <f t="shared" ca="1" si="9"/>
        <v>12.450522744758793</v>
      </c>
      <c r="J288" s="13" t="s">
        <v>22</v>
      </c>
      <c r="K288" s="29" t="s">
        <v>18</v>
      </c>
      <c r="L288" s="30">
        <v>144216</v>
      </c>
      <c r="M288" s="13" t="s">
        <v>1202</v>
      </c>
      <c r="N288" s="30"/>
      <c r="O288" s="13" t="s">
        <v>16</v>
      </c>
      <c r="P288" s="13" t="s">
        <v>1288</v>
      </c>
      <c r="Q288" s="10"/>
      <c r="R288" s="10">
        <f>60-Table7[[#This Row],[AL]]</f>
        <v>60</v>
      </c>
      <c r="T288" s="30">
        <f>30-Table7[[#This Row],[CL]]</f>
        <v>30</v>
      </c>
      <c r="U288" s="30">
        <f>Table7[[#This Row],[AL BAL]]+Table7[[#This Row],[CL BAL]]</f>
        <v>90</v>
      </c>
      <c r="V288" s="30"/>
      <c r="W288" s="30"/>
      <c r="X288" s="30"/>
      <c r="Y288" s="30" t="str">
        <f>Table7[[#This Row],[Coy]]</f>
        <v>SP</v>
      </c>
      <c r="Z288" s="30" t="str">
        <f>Table7[[#This Row],[Med Cat]]</f>
        <v>SHAPE1</v>
      </c>
      <c r="AA288" s="30" t="str">
        <f>Table7[[#This Row],[Location]]</f>
        <v>In Unit</v>
      </c>
      <c r="AB288" s="30"/>
      <c r="AC288" s="30"/>
      <c r="AD288" s="30"/>
      <c r="AE288" s="30"/>
      <c r="AF288" s="30"/>
      <c r="AG288" s="30"/>
      <c r="AH288" s="30"/>
      <c r="AI288"/>
      <c r="AJ288"/>
      <c r="AK288"/>
      <c r="AL288"/>
      <c r="AM288"/>
      <c r="AN288"/>
      <c r="AO288"/>
      <c r="AP288"/>
      <c r="AQ288"/>
      <c r="AR288"/>
      <c r="AS288"/>
      <c r="AT288"/>
    </row>
    <row r="289" spans="1:46" x14ac:dyDescent="0.3">
      <c r="A289" s="10">
        <f>SUBTOTAL(3,$B$5:B289)</f>
        <v>285</v>
      </c>
      <c r="B289" s="13" t="s">
        <v>1233</v>
      </c>
      <c r="C289" s="13" t="s">
        <v>1105</v>
      </c>
      <c r="D289" s="13" t="s">
        <v>1234</v>
      </c>
      <c r="E289" s="13" t="s">
        <v>15</v>
      </c>
      <c r="F289" s="15">
        <v>31061</v>
      </c>
      <c r="G289" s="28">
        <f t="shared" ca="1" si="8"/>
        <v>41.299256488769743</v>
      </c>
      <c r="H289" s="15">
        <v>41599</v>
      </c>
      <c r="I289" s="28">
        <f t="shared" ca="1" si="9"/>
        <v>12.447784893971662</v>
      </c>
      <c r="J289" s="13" t="s">
        <v>31</v>
      </c>
      <c r="K289" s="29" t="s">
        <v>18</v>
      </c>
      <c r="L289" s="30">
        <v>144216</v>
      </c>
      <c r="M289" s="13" t="s">
        <v>1235</v>
      </c>
      <c r="N289" s="30"/>
      <c r="O289" s="13" t="s">
        <v>16</v>
      </c>
      <c r="P289" s="13" t="s">
        <v>1330</v>
      </c>
      <c r="Q289" s="10"/>
      <c r="R289" s="10">
        <f>60-Table7[[#This Row],[AL]]</f>
        <v>60</v>
      </c>
      <c r="T289" s="30">
        <f>30-Table7[[#This Row],[CL]]</f>
        <v>30</v>
      </c>
      <c r="U289" s="30">
        <f>Table7[[#This Row],[AL BAL]]+Table7[[#This Row],[CL BAL]]</f>
        <v>90</v>
      </c>
      <c r="V289" s="30"/>
      <c r="W289" s="30"/>
      <c r="X289" s="30"/>
      <c r="Y289" s="30" t="str">
        <f>Table7[[#This Row],[Coy]]</f>
        <v>SP</v>
      </c>
      <c r="Z289" s="30" t="str">
        <f>Table7[[#This Row],[Med Cat]]</f>
        <v>SHAPE1</v>
      </c>
      <c r="AA289" s="30" t="str">
        <f>Table7[[#This Row],[Location]]</f>
        <v>AWL</v>
      </c>
      <c r="AB289" s="30"/>
      <c r="AC289" s="30"/>
      <c r="AD289" s="30"/>
      <c r="AE289" s="30"/>
      <c r="AF289" s="30"/>
      <c r="AG289" s="30"/>
      <c r="AH289" s="30"/>
      <c r="AI289"/>
      <c r="AJ289"/>
      <c r="AK289"/>
      <c r="AL289"/>
      <c r="AM289"/>
      <c r="AN289"/>
      <c r="AO289"/>
      <c r="AP289"/>
      <c r="AQ289"/>
      <c r="AR289"/>
      <c r="AS289"/>
      <c r="AT289"/>
    </row>
    <row r="290" spans="1:46" x14ac:dyDescent="0.3">
      <c r="A290" s="10">
        <f>SUBTOTAL(3,$B$5:B290)</f>
        <v>286</v>
      </c>
      <c r="B290" s="14" t="s">
        <v>238</v>
      </c>
      <c r="C290" s="13" t="s">
        <v>1105</v>
      </c>
      <c r="D290" s="14" t="s">
        <v>239</v>
      </c>
      <c r="E290" s="14" t="s">
        <v>1</v>
      </c>
      <c r="F290" s="15">
        <v>31062</v>
      </c>
      <c r="G290" s="28">
        <f t="shared" ca="1" si="8"/>
        <v>41.296518637982615</v>
      </c>
      <c r="H290" s="16">
        <v>41600</v>
      </c>
      <c r="I290" s="28">
        <f t="shared" ca="1" si="9"/>
        <v>12.445047043184529</v>
      </c>
      <c r="J290" s="14" t="s">
        <v>17</v>
      </c>
      <c r="K290" s="31" t="s">
        <v>17</v>
      </c>
      <c r="L290" s="30">
        <v>144216</v>
      </c>
      <c r="M290" s="14" t="s">
        <v>240</v>
      </c>
      <c r="N290" s="30"/>
      <c r="O290" s="14" t="s">
        <v>16</v>
      </c>
      <c r="P290" s="13" t="s">
        <v>1288</v>
      </c>
      <c r="Q290" s="10"/>
      <c r="R290" s="10">
        <f>60-Table7[[#This Row],[AL]]</f>
        <v>60</v>
      </c>
      <c r="T290" s="30">
        <f>30-Table7[[#This Row],[CL]]</f>
        <v>30</v>
      </c>
      <c r="U290" s="30">
        <f>Table7[[#This Row],[AL BAL]]+Table7[[#This Row],[CL BAL]]</f>
        <v>90</v>
      </c>
      <c r="V290" s="30"/>
      <c r="W290" s="30"/>
      <c r="X290" s="30"/>
      <c r="Y290" s="30" t="str">
        <f>Table7[[#This Row],[Coy]]</f>
        <v>A</v>
      </c>
      <c r="Z290" s="30" t="str">
        <f>Table7[[#This Row],[Med Cat]]</f>
        <v>SHAPE1</v>
      </c>
      <c r="AA290" s="30" t="str">
        <f>Table7[[#This Row],[Location]]</f>
        <v>In Unit</v>
      </c>
      <c r="AB290" s="30"/>
      <c r="AC290" s="30"/>
      <c r="AD290" s="30"/>
      <c r="AE290" s="30"/>
      <c r="AF290" s="30"/>
      <c r="AG290" s="30"/>
      <c r="AH290" s="30"/>
      <c r="AI290"/>
      <c r="AJ290"/>
      <c r="AK290"/>
      <c r="AL290"/>
      <c r="AM290"/>
      <c r="AN290"/>
      <c r="AO290"/>
      <c r="AP290"/>
      <c r="AQ290"/>
      <c r="AR290"/>
      <c r="AS290"/>
      <c r="AT290"/>
    </row>
    <row r="291" spans="1:46" x14ac:dyDescent="0.3">
      <c r="A291" s="10">
        <f>SUBTOTAL(3,$B$5:B291)</f>
        <v>287</v>
      </c>
      <c r="B291" s="13" t="s">
        <v>1177</v>
      </c>
      <c r="C291" s="13" t="s">
        <v>1105</v>
      </c>
      <c r="D291" s="13" t="s">
        <v>1178</v>
      </c>
      <c r="E291" s="13" t="s">
        <v>15</v>
      </c>
      <c r="F291" s="15">
        <v>31063</v>
      </c>
      <c r="G291" s="28">
        <f t="shared" ca="1" si="8"/>
        <v>41.29378078719548</v>
      </c>
      <c r="H291" s="15">
        <v>41601</v>
      </c>
      <c r="I291" s="28">
        <f t="shared" ca="1" si="9"/>
        <v>12.442309192397397</v>
      </c>
      <c r="J291" s="13" t="s">
        <v>31</v>
      </c>
      <c r="K291" s="29" t="s">
        <v>18</v>
      </c>
      <c r="L291" s="30">
        <v>144216</v>
      </c>
      <c r="M291" s="13" t="s">
        <v>1179</v>
      </c>
      <c r="N291" s="30"/>
      <c r="O291" s="13" t="s">
        <v>16</v>
      </c>
      <c r="P291" s="13" t="s">
        <v>1288</v>
      </c>
      <c r="Q291" s="10"/>
      <c r="R291" s="10">
        <f>60-Table7[[#This Row],[AL]]</f>
        <v>60</v>
      </c>
      <c r="T291" s="30">
        <f>30-Table7[[#This Row],[CL]]</f>
        <v>30</v>
      </c>
      <c r="U291" s="30">
        <f>Table7[[#This Row],[AL BAL]]+Table7[[#This Row],[CL BAL]]</f>
        <v>90</v>
      </c>
      <c r="V291" s="30"/>
      <c r="W291" s="30"/>
      <c r="X291" s="30"/>
      <c r="Y291" s="30" t="str">
        <f>Table7[[#This Row],[Coy]]</f>
        <v>SP</v>
      </c>
      <c r="Z291" s="30" t="str">
        <f>Table7[[#This Row],[Med Cat]]</f>
        <v>SHAPE1</v>
      </c>
      <c r="AA291" s="30" t="str">
        <f>Table7[[#This Row],[Location]]</f>
        <v>In Unit</v>
      </c>
      <c r="AB291" s="30"/>
      <c r="AC291" s="30"/>
      <c r="AD291" s="30"/>
      <c r="AE291" s="30"/>
      <c r="AF291" s="30"/>
      <c r="AG291" s="30"/>
      <c r="AH291" s="30"/>
      <c r="AI291"/>
      <c r="AJ291"/>
      <c r="AK291"/>
      <c r="AL291"/>
      <c r="AM291"/>
      <c r="AN291"/>
      <c r="AO291"/>
      <c r="AP291"/>
      <c r="AQ291"/>
      <c r="AR291"/>
      <c r="AS291"/>
      <c r="AT291"/>
    </row>
    <row r="292" spans="1:46" x14ac:dyDescent="0.3">
      <c r="A292" s="10">
        <f>SUBTOTAL(3,$B$5:B292)</f>
        <v>288</v>
      </c>
      <c r="B292" s="14" t="s">
        <v>58</v>
      </c>
      <c r="C292" s="13" t="s">
        <v>24</v>
      </c>
      <c r="D292" s="14" t="s">
        <v>59</v>
      </c>
      <c r="E292" s="14" t="s">
        <v>4</v>
      </c>
      <c r="F292" s="15">
        <v>31064</v>
      </c>
      <c r="G292" s="28">
        <f t="shared" ca="1" si="8"/>
        <v>41.291042936408346</v>
      </c>
      <c r="H292" s="16">
        <v>41602</v>
      </c>
      <c r="I292" s="28">
        <f t="shared" ca="1" si="9"/>
        <v>12.439571341610264</v>
      </c>
      <c r="J292" s="14" t="s">
        <v>21</v>
      </c>
      <c r="K292" s="31" t="s">
        <v>18</v>
      </c>
      <c r="L292" s="30">
        <v>144216</v>
      </c>
      <c r="M292" s="14" t="s">
        <v>61</v>
      </c>
      <c r="N292" s="30"/>
      <c r="O292" s="14" t="s">
        <v>16</v>
      </c>
      <c r="P292" s="13" t="s">
        <v>1288</v>
      </c>
      <c r="Q292" s="10"/>
      <c r="R292" s="10">
        <f>60-Table7[[#This Row],[AL]]</f>
        <v>60</v>
      </c>
      <c r="T292" s="30">
        <f>30-Table7[[#This Row],[CL]]</f>
        <v>30</v>
      </c>
      <c r="U292" s="30">
        <f>Table7[[#This Row],[AL BAL]]+Table7[[#This Row],[CL BAL]]</f>
        <v>90</v>
      </c>
      <c r="V292" s="30"/>
      <c r="W292" s="30"/>
      <c r="X292" s="30"/>
      <c r="Y292" s="30" t="str">
        <f>Table7[[#This Row],[Coy]]</f>
        <v>HQ</v>
      </c>
      <c r="Z292" s="30" t="str">
        <f>Table7[[#This Row],[Med Cat]]</f>
        <v>SHAPE1</v>
      </c>
      <c r="AA292" s="30" t="str">
        <f>Table7[[#This Row],[Location]]</f>
        <v>In Unit</v>
      </c>
      <c r="AB292" s="30"/>
      <c r="AC292" s="30"/>
      <c r="AD292" s="30"/>
      <c r="AE292" s="30"/>
      <c r="AF292" s="30"/>
      <c r="AG292" s="30"/>
      <c r="AH292" s="30"/>
      <c r="AI292"/>
      <c r="AJ292"/>
      <c r="AK292"/>
      <c r="AL292"/>
      <c r="AM292"/>
      <c r="AN292"/>
      <c r="AO292"/>
      <c r="AP292"/>
      <c r="AQ292"/>
      <c r="AR292"/>
      <c r="AS292"/>
      <c r="AT292"/>
    </row>
    <row r="293" spans="1:46" x14ac:dyDescent="0.3">
      <c r="A293" s="10">
        <f>SUBTOTAL(3,$B$5:B293)</f>
        <v>289</v>
      </c>
      <c r="B293" s="13" t="s">
        <v>99</v>
      </c>
      <c r="C293" s="13" t="s">
        <v>34</v>
      </c>
      <c r="D293" s="13" t="s">
        <v>100</v>
      </c>
      <c r="E293" s="13" t="s">
        <v>0</v>
      </c>
      <c r="F293" s="15">
        <v>31065</v>
      </c>
      <c r="G293" s="28">
        <f t="shared" ca="1" si="8"/>
        <v>41.288305085621218</v>
      </c>
      <c r="H293" s="15">
        <v>41603</v>
      </c>
      <c r="I293" s="28">
        <f t="shared" ca="1" si="9"/>
        <v>12.436833490823133</v>
      </c>
      <c r="J293" s="13" t="s">
        <v>22</v>
      </c>
      <c r="K293" s="29" t="s">
        <v>18</v>
      </c>
      <c r="L293" s="30">
        <v>144216</v>
      </c>
      <c r="M293" s="13" t="s">
        <v>101</v>
      </c>
      <c r="N293" s="30"/>
      <c r="O293" s="13" t="s">
        <v>16</v>
      </c>
      <c r="P293" s="14" t="s">
        <v>1288</v>
      </c>
      <c r="Q293" s="10"/>
      <c r="R293" s="10">
        <f>60-Table7[[#This Row],[AL]]</f>
        <v>60</v>
      </c>
      <c r="T293" s="30">
        <f>30-Table7[[#This Row],[CL]]</f>
        <v>30</v>
      </c>
      <c r="U293" s="30">
        <f>Table7[[#This Row],[AL BAL]]+Table7[[#This Row],[CL BAL]]</f>
        <v>90</v>
      </c>
      <c r="V293" s="30"/>
      <c r="W293" s="30"/>
      <c r="X293" s="30"/>
      <c r="Y293" s="30" t="str">
        <f>Table7[[#This Row],[Coy]]</f>
        <v>B</v>
      </c>
      <c r="Z293" s="30" t="str">
        <f>Table7[[#This Row],[Med Cat]]</f>
        <v>SHAPE1</v>
      </c>
      <c r="AA293" s="30" t="str">
        <f>Table7[[#This Row],[Location]]</f>
        <v>In Unit</v>
      </c>
      <c r="AB293" s="30"/>
      <c r="AC293" s="30"/>
      <c r="AD293" s="30"/>
      <c r="AE293" s="30"/>
      <c r="AF293" s="30"/>
      <c r="AG293" s="30"/>
      <c r="AH293" s="30"/>
      <c r="AI293"/>
      <c r="AJ293"/>
      <c r="AK293"/>
      <c r="AL293"/>
      <c r="AM293"/>
      <c r="AN293"/>
      <c r="AO293"/>
      <c r="AP293"/>
      <c r="AQ293"/>
      <c r="AR293"/>
      <c r="AS293"/>
      <c r="AT293"/>
    </row>
    <row r="294" spans="1:46" x14ac:dyDescent="0.3">
      <c r="A294" s="10">
        <f>SUBTOTAL(3,$B$5:B294)</f>
        <v>290</v>
      </c>
      <c r="B294" s="13" t="s">
        <v>105</v>
      </c>
      <c r="C294" s="13" t="s">
        <v>14</v>
      </c>
      <c r="D294" s="13" t="s">
        <v>106</v>
      </c>
      <c r="E294" s="13" t="s">
        <v>3</v>
      </c>
      <c r="F294" s="15">
        <v>31066</v>
      </c>
      <c r="G294" s="28">
        <f t="shared" ca="1" si="8"/>
        <v>41.285567234834083</v>
      </c>
      <c r="H294" s="16">
        <v>41604</v>
      </c>
      <c r="I294" s="28">
        <f t="shared" ca="1" si="9"/>
        <v>12.434095640036</v>
      </c>
      <c r="J294" s="13" t="s">
        <v>22</v>
      </c>
      <c r="K294" s="29" t="s">
        <v>18</v>
      </c>
      <c r="L294" s="30">
        <v>144216</v>
      </c>
      <c r="M294" s="13" t="s">
        <v>107</v>
      </c>
      <c r="N294" s="30"/>
      <c r="O294" s="13" t="s">
        <v>16</v>
      </c>
      <c r="P294" s="14" t="s">
        <v>1288</v>
      </c>
      <c r="Q294" s="10"/>
      <c r="R294" s="10">
        <f>60-Table7[[#This Row],[AL]]</f>
        <v>60</v>
      </c>
      <c r="T294" s="30">
        <f>30-Table7[[#This Row],[CL]]</f>
        <v>30</v>
      </c>
      <c r="U294" s="30">
        <f>Table7[[#This Row],[AL BAL]]+Table7[[#This Row],[CL BAL]]</f>
        <v>90</v>
      </c>
      <c r="V294" s="30"/>
      <c r="W294" s="30"/>
      <c r="X294" s="30"/>
      <c r="Y294" s="30" t="str">
        <f>Table7[[#This Row],[Coy]]</f>
        <v>D</v>
      </c>
      <c r="Z294" s="30" t="str">
        <f>Table7[[#This Row],[Med Cat]]</f>
        <v>SHAPE1</v>
      </c>
      <c r="AA294" s="30" t="str">
        <f>Table7[[#This Row],[Location]]</f>
        <v>In Unit</v>
      </c>
      <c r="AB294" s="30"/>
      <c r="AC294" s="30"/>
      <c r="AD294" s="30"/>
      <c r="AE294" s="30"/>
      <c r="AF294" s="30"/>
      <c r="AG294" s="30"/>
      <c r="AH294" s="30"/>
      <c r="AI294"/>
      <c r="AJ294"/>
      <c r="AK294"/>
      <c r="AL294"/>
      <c r="AM294"/>
      <c r="AN294"/>
      <c r="AO294"/>
      <c r="AP294"/>
      <c r="AQ294"/>
      <c r="AR294"/>
      <c r="AS294"/>
      <c r="AT294"/>
    </row>
    <row r="295" spans="1:46" x14ac:dyDescent="0.3">
      <c r="A295" s="10">
        <f>SUBTOTAL(3,$B$5:B295)</f>
        <v>291</v>
      </c>
      <c r="B295" s="13" t="s">
        <v>108</v>
      </c>
      <c r="C295" s="13" t="s">
        <v>19</v>
      </c>
      <c r="D295" s="13" t="s">
        <v>109</v>
      </c>
      <c r="E295" s="13" t="s">
        <v>1</v>
      </c>
      <c r="F295" s="15">
        <v>31067</v>
      </c>
      <c r="G295" s="28">
        <f t="shared" ca="1" si="8"/>
        <v>41.282829384046956</v>
      </c>
      <c r="H295" s="15">
        <v>41605</v>
      </c>
      <c r="I295" s="28">
        <f t="shared" ca="1" si="9"/>
        <v>12.431357789248869</v>
      </c>
      <c r="J295" s="13" t="s">
        <v>31</v>
      </c>
      <c r="K295" s="29" t="s">
        <v>18</v>
      </c>
      <c r="L295" s="30">
        <v>144216</v>
      </c>
      <c r="M295" s="13" t="s">
        <v>110</v>
      </c>
      <c r="N295" s="30"/>
      <c r="O295" s="13" t="s">
        <v>16</v>
      </c>
      <c r="P295" s="13" t="s">
        <v>1288</v>
      </c>
      <c r="Q295" s="10"/>
      <c r="R295" s="10">
        <f>60-Table7[[#This Row],[AL]]</f>
        <v>60</v>
      </c>
      <c r="T295" s="30">
        <f>30-Table7[[#This Row],[CL]]</f>
        <v>30</v>
      </c>
      <c r="U295" s="30">
        <f>Table7[[#This Row],[AL BAL]]+Table7[[#This Row],[CL BAL]]</f>
        <v>90</v>
      </c>
      <c r="V295" s="30"/>
      <c r="W295" s="30"/>
      <c r="X295" s="30"/>
      <c r="Y295" s="30" t="str">
        <f>Table7[[#This Row],[Coy]]</f>
        <v>A</v>
      </c>
      <c r="Z295" s="30" t="str">
        <f>Table7[[#This Row],[Med Cat]]</f>
        <v>SHAPE1</v>
      </c>
      <c r="AA295" s="30" t="str">
        <f>Table7[[#This Row],[Location]]</f>
        <v>In Unit</v>
      </c>
      <c r="AB295" s="30"/>
      <c r="AC295" s="30"/>
      <c r="AD295" s="30"/>
      <c r="AE295" s="30"/>
      <c r="AF295" s="30"/>
      <c r="AG295" s="30"/>
      <c r="AH295" s="30"/>
      <c r="AI295"/>
      <c r="AJ295"/>
      <c r="AK295"/>
      <c r="AL295"/>
      <c r="AM295"/>
      <c r="AN295"/>
      <c r="AO295"/>
      <c r="AP295"/>
      <c r="AQ295"/>
      <c r="AR295"/>
      <c r="AS295"/>
      <c r="AT295"/>
    </row>
    <row r="296" spans="1:46" x14ac:dyDescent="0.3">
      <c r="A296" s="10">
        <f>SUBTOTAL(3,$B$5:B296)</f>
        <v>292</v>
      </c>
      <c r="B296" s="14" t="s">
        <v>160</v>
      </c>
      <c r="C296" s="13" t="s">
        <v>24</v>
      </c>
      <c r="D296" s="14" t="s">
        <v>161</v>
      </c>
      <c r="E296" s="14" t="s">
        <v>1</v>
      </c>
      <c r="F296" s="15">
        <v>31068</v>
      </c>
      <c r="G296" s="28">
        <f t="shared" ca="1" si="8"/>
        <v>41.280091533259821</v>
      </c>
      <c r="H296" s="16">
        <v>41606</v>
      </c>
      <c r="I296" s="28">
        <f t="shared" ca="1" si="9"/>
        <v>12.428619938461736</v>
      </c>
      <c r="J296" s="14" t="s">
        <v>21</v>
      </c>
      <c r="K296" s="31" t="s">
        <v>18</v>
      </c>
      <c r="L296" s="30">
        <v>144216</v>
      </c>
      <c r="M296" s="14" t="s">
        <v>162</v>
      </c>
      <c r="N296" s="30"/>
      <c r="O296" s="14" t="s">
        <v>16</v>
      </c>
      <c r="P296" s="13" t="s">
        <v>1288</v>
      </c>
      <c r="Q296" s="10"/>
      <c r="R296" s="10">
        <f>60-Table7[[#This Row],[AL]]</f>
        <v>60</v>
      </c>
      <c r="T296" s="30">
        <f>30-Table7[[#This Row],[CL]]</f>
        <v>30</v>
      </c>
      <c r="U296" s="30">
        <f>Table7[[#This Row],[AL BAL]]+Table7[[#This Row],[CL BAL]]</f>
        <v>90</v>
      </c>
      <c r="V296" s="30"/>
      <c r="W296" s="30"/>
      <c r="X296" s="30"/>
      <c r="Y296" s="30" t="str">
        <f>Table7[[#This Row],[Coy]]</f>
        <v>A</v>
      </c>
      <c r="Z296" s="30" t="str">
        <f>Table7[[#This Row],[Med Cat]]</f>
        <v>SHAPE1</v>
      </c>
      <c r="AA296" s="30" t="str">
        <f>Table7[[#This Row],[Location]]</f>
        <v>In Unit</v>
      </c>
      <c r="AB296" s="30"/>
      <c r="AC296" s="30"/>
      <c r="AD296" s="30"/>
      <c r="AE296" s="30"/>
      <c r="AF296" s="30"/>
      <c r="AG296" s="30"/>
      <c r="AH296" s="30"/>
      <c r="AI296"/>
      <c r="AJ296"/>
      <c r="AK296"/>
      <c r="AL296"/>
      <c r="AM296"/>
      <c r="AN296"/>
      <c r="AO296"/>
      <c r="AP296"/>
      <c r="AQ296"/>
      <c r="AR296"/>
      <c r="AS296"/>
      <c r="AT296"/>
    </row>
    <row r="297" spans="1:46" x14ac:dyDescent="0.3">
      <c r="A297" s="10">
        <f>SUBTOTAL(3,$B$5:B297)</f>
        <v>293</v>
      </c>
      <c r="B297" s="13" t="s">
        <v>186</v>
      </c>
      <c r="C297" s="13" t="s">
        <v>34</v>
      </c>
      <c r="D297" s="13" t="s">
        <v>187</v>
      </c>
      <c r="E297" s="13" t="s">
        <v>4</v>
      </c>
      <c r="F297" s="15">
        <v>31069</v>
      </c>
      <c r="G297" s="28">
        <f t="shared" ca="1" si="8"/>
        <v>41.277353682472686</v>
      </c>
      <c r="H297" s="15">
        <v>41607</v>
      </c>
      <c r="I297" s="28">
        <f t="shared" ca="1" si="9"/>
        <v>12.425882087674605</v>
      </c>
      <c r="J297" s="13" t="s">
        <v>22</v>
      </c>
      <c r="K297" s="29" t="s">
        <v>81</v>
      </c>
      <c r="L297" s="30">
        <v>144216</v>
      </c>
      <c r="M297" s="13" t="s">
        <v>188</v>
      </c>
      <c r="N297" s="30"/>
      <c r="O297" s="13" t="s">
        <v>16</v>
      </c>
      <c r="P297" s="13" t="s">
        <v>1288</v>
      </c>
      <c r="Q297" s="10"/>
      <c r="R297" s="10">
        <f>60-Table7[[#This Row],[AL]]</f>
        <v>60</v>
      </c>
      <c r="T297" s="30">
        <f>30-Table7[[#This Row],[CL]]</f>
        <v>30</v>
      </c>
      <c r="U297" s="30">
        <f>Table7[[#This Row],[AL BAL]]+Table7[[#This Row],[CL BAL]]</f>
        <v>90</v>
      </c>
      <c r="V297" s="30"/>
      <c r="W297" s="30"/>
      <c r="X297" s="30"/>
      <c r="Y297" s="30" t="str">
        <f>Table7[[#This Row],[Coy]]</f>
        <v>HQ</v>
      </c>
      <c r="Z297" s="30" t="str">
        <f>Table7[[#This Row],[Med Cat]]</f>
        <v>SHAPE1</v>
      </c>
      <c r="AA297" s="30" t="str">
        <f>Table7[[#This Row],[Location]]</f>
        <v>In Unit</v>
      </c>
      <c r="AB297" s="30"/>
      <c r="AC297" s="30"/>
      <c r="AD297" s="30"/>
      <c r="AE297" s="30"/>
      <c r="AF297" s="30"/>
      <c r="AG297" s="30"/>
      <c r="AH297" s="30"/>
      <c r="AI297"/>
      <c r="AJ297"/>
      <c r="AK297"/>
      <c r="AL297"/>
      <c r="AM297"/>
      <c r="AN297"/>
      <c r="AO297"/>
      <c r="AP297"/>
      <c r="AQ297"/>
      <c r="AR297"/>
      <c r="AS297"/>
      <c r="AT297"/>
    </row>
    <row r="298" spans="1:46" x14ac:dyDescent="0.3">
      <c r="A298" s="10">
        <f>SUBTOTAL(3,$B$5:B298)</f>
        <v>294</v>
      </c>
      <c r="B298" s="14" t="s">
        <v>200</v>
      </c>
      <c r="C298" s="13" t="s">
        <v>14</v>
      </c>
      <c r="D298" s="14" t="s">
        <v>201</v>
      </c>
      <c r="E298" s="14" t="s">
        <v>15</v>
      </c>
      <c r="F298" s="15">
        <v>31070</v>
      </c>
      <c r="G298" s="28">
        <f t="shared" ca="1" si="8"/>
        <v>41.274615831685558</v>
      </c>
      <c r="H298" s="16">
        <v>41608</v>
      </c>
      <c r="I298" s="28">
        <f t="shared" ca="1" si="9"/>
        <v>12.423144236887472</v>
      </c>
      <c r="J298" s="14" t="s">
        <v>17</v>
      </c>
      <c r="K298" s="31" t="s">
        <v>18</v>
      </c>
      <c r="L298" s="30">
        <v>144216</v>
      </c>
      <c r="M298" s="14" t="s">
        <v>202</v>
      </c>
      <c r="N298" s="30"/>
      <c r="O298" s="14" t="s">
        <v>16</v>
      </c>
      <c r="P298" s="13" t="s">
        <v>1288</v>
      </c>
      <c r="Q298" s="10"/>
      <c r="R298" s="10">
        <f>60-Table7[[#This Row],[AL]]</f>
        <v>60</v>
      </c>
      <c r="T298" s="30">
        <f>30-Table7[[#This Row],[CL]]</f>
        <v>30</v>
      </c>
      <c r="U298" s="30">
        <f>Table7[[#This Row],[AL BAL]]+Table7[[#This Row],[CL BAL]]</f>
        <v>90</v>
      </c>
      <c r="V298" s="30"/>
      <c r="W298" s="30"/>
      <c r="X298" s="30"/>
      <c r="Y298" s="30" t="str">
        <f>Table7[[#This Row],[Coy]]</f>
        <v>SP</v>
      </c>
      <c r="Z298" s="30" t="str">
        <f>Table7[[#This Row],[Med Cat]]</f>
        <v>SHAPE1</v>
      </c>
      <c r="AA298" s="30" t="str">
        <f>Table7[[#This Row],[Location]]</f>
        <v>In Unit</v>
      </c>
      <c r="AB298" s="30"/>
      <c r="AC298" s="30"/>
      <c r="AD298" s="30"/>
      <c r="AE298" s="30"/>
      <c r="AF298" s="30"/>
      <c r="AG298" s="30"/>
      <c r="AH298" s="30"/>
      <c r="AI298"/>
      <c r="AJ298"/>
      <c r="AK298"/>
      <c r="AL298"/>
      <c r="AM298"/>
      <c r="AN298"/>
      <c r="AO298"/>
      <c r="AP298"/>
      <c r="AQ298"/>
      <c r="AR298"/>
      <c r="AS298"/>
      <c r="AT298"/>
    </row>
    <row r="299" spans="1:46" x14ac:dyDescent="0.3">
      <c r="A299" s="10">
        <f>SUBTOTAL(3,$B$5:B299)</f>
        <v>295</v>
      </c>
      <c r="B299" s="13" t="s">
        <v>323</v>
      </c>
      <c r="C299" s="13" t="s">
        <v>19</v>
      </c>
      <c r="D299" s="13" t="s">
        <v>324</v>
      </c>
      <c r="E299" s="13" t="s">
        <v>1</v>
      </c>
      <c r="F299" s="15">
        <v>31071</v>
      </c>
      <c r="G299" s="28">
        <f t="shared" ca="1" si="8"/>
        <v>41.271877980898424</v>
      </c>
      <c r="H299" s="15">
        <v>41609</v>
      </c>
      <c r="I299" s="28">
        <f t="shared" ca="1" si="9"/>
        <v>12.420406386100341</v>
      </c>
      <c r="J299" s="13" t="s">
        <v>17</v>
      </c>
      <c r="K299" s="29" t="s">
        <v>17</v>
      </c>
      <c r="L299" s="30">
        <v>144216</v>
      </c>
      <c r="M299" s="13" t="s">
        <v>17</v>
      </c>
      <c r="N299" s="30"/>
      <c r="O299" s="13" t="s">
        <v>16</v>
      </c>
      <c r="P299" s="13" t="s">
        <v>1288</v>
      </c>
      <c r="Q299" s="10"/>
      <c r="R299" s="10">
        <f>60-Table7[[#This Row],[AL]]</f>
        <v>60</v>
      </c>
      <c r="T299" s="30">
        <f>30-Table7[[#This Row],[CL]]</f>
        <v>30</v>
      </c>
      <c r="U299" s="30">
        <f>Table7[[#This Row],[AL BAL]]+Table7[[#This Row],[CL BAL]]</f>
        <v>90</v>
      </c>
      <c r="V299" s="30"/>
      <c r="W299" s="30"/>
      <c r="X299" s="30"/>
      <c r="Y299" s="30" t="str">
        <f>Table7[[#This Row],[Coy]]</f>
        <v>A</v>
      </c>
      <c r="Z299" s="30" t="str">
        <f>Table7[[#This Row],[Med Cat]]</f>
        <v>SHAPE1</v>
      </c>
      <c r="AA299" s="30" t="str">
        <f>Table7[[#This Row],[Location]]</f>
        <v>In Unit</v>
      </c>
      <c r="AB299" s="30"/>
      <c r="AC299" s="30"/>
      <c r="AD299" s="30"/>
      <c r="AE299" s="30"/>
      <c r="AF299" s="30"/>
      <c r="AG299" s="30"/>
      <c r="AH299" s="30"/>
      <c r="AI299"/>
      <c r="AJ299"/>
      <c r="AK299"/>
      <c r="AL299"/>
      <c r="AM299"/>
      <c r="AN299"/>
      <c r="AO299"/>
      <c r="AP299"/>
      <c r="AQ299"/>
      <c r="AR299"/>
      <c r="AS299"/>
      <c r="AT299"/>
    </row>
    <row r="300" spans="1:46" x14ac:dyDescent="0.3">
      <c r="A300" s="10">
        <f>SUBTOTAL(3,$B$5:B300)</f>
        <v>296</v>
      </c>
      <c r="B300" s="14" t="s">
        <v>459</v>
      </c>
      <c r="C300" s="13" t="s">
        <v>24</v>
      </c>
      <c r="D300" s="14" t="s">
        <v>460</v>
      </c>
      <c r="E300" s="14" t="s">
        <v>15</v>
      </c>
      <c r="F300" s="15">
        <v>31072</v>
      </c>
      <c r="G300" s="28">
        <f t="shared" ca="1" si="8"/>
        <v>41.269140130111289</v>
      </c>
      <c r="H300" s="16">
        <v>41610</v>
      </c>
      <c r="I300" s="28">
        <f t="shared" ca="1" si="9"/>
        <v>12.417668535313208</v>
      </c>
      <c r="J300" s="14" t="s">
        <v>21</v>
      </c>
      <c r="K300" s="31" t="s">
        <v>18</v>
      </c>
      <c r="L300" s="30">
        <v>144216</v>
      </c>
      <c r="M300" s="14" t="s">
        <v>461</v>
      </c>
      <c r="N300" s="30"/>
      <c r="O300" s="14" t="s">
        <v>16</v>
      </c>
      <c r="P300" s="13" t="s">
        <v>1288</v>
      </c>
      <c r="Q300" s="10"/>
      <c r="R300" s="10">
        <f>60-Table7[[#This Row],[AL]]</f>
        <v>60</v>
      </c>
      <c r="T300" s="30">
        <f>30-Table7[[#This Row],[CL]]</f>
        <v>30</v>
      </c>
      <c r="U300" s="30">
        <f>Table7[[#This Row],[AL BAL]]+Table7[[#This Row],[CL BAL]]</f>
        <v>90</v>
      </c>
      <c r="V300" s="30"/>
      <c r="W300" s="30"/>
      <c r="X300" s="30"/>
      <c r="Y300" s="30" t="str">
        <f>Table7[[#This Row],[Coy]]</f>
        <v>SP</v>
      </c>
      <c r="Z300" s="30" t="str">
        <f>Table7[[#This Row],[Med Cat]]</f>
        <v>SHAPE1</v>
      </c>
      <c r="AA300" s="30" t="str">
        <f>Table7[[#This Row],[Location]]</f>
        <v>In Unit</v>
      </c>
      <c r="AB300" s="30"/>
      <c r="AC300" s="30"/>
      <c r="AD300" s="30"/>
      <c r="AE300" s="30"/>
      <c r="AF300" s="30"/>
      <c r="AG300" s="30"/>
      <c r="AH300" s="30"/>
      <c r="AI300"/>
      <c r="AJ300"/>
      <c r="AK300"/>
      <c r="AL300"/>
      <c r="AM300"/>
      <c r="AN300"/>
      <c r="AO300"/>
      <c r="AP300"/>
      <c r="AQ300"/>
      <c r="AR300"/>
      <c r="AS300"/>
      <c r="AT300"/>
    </row>
    <row r="301" spans="1:46" x14ac:dyDescent="0.3">
      <c r="A301" s="10">
        <f>SUBTOTAL(3,$B$5:B301)</f>
        <v>297</v>
      </c>
      <c r="B301" s="14" t="s">
        <v>462</v>
      </c>
      <c r="C301" s="13" t="s">
        <v>34</v>
      </c>
      <c r="D301" s="14" t="s">
        <v>463</v>
      </c>
      <c r="E301" s="14" t="s">
        <v>3</v>
      </c>
      <c r="F301" s="15">
        <v>31073</v>
      </c>
      <c r="G301" s="28">
        <f t="shared" ca="1" si="8"/>
        <v>41.266402279324161</v>
      </c>
      <c r="H301" s="15">
        <v>41611</v>
      </c>
      <c r="I301" s="28">
        <f t="shared" ca="1" si="9"/>
        <v>12.414930684526077</v>
      </c>
      <c r="J301" s="14" t="s">
        <v>31</v>
      </c>
      <c r="K301" s="31" t="s">
        <v>18</v>
      </c>
      <c r="L301" s="30">
        <v>144216</v>
      </c>
      <c r="M301" s="14" t="s">
        <v>464</v>
      </c>
      <c r="N301" s="30"/>
      <c r="O301" s="14" t="s">
        <v>16</v>
      </c>
      <c r="P301" s="14" t="s">
        <v>1288</v>
      </c>
      <c r="Q301" s="10"/>
      <c r="R301" s="10">
        <f>60-Table7[[#This Row],[AL]]</f>
        <v>60</v>
      </c>
      <c r="T301" s="30">
        <f>30-Table7[[#This Row],[CL]]</f>
        <v>30</v>
      </c>
      <c r="U301" s="30">
        <f>Table7[[#This Row],[AL BAL]]+Table7[[#This Row],[CL BAL]]</f>
        <v>90</v>
      </c>
      <c r="V301" s="30"/>
      <c r="W301" s="30"/>
      <c r="X301" s="30"/>
      <c r="Y301" s="30" t="str">
        <f>Table7[[#This Row],[Coy]]</f>
        <v>D</v>
      </c>
      <c r="Z301" s="30" t="str">
        <f>Table7[[#This Row],[Med Cat]]</f>
        <v>SHAPE1</v>
      </c>
      <c r="AA301" s="30" t="str">
        <f>Table7[[#This Row],[Location]]</f>
        <v>In Unit</v>
      </c>
      <c r="AB301" s="30"/>
      <c r="AC301" s="30"/>
      <c r="AD301" s="30"/>
      <c r="AE301" s="30"/>
      <c r="AF301" s="30"/>
      <c r="AG301" s="30"/>
      <c r="AH301" s="30"/>
      <c r="AI301"/>
      <c r="AJ301"/>
      <c r="AK301"/>
      <c r="AL301"/>
      <c r="AM301"/>
      <c r="AN301"/>
      <c r="AO301"/>
      <c r="AP301"/>
      <c r="AQ301"/>
      <c r="AR301"/>
      <c r="AS301"/>
      <c r="AT301"/>
    </row>
    <row r="302" spans="1:46" x14ac:dyDescent="0.3">
      <c r="A302" s="10">
        <f>SUBTOTAL(3,$B$5:B302)</f>
        <v>298</v>
      </c>
      <c r="B302" s="14" t="s">
        <v>597</v>
      </c>
      <c r="C302" s="13" t="s">
        <v>14</v>
      </c>
      <c r="D302" s="14" t="s">
        <v>598</v>
      </c>
      <c r="E302" s="14" t="s">
        <v>4</v>
      </c>
      <c r="F302" s="15">
        <v>31074</v>
      </c>
      <c r="G302" s="28">
        <f t="shared" ca="1" si="8"/>
        <v>41.263664428537027</v>
      </c>
      <c r="H302" s="16">
        <v>41612</v>
      </c>
      <c r="I302" s="28">
        <f t="shared" ca="1" si="9"/>
        <v>12.412192833738944</v>
      </c>
      <c r="J302" s="14" t="s">
        <v>17</v>
      </c>
      <c r="K302" s="31" t="s">
        <v>17</v>
      </c>
      <c r="L302" s="30">
        <v>144216</v>
      </c>
      <c r="M302" s="14" t="s">
        <v>17</v>
      </c>
      <c r="N302" s="30"/>
      <c r="O302" s="14" t="s">
        <v>16</v>
      </c>
      <c r="P302" s="13" t="s">
        <v>1288</v>
      </c>
      <c r="Q302" s="10"/>
      <c r="R302" s="10">
        <f>60-Table7[[#This Row],[AL]]</f>
        <v>60</v>
      </c>
      <c r="T302" s="30">
        <f>30-Table7[[#This Row],[CL]]</f>
        <v>30</v>
      </c>
      <c r="U302" s="30">
        <f>Table7[[#This Row],[AL BAL]]+Table7[[#This Row],[CL BAL]]</f>
        <v>90</v>
      </c>
      <c r="V302" s="30"/>
      <c r="W302" s="30"/>
      <c r="X302" s="30"/>
      <c r="Y302" s="30" t="str">
        <f>Table7[[#This Row],[Coy]]</f>
        <v>HQ</v>
      </c>
      <c r="Z302" s="30" t="str">
        <f>Table7[[#This Row],[Med Cat]]</f>
        <v>SHAPE1</v>
      </c>
      <c r="AA302" s="30" t="str">
        <f>Table7[[#This Row],[Location]]</f>
        <v>In Unit</v>
      </c>
      <c r="AB302" s="30"/>
      <c r="AC302" s="30"/>
      <c r="AD302" s="30"/>
      <c r="AE302" s="30"/>
      <c r="AF302" s="30"/>
      <c r="AG302" s="30"/>
      <c r="AH302" s="30"/>
      <c r="AI302"/>
      <c r="AJ302"/>
      <c r="AK302"/>
      <c r="AL302"/>
      <c r="AM302"/>
      <c r="AN302"/>
      <c r="AO302"/>
      <c r="AP302"/>
      <c r="AQ302"/>
      <c r="AR302"/>
      <c r="AS302"/>
      <c r="AT302"/>
    </row>
    <row r="303" spans="1:46" x14ac:dyDescent="0.3">
      <c r="A303" s="10">
        <f>SUBTOTAL(3,$B$5:B303)</f>
        <v>299</v>
      </c>
      <c r="B303" s="13" t="s">
        <v>631</v>
      </c>
      <c r="C303" s="13" t="s">
        <v>19</v>
      </c>
      <c r="D303" s="13" t="s">
        <v>632</v>
      </c>
      <c r="E303" s="13" t="s">
        <v>4</v>
      </c>
      <c r="F303" s="15">
        <v>31075</v>
      </c>
      <c r="G303" s="28">
        <f t="shared" ca="1" si="8"/>
        <v>41.260926577749892</v>
      </c>
      <c r="H303" s="15">
        <v>41613</v>
      </c>
      <c r="I303" s="28">
        <f t="shared" ca="1" si="9"/>
        <v>12.409454982951813</v>
      </c>
      <c r="J303" s="13" t="s">
        <v>49</v>
      </c>
      <c r="K303" s="29" t="s">
        <v>17</v>
      </c>
      <c r="L303" s="30">
        <v>144216</v>
      </c>
      <c r="M303" s="13" t="s">
        <v>17</v>
      </c>
      <c r="N303" s="30"/>
      <c r="O303" s="13" t="s">
        <v>16</v>
      </c>
      <c r="P303" s="13" t="s">
        <v>1288</v>
      </c>
      <c r="Q303" s="10"/>
      <c r="R303" s="10">
        <f>60-Table7[[#This Row],[AL]]</f>
        <v>60</v>
      </c>
      <c r="T303" s="30">
        <f>30-Table7[[#This Row],[CL]]</f>
        <v>30</v>
      </c>
      <c r="U303" s="30">
        <f>Table7[[#This Row],[AL BAL]]+Table7[[#This Row],[CL BAL]]</f>
        <v>90</v>
      </c>
      <c r="V303" s="30"/>
      <c r="W303" s="30"/>
      <c r="X303" s="30"/>
      <c r="Y303" s="30" t="str">
        <f>Table7[[#This Row],[Coy]]</f>
        <v>HQ</v>
      </c>
      <c r="Z303" s="30" t="str">
        <f>Table7[[#This Row],[Med Cat]]</f>
        <v>SHAPE1</v>
      </c>
      <c r="AA303" s="30" t="str">
        <f>Table7[[#This Row],[Location]]</f>
        <v>In Unit</v>
      </c>
      <c r="AB303" s="30"/>
      <c r="AC303" s="30"/>
      <c r="AD303" s="30"/>
      <c r="AE303" s="30"/>
      <c r="AF303" s="30"/>
      <c r="AG303" s="30"/>
      <c r="AH303" s="30"/>
      <c r="AI303"/>
      <c r="AJ303"/>
      <c r="AK303"/>
      <c r="AL303"/>
      <c r="AM303"/>
      <c r="AN303"/>
      <c r="AO303"/>
      <c r="AP303"/>
      <c r="AQ303"/>
      <c r="AR303"/>
      <c r="AS303"/>
      <c r="AT303"/>
    </row>
    <row r="304" spans="1:46" x14ac:dyDescent="0.3">
      <c r="A304" s="10">
        <f>SUBTOTAL(3,$B$5:B304)</f>
        <v>300</v>
      </c>
      <c r="B304" s="14" t="s">
        <v>637</v>
      </c>
      <c r="C304" s="13" t="s">
        <v>24</v>
      </c>
      <c r="D304" s="14" t="s">
        <v>638</v>
      </c>
      <c r="E304" s="14" t="s">
        <v>4</v>
      </c>
      <c r="F304" s="15">
        <v>31076</v>
      </c>
      <c r="G304" s="28">
        <f t="shared" ca="1" si="8"/>
        <v>41.258188726962764</v>
      </c>
      <c r="H304" s="16">
        <v>41614</v>
      </c>
      <c r="I304" s="28">
        <f t="shared" ca="1" si="9"/>
        <v>12.40671713216468</v>
      </c>
      <c r="J304" s="14" t="s">
        <v>17</v>
      </c>
      <c r="K304" s="31" t="s">
        <v>42</v>
      </c>
      <c r="L304" s="30">
        <v>144216</v>
      </c>
      <c r="M304" s="14" t="s">
        <v>639</v>
      </c>
      <c r="N304" s="30"/>
      <c r="O304" s="14" t="s">
        <v>16</v>
      </c>
      <c r="P304" s="13" t="s">
        <v>1288</v>
      </c>
      <c r="Q304" s="10"/>
      <c r="R304" s="10">
        <f>60-Table7[[#This Row],[AL]]</f>
        <v>60</v>
      </c>
      <c r="T304" s="30">
        <f>30-Table7[[#This Row],[CL]]</f>
        <v>30</v>
      </c>
      <c r="U304" s="30">
        <f>Table7[[#This Row],[AL BAL]]+Table7[[#This Row],[CL BAL]]</f>
        <v>90</v>
      </c>
      <c r="V304" s="30"/>
      <c r="W304" s="30"/>
      <c r="X304" s="30"/>
      <c r="Y304" s="30" t="str">
        <f>Table7[[#This Row],[Coy]]</f>
        <v>HQ</v>
      </c>
      <c r="Z304" s="30" t="str">
        <f>Table7[[#This Row],[Med Cat]]</f>
        <v>SHAPE1</v>
      </c>
      <c r="AA304" s="30" t="str">
        <f>Table7[[#This Row],[Location]]</f>
        <v>In Unit</v>
      </c>
      <c r="AB304" s="30"/>
      <c r="AC304" s="30"/>
      <c r="AD304" s="30"/>
      <c r="AE304" s="30"/>
      <c r="AF304" s="30"/>
      <c r="AG304" s="30"/>
      <c r="AH304" s="30"/>
      <c r="AI304"/>
      <c r="AJ304"/>
      <c r="AK304"/>
      <c r="AL304"/>
      <c r="AM304"/>
      <c r="AN304"/>
      <c r="AO304"/>
      <c r="AP304"/>
      <c r="AQ304"/>
      <c r="AR304"/>
      <c r="AS304"/>
      <c r="AT304"/>
    </row>
    <row r="305" spans="1:46" x14ac:dyDescent="0.3">
      <c r="A305" s="10">
        <f>SUBTOTAL(3,$B$5:B305)</f>
        <v>301</v>
      </c>
      <c r="B305" s="13" t="s">
        <v>652</v>
      </c>
      <c r="C305" s="13" t="s">
        <v>34</v>
      </c>
      <c r="D305" s="13" t="s">
        <v>653</v>
      </c>
      <c r="E305" s="13" t="s">
        <v>4</v>
      </c>
      <c r="F305" s="15">
        <v>31077</v>
      </c>
      <c r="G305" s="28">
        <f t="shared" ca="1" si="8"/>
        <v>41.25545087617563</v>
      </c>
      <c r="H305" s="15">
        <v>41615</v>
      </c>
      <c r="I305" s="28">
        <f t="shared" ca="1" si="9"/>
        <v>12.403979281377547</v>
      </c>
      <c r="J305" s="13" t="s">
        <v>17</v>
      </c>
      <c r="K305" s="29" t="s">
        <v>313</v>
      </c>
      <c r="L305" s="30">
        <v>144216</v>
      </c>
      <c r="M305" s="13" t="s">
        <v>654</v>
      </c>
      <c r="N305" s="30"/>
      <c r="O305" s="13" t="s">
        <v>16</v>
      </c>
      <c r="P305" s="13" t="s">
        <v>1288</v>
      </c>
      <c r="Q305" s="10"/>
      <c r="R305" s="10">
        <f>60-Table7[[#This Row],[AL]]</f>
        <v>60</v>
      </c>
      <c r="T305" s="30">
        <f>30-Table7[[#This Row],[CL]]</f>
        <v>30</v>
      </c>
      <c r="U305" s="30">
        <f>Table7[[#This Row],[AL BAL]]+Table7[[#This Row],[CL BAL]]</f>
        <v>90</v>
      </c>
      <c r="V305" s="30"/>
      <c r="W305" s="30"/>
      <c r="X305" s="30"/>
      <c r="Y305" s="30" t="str">
        <f>Table7[[#This Row],[Coy]]</f>
        <v>HQ</v>
      </c>
      <c r="Z305" s="30" t="str">
        <f>Table7[[#This Row],[Med Cat]]</f>
        <v>SHAPE1</v>
      </c>
      <c r="AA305" s="30" t="str">
        <f>Table7[[#This Row],[Location]]</f>
        <v>In Unit</v>
      </c>
      <c r="AB305" s="30"/>
      <c r="AC305" s="30"/>
      <c r="AD305" s="30"/>
      <c r="AE305" s="30"/>
      <c r="AF305" s="30"/>
      <c r="AG305" s="30"/>
      <c r="AH305" s="30"/>
      <c r="AI305"/>
      <c r="AJ305"/>
      <c r="AK305"/>
      <c r="AL305"/>
      <c r="AM305"/>
      <c r="AN305"/>
      <c r="AO305"/>
      <c r="AP305"/>
      <c r="AQ305"/>
      <c r="AR305"/>
      <c r="AS305"/>
      <c r="AT305"/>
    </row>
    <row r="306" spans="1:46" x14ac:dyDescent="0.3">
      <c r="A306" s="10">
        <f>SUBTOTAL(3,$B$5:B306)</f>
        <v>302</v>
      </c>
      <c r="B306" s="13" t="s">
        <v>675</v>
      </c>
      <c r="C306" s="13" t="s">
        <v>14</v>
      </c>
      <c r="D306" s="13" t="s">
        <v>676</v>
      </c>
      <c r="E306" s="13" t="s">
        <v>4</v>
      </c>
      <c r="F306" s="15">
        <v>31078</v>
      </c>
      <c r="G306" s="28">
        <f t="shared" ca="1" si="8"/>
        <v>41.252713025388502</v>
      </c>
      <c r="H306" s="16">
        <v>41616</v>
      </c>
      <c r="I306" s="28">
        <f t="shared" ca="1" si="9"/>
        <v>12.401241430590416</v>
      </c>
      <c r="J306" s="13" t="s">
        <v>17</v>
      </c>
      <c r="K306" s="29" t="s">
        <v>17</v>
      </c>
      <c r="L306" s="30">
        <v>144216</v>
      </c>
      <c r="M306" s="13" t="s">
        <v>17</v>
      </c>
      <c r="N306" s="30"/>
      <c r="O306" s="13" t="s">
        <v>16</v>
      </c>
      <c r="P306" s="13" t="s">
        <v>1288</v>
      </c>
      <c r="Q306" s="10"/>
      <c r="R306" s="10">
        <f>60-Table7[[#This Row],[AL]]</f>
        <v>60</v>
      </c>
      <c r="T306" s="30">
        <f>30-Table7[[#This Row],[CL]]</f>
        <v>30</v>
      </c>
      <c r="U306" s="30">
        <f>Table7[[#This Row],[AL BAL]]+Table7[[#This Row],[CL BAL]]</f>
        <v>90</v>
      </c>
      <c r="V306" s="30"/>
      <c r="W306" s="30"/>
      <c r="X306" s="30"/>
      <c r="Y306" s="30" t="str">
        <f>Table7[[#This Row],[Coy]]</f>
        <v>HQ</v>
      </c>
      <c r="Z306" s="30" t="str">
        <f>Table7[[#This Row],[Med Cat]]</f>
        <v>SHAPE1</v>
      </c>
      <c r="AA306" s="30" t="str">
        <f>Table7[[#This Row],[Location]]</f>
        <v>In Unit</v>
      </c>
      <c r="AB306" s="30"/>
      <c r="AC306" s="30"/>
      <c r="AD306" s="30"/>
      <c r="AE306" s="30"/>
      <c r="AF306" s="30"/>
      <c r="AG306" s="30"/>
      <c r="AH306" s="30"/>
      <c r="AI306"/>
      <c r="AJ306"/>
      <c r="AK306"/>
      <c r="AL306"/>
      <c r="AM306"/>
      <c r="AN306"/>
      <c r="AO306"/>
      <c r="AP306"/>
      <c r="AQ306"/>
      <c r="AR306"/>
      <c r="AS306"/>
      <c r="AT306"/>
    </row>
    <row r="307" spans="1:46" ht="27.6" x14ac:dyDescent="0.3">
      <c r="A307" s="10">
        <f>SUBTOTAL(3,$B$5:B307)</f>
        <v>303</v>
      </c>
      <c r="B307" s="14" t="s">
        <v>677</v>
      </c>
      <c r="C307" s="13" t="s">
        <v>19</v>
      </c>
      <c r="D307" s="14" t="s">
        <v>678</v>
      </c>
      <c r="E307" s="14" t="s">
        <v>2</v>
      </c>
      <c r="F307" s="15">
        <v>32348</v>
      </c>
      <c r="G307" s="28">
        <f t="shared" ca="1" si="8"/>
        <v>37.775642525730731</v>
      </c>
      <c r="H307" s="15">
        <v>41617</v>
      </c>
      <c r="I307" s="28">
        <f t="shared" ca="1" si="9"/>
        <v>12.398503579803283</v>
      </c>
      <c r="J307" s="14" t="s">
        <v>31</v>
      </c>
      <c r="K307" s="31" t="s">
        <v>18</v>
      </c>
      <c r="L307" s="30">
        <v>144216</v>
      </c>
      <c r="M307" s="14" t="s">
        <v>679</v>
      </c>
      <c r="N307" s="30"/>
      <c r="O307" s="14" t="s">
        <v>16</v>
      </c>
      <c r="P307" s="14" t="s">
        <v>60</v>
      </c>
      <c r="Q307" s="10"/>
      <c r="R307" s="10">
        <f>60-Table7[[#This Row],[AL]]</f>
        <v>60</v>
      </c>
      <c r="T307" s="30">
        <f>30-Table7[[#This Row],[CL]]</f>
        <v>30</v>
      </c>
      <c r="U307" s="30">
        <f>Table7[[#This Row],[AL BAL]]+Table7[[#This Row],[CL BAL]]</f>
        <v>90</v>
      </c>
      <c r="V307" s="30"/>
      <c r="W307" s="30"/>
      <c r="X307" s="30"/>
      <c r="Y307" s="30" t="str">
        <f>Table7[[#This Row],[Coy]]</f>
        <v>C</v>
      </c>
      <c r="Z307" s="30" t="str">
        <f>Table7[[#This Row],[Med Cat]]</f>
        <v>SHAPE1</v>
      </c>
      <c r="AA307" s="30" t="str">
        <f>Table7[[#This Row],[Location]]</f>
        <v>Pension Drill</v>
      </c>
      <c r="AB307" s="30"/>
      <c r="AC307" s="30"/>
      <c r="AD307" s="30"/>
      <c r="AE307" s="30"/>
      <c r="AF307" s="30"/>
      <c r="AG307" s="30"/>
      <c r="AH307" s="30"/>
      <c r="AI307"/>
      <c r="AJ307"/>
      <c r="AK307"/>
      <c r="AL307"/>
      <c r="AM307"/>
      <c r="AN307"/>
      <c r="AO307"/>
      <c r="AP307"/>
      <c r="AQ307"/>
      <c r="AR307"/>
      <c r="AS307"/>
      <c r="AT307"/>
    </row>
    <row r="308" spans="1:46" x14ac:dyDescent="0.3">
      <c r="A308" s="10">
        <f>SUBTOTAL(3,$B$5:B308)</f>
        <v>304</v>
      </c>
      <c r="B308" s="14" t="s">
        <v>820</v>
      </c>
      <c r="C308" s="13" t="s">
        <v>24</v>
      </c>
      <c r="D308" s="14" t="s">
        <v>821</v>
      </c>
      <c r="E308" s="14" t="s">
        <v>4</v>
      </c>
      <c r="F308" s="15">
        <v>32349</v>
      </c>
      <c r="G308" s="28">
        <f t="shared" ca="1" si="8"/>
        <v>37.772904674943597</v>
      </c>
      <c r="H308" s="16">
        <v>41618</v>
      </c>
      <c r="I308" s="28">
        <f t="shared" ca="1" si="9"/>
        <v>12.395765729016151</v>
      </c>
      <c r="J308" s="14" t="s">
        <v>21</v>
      </c>
      <c r="K308" s="31" t="s">
        <v>17</v>
      </c>
      <c r="L308" s="30">
        <v>144216</v>
      </c>
      <c r="M308" s="14" t="s">
        <v>17</v>
      </c>
      <c r="N308" s="30"/>
      <c r="O308" s="14" t="s">
        <v>16</v>
      </c>
      <c r="P308" s="13" t="s">
        <v>1288</v>
      </c>
      <c r="Q308" s="10"/>
      <c r="R308" s="10">
        <f>60-Table7[[#This Row],[AL]]</f>
        <v>60</v>
      </c>
      <c r="T308" s="30">
        <f>30-Table7[[#This Row],[CL]]</f>
        <v>30</v>
      </c>
      <c r="U308" s="30">
        <f>Table7[[#This Row],[AL BAL]]+Table7[[#This Row],[CL BAL]]</f>
        <v>90</v>
      </c>
      <c r="V308" s="30"/>
      <c r="W308" s="30"/>
      <c r="X308" s="30"/>
      <c r="Y308" s="30" t="str">
        <f>Table7[[#This Row],[Coy]]</f>
        <v>HQ</v>
      </c>
      <c r="Z308" s="30" t="str">
        <f>Table7[[#This Row],[Med Cat]]</f>
        <v>SHAPE1</v>
      </c>
      <c r="AA308" s="30" t="str">
        <f>Table7[[#This Row],[Location]]</f>
        <v>In Unit</v>
      </c>
      <c r="AB308" s="30"/>
      <c r="AC308" s="30"/>
      <c r="AD308" s="30"/>
      <c r="AE308" s="30"/>
      <c r="AF308" s="30"/>
      <c r="AG308" s="30"/>
      <c r="AH308" s="30"/>
      <c r="AI308"/>
      <c r="AJ308"/>
      <c r="AK308"/>
      <c r="AL308"/>
      <c r="AM308"/>
      <c r="AN308"/>
      <c r="AO308"/>
      <c r="AP308"/>
      <c r="AQ308"/>
      <c r="AR308"/>
      <c r="AS308"/>
      <c r="AT308"/>
    </row>
    <row r="309" spans="1:46" x14ac:dyDescent="0.3">
      <c r="A309" s="10">
        <f>SUBTOTAL(3,$B$5:B309)</f>
        <v>305</v>
      </c>
      <c r="B309" s="14" t="s">
        <v>831</v>
      </c>
      <c r="C309" s="13" t="s">
        <v>34</v>
      </c>
      <c r="D309" s="14" t="s">
        <v>832</v>
      </c>
      <c r="E309" s="14" t="s">
        <v>4</v>
      </c>
      <c r="F309" s="15">
        <v>32350</v>
      </c>
      <c r="G309" s="28">
        <f t="shared" ca="1" si="8"/>
        <v>37.770166824156469</v>
      </c>
      <c r="H309" s="15">
        <v>41619</v>
      </c>
      <c r="I309" s="28">
        <f t="shared" ca="1" si="9"/>
        <v>12.393027878229018</v>
      </c>
      <c r="J309" s="14" t="s">
        <v>21</v>
      </c>
      <c r="K309" s="31" t="s">
        <v>43</v>
      </c>
      <c r="L309" s="30">
        <v>144216</v>
      </c>
      <c r="M309" s="14" t="s">
        <v>833</v>
      </c>
      <c r="N309" s="30"/>
      <c r="O309" s="14" t="s">
        <v>16</v>
      </c>
      <c r="P309" s="13" t="s">
        <v>1288</v>
      </c>
      <c r="Q309" s="10"/>
      <c r="R309" s="10">
        <f>60-Table7[[#This Row],[AL]]</f>
        <v>60</v>
      </c>
      <c r="T309" s="30">
        <f>30-Table7[[#This Row],[CL]]</f>
        <v>30</v>
      </c>
      <c r="U309" s="30">
        <f>Table7[[#This Row],[AL BAL]]+Table7[[#This Row],[CL BAL]]</f>
        <v>90</v>
      </c>
      <c r="V309" s="30"/>
      <c r="W309" s="30"/>
      <c r="X309" s="30"/>
      <c r="Y309" s="30" t="str">
        <f>Table7[[#This Row],[Coy]]</f>
        <v>HQ</v>
      </c>
      <c r="Z309" s="30" t="str">
        <f>Table7[[#This Row],[Med Cat]]</f>
        <v>SHAPE1</v>
      </c>
      <c r="AA309" s="30" t="str">
        <f>Table7[[#This Row],[Location]]</f>
        <v>In Unit</v>
      </c>
      <c r="AB309" s="30"/>
      <c r="AC309" s="30"/>
      <c r="AD309" s="30"/>
      <c r="AE309" s="30"/>
      <c r="AF309" s="30"/>
      <c r="AG309" s="30"/>
      <c r="AH309" s="30"/>
      <c r="AI309"/>
      <c r="AJ309"/>
      <c r="AK309"/>
      <c r="AL309"/>
      <c r="AM309"/>
      <c r="AN309"/>
      <c r="AO309"/>
      <c r="AP309"/>
      <c r="AQ309"/>
      <c r="AR309"/>
      <c r="AS309"/>
      <c r="AT309"/>
    </row>
    <row r="310" spans="1:46" x14ac:dyDescent="0.3">
      <c r="A310" s="10">
        <f>SUBTOTAL(3,$B$5:B310)</f>
        <v>306</v>
      </c>
      <c r="B310" s="14" t="s">
        <v>1087</v>
      </c>
      <c r="C310" s="13" t="s">
        <v>14</v>
      </c>
      <c r="D310" s="14" t="s">
        <v>1088</v>
      </c>
      <c r="E310" s="14" t="s">
        <v>4</v>
      </c>
      <c r="F310" s="15">
        <v>32351</v>
      </c>
      <c r="G310" s="28">
        <f t="shared" ca="1" si="8"/>
        <v>37.767428973369334</v>
      </c>
      <c r="H310" s="16">
        <v>41620</v>
      </c>
      <c r="I310" s="28">
        <f t="shared" ca="1" si="9"/>
        <v>12.390290027441887</v>
      </c>
      <c r="J310" s="14" t="s">
        <v>17</v>
      </c>
      <c r="K310" s="31" t="s">
        <v>17</v>
      </c>
      <c r="L310" s="30">
        <v>144216</v>
      </c>
      <c r="M310" s="14" t="s">
        <v>1089</v>
      </c>
      <c r="N310" s="30"/>
      <c r="O310" s="14" t="s">
        <v>183</v>
      </c>
      <c r="P310" s="13" t="s">
        <v>1288</v>
      </c>
      <c r="Q310" s="10"/>
      <c r="R310" s="10">
        <f>60-Table7[[#This Row],[AL]]</f>
        <v>60</v>
      </c>
      <c r="T310" s="30">
        <f>30-Table7[[#This Row],[CL]]</f>
        <v>30</v>
      </c>
      <c r="U310" s="30">
        <f>Table7[[#This Row],[AL BAL]]+Table7[[#This Row],[CL BAL]]</f>
        <v>90</v>
      </c>
      <c r="V310" s="30"/>
      <c r="W310" s="30"/>
      <c r="X310" s="30"/>
      <c r="Y310" s="30" t="str">
        <f>Table7[[#This Row],[Coy]]</f>
        <v>HQ</v>
      </c>
      <c r="Z310" s="30" t="str">
        <f>Table7[[#This Row],[Med Cat]]</f>
        <v>A2(P)</v>
      </c>
      <c r="AA310" s="30" t="str">
        <f>Table7[[#This Row],[Location]]</f>
        <v>In Unit</v>
      </c>
      <c r="AB310" s="30"/>
      <c r="AC310" s="30"/>
      <c r="AD310" s="30"/>
      <c r="AE310" s="30"/>
      <c r="AF310" s="30"/>
      <c r="AG310" s="30"/>
      <c r="AH310" s="30"/>
      <c r="AI310"/>
      <c r="AJ310"/>
      <c r="AK310"/>
      <c r="AL310"/>
      <c r="AM310"/>
      <c r="AN310"/>
      <c r="AO310"/>
      <c r="AP310"/>
      <c r="AQ310"/>
      <c r="AR310"/>
      <c r="AS310"/>
      <c r="AT310"/>
    </row>
    <row r="311" spans="1:46" x14ac:dyDescent="0.3">
      <c r="A311" s="10">
        <f>SUBTOTAL(3,$B$5:B311)</f>
        <v>307</v>
      </c>
      <c r="B311" s="13" t="s">
        <v>1090</v>
      </c>
      <c r="C311" s="13" t="s">
        <v>19</v>
      </c>
      <c r="D311" s="13" t="s">
        <v>1091</v>
      </c>
      <c r="E311" s="13" t="s">
        <v>4</v>
      </c>
      <c r="F311" s="15">
        <v>32352</v>
      </c>
      <c r="G311" s="28">
        <f t="shared" ca="1" si="8"/>
        <v>37.7646911225822</v>
      </c>
      <c r="H311" s="15">
        <v>41621</v>
      </c>
      <c r="I311" s="28">
        <f t="shared" ca="1" si="9"/>
        <v>12.387552176654754</v>
      </c>
      <c r="J311" s="13" t="s">
        <v>17</v>
      </c>
      <c r="K311" s="29" t="s">
        <v>1093</v>
      </c>
      <c r="L311" s="30">
        <v>144216</v>
      </c>
      <c r="M311" s="13" t="s">
        <v>1092</v>
      </c>
      <c r="N311" s="30"/>
      <c r="O311" s="13" t="s">
        <v>16</v>
      </c>
      <c r="P311" s="13" t="s">
        <v>1288</v>
      </c>
      <c r="Q311" s="10"/>
      <c r="R311" s="10">
        <f>60-Table7[[#This Row],[AL]]</f>
        <v>60</v>
      </c>
      <c r="T311" s="30">
        <f>30-Table7[[#This Row],[CL]]</f>
        <v>30</v>
      </c>
      <c r="U311" s="30">
        <f>Table7[[#This Row],[AL BAL]]+Table7[[#This Row],[CL BAL]]</f>
        <v>90</v>
      </c>
      <c r="V311" s="30"/>
      <c r="W311" s="30"/>
      <c r="X311" s="30"/>
      <c r="Y311" s="30" t="str">
        <f>Table7[[#This Row],[Coy]]</f>
        <v>HQ</v>
      </c>
      <c r="Z311" s="30" t="str">
        <f>Table7[[#This Row],[Med Cat]]</f>
        <v>SHAPE1</v>
      </c>
      <c r="AA311" s="30" t="str">
        <f>Table7[[#This Row],[Location]]</f>
        <v>In Unit</v>
      </c>
      <c r="AB311" s="30"/>
      <c r="AC311" s="30"/>
      <c r="AD311" s="30"/>
      <c r="AE311" s="30"/>
      <c r="AF311" s="30"/>
      <c r="AG311" s="30"/>
      <c r="AH311" s="30"/>
      <c r="AI311"/>
      <c r="AJ311"/>
      <c r="AK311"/>
      <c r="AL311"/>
      <c r="AM311"/>
      <c r="AN311"/>
      <c r="AO311"/>
      <c r="AP311"/>
      <c r="AQ311"/>
      <c r="AR311"/>
      <c r="AS311"/>
      <c r="AT311"/>
    </row>
    <row r="312" spans="1:46" x14ac:dyDescent="0.3">
      <c r="A312" s="10">
        <f>SUBTOTAL(3,$B$5:B312)</f>
        <v>308</v>
      </c>
      <c r="B312" s="14" t="s">
        <v>1094</v>
      </c>
      <c r="C312" s="13" t="s">
        <v>24</v>
      </c>
      <c r="D312" s="14" t="s">
        <v>1096</v>
      </c>
      <c r="E312" s="14" t="s">
        <v>4</v>
      </c>
      <c r="F312" s="15">
        <v>32353</v>
      </c>
      <c r="G312" s="28">
        <f t="shared" ca="1" si="8"/>
        <v>37.761953271795072</v>
      </c>
      <c r="H312" s="16">
        <v>41622</v>
      </c>
      <c r="I312" s="28">
        <f t="shared" ca="1" si="9"/>
        <v>12.384814325867623</v>
      </c>
      <c r="J312" s="14" t="s">
        <v>17</v>
      </c>
      <c r="K312" s="31" t="s">
        <v>17</v>
      </c>
      <c r="L312" s="30">
        <v>144216</v>
      </c>
      <c r="M312" s="14" t="s">
        <v>17</v>
      </c>
      <c r="N312" s="30"/>
      <c r="O312" s="14" t="s">
        <v>16</v>
      </c>
      <c r="P312" s="13" t="s">
        <v>1288</v>
      </c>
      <c r="Q312" s="10">
        <v>23</v>
      </c>
      <c r="R312" s="10">
        <f>60-Table7[[#This Row],[AL]]</f>
        <v>37</v>
      </c>
      <c r="T312" s="30">
        <f>30-Table7[[#This Row],[CL]]</f>
        <v>30</v>
      </c>
      <c r="U312" s="30">
        <f>Table7[[#This Row],[AL BAL]]+Table7[[#This Row],[CL BAL]]</f>
        <v>67</v>
      </c>
      <c r="V312" s="30"/>
      <c r="W312" s="30"/>
      <c r="X312" s="30"/>
      <c r="Y312" s="30" t="str">
        <f>Table7[[#This Row],[Coy]]</f>
        <v>HQ</v>
      </c>
      <c r="Z312" s="30" t="str">
        <f>Table7[[#This Row],[Med Cat]]</f>
        <v>SHAPE1</v>
      </c>
      <c r="AA312" s="30" t="str">
        <f>Table7[[#This Row],[Location]]</f>
        <v>In Unit</v>
      </c>
      <c r="AB312" s="30"/>
      <c r="AC312" s="30"/>
      <c r="AD312" s="30"/>
      <c r="AE312" s="30"/>
      <c r="AF312" s="30"/>
      <c r="AG312" s="30"/>
      <c r="AH312" s="30"/>
      <c r="AI312"/>
      <c r="AJ312"/>
      <c r="AK312"/>
      <c r="AL312"/>
      <c r="AM312"/>
      <c r="AN312"/>
      <c r="AO312"/>
      <c r="AP312"/>
      <c r="AQ312"/>
      <c r="AR312"/>
      <c r="AS312"/>
      <c r="AT312"/>
    </row>
    <row r="313" spans="1:46" x14ac:dyDescent="0.3">
      <c r="A313" s="10">
        <f>SUBTOTAL(3,$B$5:B313)</f>
        <v>309</v>
      </c>
      <c r="B313" s="13" t="s">
        <v>1097</v>
      </c>
      <c r="C313" s="13" t="s">
        <v>34</v>
      </c>
      <c r="D313" s="13" t="s">
        <v>1099</v>
      </c>
      <c r="E313" s="13" t="s">
        <v>4</v>
      </c>
      <c r="F313" s="15">
        <v>32354</v>
      </c>
      <c r="G313" s="28">
        <f t="shared" ca="1" si="8"/>
        <v>37.759215421007937</v>
      </c>
      <c r="H313" s="15">
        <v>41623</v>
      </c>
      <c r="I313" s="28">
        <f t="shared" ca="1" si="9"/>
        <v>12.38207647508049</v>
      </c>
      <c r="J313" s="13" t="s">
        <v>17</v>
      </c>
      <c r="K313" s="29" t="s">
        <v>17</v>
      </c>
      <c r="L313" s="30">
        <v>144216</v>
      </c>
      <c r="M313" s="13" t="s">
        <v>17</v>
      </c>
      <c r="N313" s="30"/>
      <c r="O313" s="13" t="s">
        <v>16</v>
      </c>
      <c r="P313" s="13" t="s">
        <v>1288</v>
      </c>
      <c r="Q313" s="10"/>
      <c r="R313" s="10">
        <f>60-Table7[[#This Row],[AL]]</f>
        <v>60</v>
      </c>
      <c r="T313" s="30">
        <f>30-Table7[[#This Row],[CL]]</f>
        <v>30</v>
      </c>
      <c r="U313" s="30">
        <f>Table7[[#This Row],[AL BAL]]+Table7[[#This Row],[CL BAL]]</f>
        <v>90</v>
      </c>
      <c r="V313" s="30"/>
      <c r="W313" s="30"/>
      <c r="X313" s="30"/>
      <c r="Y313" s="30" t="str">
        <f>Table7[[#This Row],[Coy]]</f>
        <v>HQ</v>
      </c>
      <c r="Z313" s="30" t="str">
        <f>Table7[[#This Row],[Med Cat]]</f>
        <v>SHAPE1</v>
      </c>
      <c r="AA313" s="30" t="str">
        <f>Table7[[#This Row],[Location]]</f>
        <v>In Unit</v>
      </c>
      <c r="AB313" s="30"/>
      <c r="AC313" s="30"/>
      <c r="AD313" s="30"/>
      <c r="AE313" s="30"/>
      <c r="AF313" s="30"/>
      <c r="AG313" s="30"/>
      <c r="AH313" s="30"/>
      <c r="AI313"/>
      <c r="AJ313"/>
      <c r="AK313"/>
      <c r="AL313"/>
      <c r="AM313"/>
      <c r="AN313"/>
      <c r="AO313"/>
      <c r="AP313"/>
      <c r="AQ313"/>
      <c r="AR313"/>
      <c r="AS313"/>
      <c r="AT313"/>
    </row>
    <row r="314" spans="1:46" x14ac:dyDescent="0.3">
      <c r="A314" s="10">
        <f>SUBTOTAL(3,$B$5:B314)</f>
        <v>310</v>
      </c>
      <c r="B314" s="14" t="s">
        <v>1104</v>
      </c>
      <c r="C314" s="13" t="s">
        <v>14</v>
      </c>
      <c r="D314" s="14" t="s">
        <v>1106</v>
      </c>
      <c r="E314" s="14" t="s">
        <v>15</v>
      </c>
      <c r="F314" s="15">
        <v>32355</v>
      </c>
      <c r="G314" s="28">
        <f t="shared" ca="1" si="8"/>
        <v>37.756477570220802</v>
      </c>
      <c r="H314" s="16">
        <v>41624</v>
      </c>
      <c r="I314" s="28">
        <f t="shared" ca="1" si="9"/>
        <v>12.379338624293359</v>
      </c>
      <c r="J314" s="14" t="s">
        <v>17</v>
      </c>
      <c r="K314" s="31" t="s">
        <v>17</v>
      </c>
      <c r="L314" s="30">
        <v>144216</v>
      </c>
      <c r="M314" s="14" t="s">
        <v>17</v>
      </c>
      <c r="N314" s="30"/>
      <c r="O314" s="14" t="s">
        <v>16</v>
      </c>
      <c r="P314" s="13" t="s">
        <v>1288</v>
      </c>
      <c r="Q314" s="10"/>
      <c r="R314" s="10">
        <f>60-Table7[[#This Row],[AL]]</f>
        <v>60</v>
      </c>
      <c r="T314" s="30">
        <f>30-Table7[[#This Row],[CL]]</f>
        <v>30</v>
      </c>
      <c r="U314" s="30">
        <f>Table7[[#This Row],[AL BAL]]+Table7[[#This Row],[CL BAL]]</f>
        <v>90</v>
      </c>
      <c r="V314" s="30"/>
      <c r="W314" s="30"/>
      <c r="X314" s="30"/>
      <c r="Y314" s="30" t="str">
        <f>Table7[[#This Row],[Coy]]</f>
        <v>SP</v>
      </c>
      <c r="Z314" s="30" t="str">
        <f>Table7[[#This Row],[Med Cat]]</f>
        <v>SHAPE1</v>
      </c>
      <c r="AA314" s="30" t="str">
        <f>Table7[[#This Row],[Location]]</f>
        <v>In Unit</v>
      </c>
      <c r="AB314" s="30"/>
      <c r="AC314" s="30"/>
      <c r="AD314" s="30"/>
      <c r="AE314" s="30"/>
      <c r="AF314" s="30"/>
      <c r="AG314" s="30"/>
      <c r="AH314" s="30"/>
      <c r="AI314"/>
      <c r="AJ314"/>
      <c r="AK314"/>
      <c r="AL314"/>
      <c r="AM314"/>
      <c r="AN314"/>
      <c r="AO314"/>
      <c r="AP314"/>
      <c r="AQ314"/>
      <c r="AR314"/>
      <c r="AS314"/>
      <c r="AT314"/>
    </row>
    <row r="315" spans="1:46" ht="27.6" x14ac:dyDescent="0.3">
      <c r="A315" s="10">
        <f>SUBTOTAL(3,$B$5:B315)</f>
        <v>311</v>
      </c>
      <c r="B315" s="13" t="s">
        <v>1107</v>
      </c>
      <c r="C315" s="13" t="s">
        <v>19</v>
      </c>
      <c r="D315" s="13" t="s">
        <v>1108</v>
      </c>
      <c r="E315" s="13" t="s">
        <v>2</v>
      </c>
      <c r="F315" s="15">
        <v>32356</v>
      </c>
      <c r="G315" s="28">
        <f t="shared" ca="1" si="8"/>
        <v>37.753739719433675</v>
      </c>
      <c r="H315" s="15">
        <v>41625</v>
      </c>
      <c r="I315" s="28">
        <f t="shared" ca="1" si="9"/>
        <v>12.376600773506226</v>
      </c>
      <c r="J315" s="13" t="s">
        <v>22</v>
      </c>
      <c r="K315" s="29" t="s">
        <v>17</v>
      </c>
      <c r="L315" s="30">
        <v>144216</v>
      </c>
      <c r="M315" s="13" t="s">
        <v>17</v>
      </c>
      <c r="N315" s="30"/>
      <c r="O315" s="13" t="s">
        <v>16</v>
      </c>
      <c r="P315" s="13" t="s">
        <v>60</v>
      </c>
      <c r="Q315" s="10"/>
      <c r="R315" s="10">
        <f>60-Table7[[#This Row],[AL]]</f>
        <v>60</v>
      </c>
      <c r="T315" s="30">
        <f>30-Table7[[#This Row],[CL]]</f>
        <v>30</v>
      </c>
      <c r="U315" s="30">
        <f>Table7[[#This Row],[AL BAL]]+Table7[[#This Row],[CL BAL]]</f>
        <v>90</v>
      </c>
      <c r="V315" s="30"/>
      <c r="W315" s="30"/>
      <c r="X315" s="30"/>
      <c r="Y315" s="30" t="str">
        <f>Table7[[#This Row],[Coy]]</f>
        <v>C</v>
      </c>
      <c r="Z315" s="30" t="str">
        <f>Table7[[#This Row],[Med Cat]]</f>
        <v>SHAPE1</v>
      </c>
      <c r="AA315" s="30" t="str">
        <f>Table7[[#This Row],[Location]]</f>
        <v>Pension Drill</v>
      </c>
      <c r="AB315" s="30"/>
      <c r="AC315" s="30"/>
      <c r="AD315" s="30"/>
      <c r="AE315" s="30"/>
      <c r="AF315" s="30"/>
      <c r="AG315" s="30"/>
      <c r="AH315" s="30"/>
      <c r="AI315"/>
      <c r="AJ315"/>
      <c r="AK315"/>
      <c r="AL315"/>
      <c r="AM315"/>
      <c r="AN315"/>
      <c r="AO315"/>
      <c r="AP315"/>
      <c r="AQ315"/>
      <c r="AR315"/>
      <c r="AS315"/>
      <c r="AT315"/>
    </row>
    <row r="316" spans="1:46" ht="27.6" x14ac:dyDescent="0.3">
      <c r="A316" s="10">
        <f>SUBTOTAL(3,$B$5:B316)</f>
        <v>312</v>
      </c>
      <c r="B316" s="14" t="s">
        <v>1142</v>
      </c>
      <c r="C316" s="13" t="s">
        <v>24</v>
      </c>
      <c r="D316" s="14" t="s">
        <v>1143</v>
      </c>
      <c r="E316" s="14" t="s">
        <v>2</v>
      </c>
      <c r="F316" s="15">
        <v>32357</v>
      </c>
      <c r="G316" s="28">
        <f t="shared" ca="1" si="8"/>
        <v>37.75100186864654</v>
      </c>
      <c r="H316" s="16">
        <v>41626</v>
      </c>
      <c r="I316" s="28">
        <f t="shared" ca="1" si="9"/>
        <v>12.373862922719095</v>
      </c>
      <c r="J316" s="14" t="s">
        <v>21</v>
      </c>
      <c r="K316" s="31" t="s">
        <v>17</v>
      </c>
      <c r="L316" s="30">
        <v>144216</v>
      </c>
      <c r="M316" s="14" t="s">
        <v>1144</v>
      </c>
      <c r="N316" s="30"/>
      <c r="O316" s="14" t="s">
        <v>16</v>
      </c>
      <c r="P316" s="14" t="s">
        <v>60</v>
      </c>
      <c r="Q316" s="10"/>
      <c r="R316" s="10">
        <f>60-Table7[[#This Row],[AL]]</f>
        <v>60</v>
      </c>
      <c r="T316" s="30">
        <f>30-Table7[[#This Row],[CL]]</f>
        <v>30</v>
      </c>
      <c r="U316" s="30">
        <f>Table7[[#This Row],[AL BAL]]+Table7[[#This Row],[CL BAL]]</f>
        <v>90</v>
      </c>
      <c r="V316" s="30"/>
      <c r="W316" s="30"/>
      <c r="X316" s="30"/>
      <c r="Y316" s="30" t="str">
        <f>Table7[[#This Row],[Coy]]</f>
        <v>C</v>
      </c>
      <c r="Z316" s="30" t="str">
        <f>Table7[[#This Row],[Med Cat]]</f>
        <v>SHAPE1</v>
      </c>
      <c r="AA316" s="30" t="str">
        <f>Table7[[#This Row],[Location]]</f>
        <v>Pension Drill</v>
      </c>
      <c r="AB316" s="30"/>
      <c r="AC316" s="30"/>
      <c r="AD316" s="30"/>
      <c r="AE316" s="30"/>
      <c r="AF316" s="30"/>
      <c r="AG316" s="30"/>
      <c r="AH316" s="30"/>
      <c r="AI316"/>
      <c r="AJ316"/>
      <c r="AK316"/>
      <c r="AL316"/>
      <c r="AM316"/>
      <c r="AN316"/>
      <c r="AO316"/>
      <c r="AP316"/>
      <c r="AQ316"/>
      <c r="AR316"/>
      <c r="AS316"/>
      <c r="AT316"/>
    </row>
    <row r="317" spans="1:46" x14ac:dyDescent="0.3">
      <c r="A317" s="10">
        <f>SUBTOTAL(3,$B$5:B317)</f>
        <v>313</v>
      </c>
      <c r="B317" s="14" t="s">
        <v>1174</v>
      </c>
      <c r="C317" s="13" t="s">
        <v>34</v>
      </c>
      <c r="D317" s="14" t="s">
        <v>1175</v>
      </c>
      <c r="E317" s="14" t="s">
        <v>1</v>
      </c>
      <c r="F317" s="15">
        <v>32358</v>
      </c>
      <c r="G317" s="28">
        <f t="shared" ca="1" si="8"/>
        <v>37.748264017859412</v>
      </c>
      <c r="H317" s="15">
        <v>41627</v>
      </c>
      <c r="I317" s="28">
        <f t="shared" ca="1" si="9"/>
        <v>12.371125071931962</v>
      </c>
      <c r="J317" s="14" t="s">
        <v>21</v>
      </c>
      <c r="K317" s="31" t="s">
        <v>81</v>
      </c>
      <c r="L317" s="30">
        <v>144216</v>
      </c>
      <c r="M317" s="14" t="s">
        <v>1176</v>
      </c>
      <c r="N317" s="30"/>
      <c r="O317" s="14" t="s">
        <v>16</v>
      </c>
      <c r="P317" s="13" t="s">
        <v>1288</v>
      </c>
      <c r="Q317" s="10"/>
      <c r="R317" s="10">
        <f>60-Table7[[#This Row],[AL]]</f>
        <v>60</v>
      </c>
      <c r="T317" s="30">
        <f>30-Table7[[#This Row],[CL]]</f>
        <v>30</v>
      </c>
      <c r="U317" s="30">
        <f>Table7[[#This Row],[AL BAL]]+Table7[[#This Row],[CL BAL]]</f>
        <v>90</v>
      </c>
      <c r="V317" s="30"/>
      <c r="W317" s="30"/>
      <c r="X317" s="30"/>
      <c r="Y317" s="30" t="str">
        <f>Table7[[#This Row],[Coy]]</f>
        <v>A</v>
      </c>
      <c r="Z317" s="30" t="str">
        <f>Table7[[#This Row],[Med Cat]]</f>
        <v>SHAPE1</v>
      </c>
      <c r="AA317" s="30" t="str">
        <f>Table7[[#This Row],[Location]]</f>
        <v>In Unit</v>
      </c>
      <c r="AB317" s="30"/>
      <c r="AC317" s="30"/>
      <c r="AD317" s="30"/>
      <c r="AE317" s="30"/>
      <c r="AF317" s="30"/>
      <c r="AG317" s="30"/>
      <c r="AH317" s="30"/>
      <c r="AI317"/>
      <c r="AJ317"/>
      <c r="AK317"/>
      <c r="AL317"/>
      <c r="AM317"/>
      <c r="AN317"/>
      <c r="AO317"/>
      <c r="AP317"/>
      <c r="AQ317"/>
      <c r="AR317"/>
      <c r="AS317"/>
      <c r="AT317"/>
    </row>
    <row r="318" spans="1:46" x14ac:dyDescent="0.3">
      <c r="A318" s="10">
        <f>SUBTOTAL(3,$B$5:B318)</f>
        <v>314</v>
      </c>
      <c r="B318" s="13" t="s">
        <v>1186</v>
      </c>
      <c r="C318" s="13" t="s">
        <v>14</v>
      </c>
      <c r="D318" s="13" t="s">
        <v>1187</v>
      </c>
      <c r="E318" s="13" t="s">
        <v>0</v>
      </c>
      <c r="F318" s="15">
        <v>32359</v>
      </c>
      <c r="G318" s="28">
        <f t="shared" ca="1" si="8"/>
        <v>37.745526167072278</v>
      </c>
      <c r="H318" s="16">
        <v>41628</v>
      </c>
      <c r="I318" s="28">
        <f t="shared" ca="1" si="9"/>
        <v>12.368387221144831</v>
      </c>
      <c r="J318" s="13" t="s">
        <v>31</v>
      </c>
      <c r="K318" s="29" t="s">
        <v>17</v>
      </c>
      <c r="L318" s="30">
        <v>144216</v>
      </c>
      <c r="M318" s="13" t="s">
        <v>1188</v>
      </c>
      <c r="N318" s="30"/>
      <c r="O318" s="13" t="s">
        <v>16</v>
      </c>
      <c r="P318" s="14" t="s">
        <v>1288</v>
      </c>
      <c r="Q318" s="10">
        <v>24</v>
      </c>
      <c r="R318" s="10">
        <f>60-Table7[[#This Row],[AL]]</f>
        <v>36</v>
      </c>
      <c r="T318" s="30">
        <f>30-Table7[[#This Row],[CL]]</f>
        <v>30</v>
      </c>
      <c r="U318" s="30">
        <f>Table7[[#This Row],[AL BAL]]+Table7[[#This Row],[CL BAL]]</f>
        <v>66</v>
      </c>
      <c r="V318" s="30"/>
      <c r="W318" s="30"/>
      <c r="X318" s="30"/>
      <c r="Y318" s="30" t="str">
        <f>Table7[[#This Row],[Coy]]</f>
        <v>B</v>
      </c>
      <c r="Z318" s="30" t="str">
        <f>Table7[[#This Row],[Med Cat]]</f>
        <v>SHAPE1</v>
      </c>
      <c r="AA318" s="30" t="str">
        <f>Table7[[#This Row],[Location]]</f>
        <v>In Unit</v>
      </c>
      <c r="AB318" s="30"/>
      <c r="AC318" s="30"/>
      <c r="AD318" s="30"/>
      <c r="AE318" s="30"/>
      <c r="AF318" s="30"/>
      <c r="AG318" s="30"/>
      <c r="AH318" s="30"/>
      <c r="AI318"/>
      <c r="AJ318"/>
      <c r="AK318"/>
      <c r="AL318"/>
      <c r="AM318"/>
      <c r="AN318"/>
      <c r="AO318"/>
      <c r="AP318"/>
      <c r="AQ318"/>
      <c r="AR318"/>
      <c r="AS318"/>
      <c r="AT318"/>
    </row>
    <row r="319" spans="1:46" x14ac:dyDescent="0.3">
      <c r="A319" s="10">
        <f>SUBTOTAL(3,$B$5:B319)</f>
        <v>315</v>
      </c>
      <c r="B319" s="14" t="s">
        <v>1195</v>
      </c>
      <c r="C319" s="13" t="s">
        <v>19</v>
      </c>
      <c r="D319" s="14" t="s">
        <v>1196</v>
      </c>
      <c r="E319" s="14" t="s">
        <v>4</v>
      </c>
      <c r="F319" s="15">
        <v>32360</v>
      </c>
      <c r="G319" s="28">
        <f t="shared" ca="1" si="8"/>
        <v>37.742788316285143</v>
      </c>
      <c r="H319" s="15">
        <v>41629</v>
      </c>
      <c r="I319" s="28">
        <f t="shared" ca="1" si="9"/>
        <v>12.365649370357698</v>
      </c>
      <c r="J319" s="14" t="s">
        <v>31</v>
      </c>
      <c r="K319" s="31" t="s">
        <v>17</v>
      </c>
      <c r="L319" s="30">
        <v>144216</v>
      </c>
      <c r="M319" s="14" t="s">
        <v>17</v>
      </c>
      <c r="N319" s="30"/>
      <c r="O319" s="14" t="s">
        <v>16</v>
      </c>
      <c r="P319" s="13" t="s">
        <v>1288</v>
      </c>
      <c r="Q319" s="10"/>
      <c r="R319" s="10">
        <f>60-Table7[[#This Row],[AL]]</f>
        <v>60</v>
      </c>
      <c r="T319" s="30">
        <f>30-Table7[[#This Row],[CL]]</f>
        <v>30</v>
      </c>
      <c r="U319" s="30">
        <f>Table7[[#This Row],[AL BAL]]+Table7[[#This Row],[CL BAL]]</f>
        <v>90</v>
      </c>
      <c r="V319" s="30"/>
      <c r="W319" s="30"/>
      <c r="X319" s="30"/>
      <c r="Y319" s="30" t="str">
        <f>Table7[[#This Row],[Coy]]</f>
        <v>HQ</v>
      </c>
      <c r="Z319" s="30" t="str">
        <f>Table7[[#This Row],[Med Cat]]</f>
        <v>SHAPE1</v>
      </c>
      <c r="AA319" s="30" t="str">
        <f>Table7[[#This Row],[Location]]</f>
        <v>In Unit</v>
      </c>
      <c r="AB319" s="30"/>
      <c r="AC319" s="30"/>
      <c r="AD319" s="30"/>
      <c r="AE319" s="30"/>
      <c r="AF319" s="30"/>
      <c r="AG319" s="30"/>
      <c r="AH319" s="30"/>
      <c r="AI319"/>
      <c r="AJ319"/>
      <c r="AK319"/>
      <c r="AL319"/>
      <c r="AM319"/>
      <c r="AN319"/>
      <c r="AO319"/>
      <c r="AP319"/>
      <c r="AQ319"/>
      <c r="AR319"/>
      <c r="AS319"/>
      <c r="AT319"/>
    </row>
    <row r="320" spans="1:46" x14ac:dyDescent="0.3">
      <c r="A320" s="10">
        <f>SUBTOTAL(3,$B$5:B320)</f>
        <v>316</v>
      </c>
      <c r="B320" s="13" t="s">
        <v>1209</v>
      </c>
      <c r="C320" s="13" t="s">
        <v>24</v>
      </c>
      <c r="D320" s="13" t="s">
        <v>1210</v>
      </c>
      <c r="E320" s="13" t="s">
        <v>4</v>
      </c>
      <c r="F320" s="15">
        <v>32361</v>
      </c>
      <c r="G320" s="28">
        <f t="shared" ca="1" si="8"/>
        <v>37.740050465498015</v>
      </c>
      <c r="H320" s="16">
        <v>41630</v>
      </c>
      <c r="I320" s="28">
        <f t="shared" ca="1" si="9"/>
        <v>12.362911519570567</v>
      </c>
      <c r="J320" s="13" t="s">
        <v>17</v>
      </c>
      <c r="K320" s="29" t="s">
        <v>17</v>
      </c>
      <c r="L320" s="30">
        <v>144216</v>
      </c>
      <c r="M320" s="13" t="s">
        <v>17</v>
      </c>
      <c r="N320" s="30"/>
      <c r="O320" s="13" t="s">
        <v>16</v>
      </c>
      <c r="P320" s="13" t="s">
        <v>1288</v>
      </c>
      <c r="Q320" s="10"/>
      <c r="R320" s="10">
        <f>60-Table7[[#This Row],[AL]]</f>
        <v>60</v>
      </c>
      <c r="T320" s="30">
        <f>30-Table7[[#This Row],[CL]]</f>
        <v>30</v>
      </c>
      <c r="U320" s="30">
        <f>Table7[[#This Row],[AL BAL]]+Table7[[#This Row],[CL BAL]]</f>
        <v>90</v>
      </c>
      <c r="V320" s="30"/>
      <c r="W320" s="30"/>
      <c r="X320" s="30"/>
      <c r="Y320" s="30" t="str">
        <f>Table7[[#This Row],[Coy]]</f>
        <v>HQ</v>
      </c>
      <c r="Z320" s="30" t="str">
        <f>Table7[[#This Row],[Med Cat]]</f>
        <v>SHAPE1</v>
      </c>
      <c r="AA320" s="30" t="str">
        <f>Table7[[#This Row],[Location]]</f>
        <v>In Unit</v>
      </c>
      <c r="AB320" s="30"/>
      <c r="AC320" s="30"/>
      <c r="AD320" s="30"/>
      <c r="AE320" s="30"/>
      <c r="AF320" s="30"/>
      <c r="AG320" s="30"/>
      <c r="AH320" s="30"/>
      <c r="AI320"/>
      <c r="AJ320"/>
      <c r="AK320"/>
      <c r="AL320"/>
      <c r="AM320"/>
      <c r="AN320"/>
      <c r="AO320"/>
      <c r="AP320"/>
      <c r="AQ320"/>
      <c r="AR320"/>
      <c r="AS320"/>
      <c r="AT320"/>
    </row>
    <row r="321" spans="1:46" x14ac:dyDescent="0.3">
      <c r="A321" s="10">
        <f>SUBTOTAL(3,$B$5:B321)</f>
        <v>317</v>
      </c>
      <c r="B321" s="14" t="s">
        <v>1211</v>
      </c>
      <c r="C321" s="13" t="s">
        <v>34</v>
      </c>
      <c r="D321" s="14" t="s">
        <v>723</v>
      </c>
      <c r="E321" s="14" t="s">
        <v>3</v>
      </c>
      <c r="F321" s="15">
        <v>32362</v>
      </c>
      <c r="G321" s="28">
        <f t="shared" ca="1" si="8"/>
        <v>37.737312614710881</v>
      </c>
      <c r="H321" s="15">
        <v>41631</v>
      </c>
      <c r="I321" s="28">
        <f t="shared" ca="1" si="9"/>
        <v>12.360173668783434</v>
      </c>
      <c r="J321" s="14" t="s">
        <v>21</v>
      </c>
      <c r="K321" s="31" t="s">
        <v>18</v>
      </c>
      <c r="L321" s="30">
        <v>144216</v>
      </c>
      <c r="M321" s="14" t="s">
        <v>1212</v>
      </c>
      <c r="N321" s="30"/>
      <c r="O321" s="14" t="s">
        <v>16</v>
      </c>
      <c r="P321" s="14" t="s">
        <v>1288</v>
      </c>
      <c r="Q321" s="10"/>
      <c r="R321" s="10">
        <f>60-Table7[[#This Row],[AL]]</f>
        <v>60</v>
      </c>
      <c r="T321" s="30">
        <f>30-Table7[[#This Row],[CL]]</f>
        <v>30</v>
      </c>
      <c r="U321" s="30">
        <f>Table7[[#This Row],[AL BAL]]+Table7[[#This Row],[CL BAL]]</f>
        <v>90</v>
      </c>
      <c r="V321" s="30"/>
      <c r="W321" s="30"/>
      <c r="X321" s="30"/>
      <c r="Y321" s="30" t="str">
        <f>Table7[[#This Row],[Coy]]</f>
        <v>D</v>
      </c>
      <c r="Z321" s="30" t="str">
        <f>Table7[[#This Row],[Med Cat]]</f>
        <v>SHAPE1</v>
      </c>
      <c r="AA321" s="30" t="str">
        <f>Table7[[#This Row],[Location]]</f>
        <v>In Unit</v>
      </c>
      <c r="AB321" s="30"/>
      <c r="AC321" s="30"/>
      <c r="AD321" s="30"/>
      <c r="AE321" s="30"/>
      <c r="AF321" s="30"/>
      <c r="AG321" s="30"/>
      <c r="AH321" s="30"/>
      <c r="AI321"/>
      <c r="AJ321"/>
      <c r="AK321"/>
      <c r="AL321"/>
      <c r="AM321"/>
      <c r="AN321"/>
      <c r="AO321"/>
      <c r="AP321"/>
      <c r="AQ321"/>
      <c r="AR321"/>
      <c r="AS321"/>
      <c r="AT321"/>
    </row>
    <row r="322" spans="1:46" x14ac:dyDescent="0.3">
      <c r="A322" s="10">
        <f>SUBTOTAL(3,$B$5:B322)</f>
        <v>318</v>
      </c>
      <c r="B322" s="13" t="s">
        <v>1216</v>
      </c>
      <c r="C322" s="13" t="s">
        <v>14</v>
      </c>
      <c r="D322" s="13" t="s">
        <v>1217</v>
      </c>
      <c r="E322" s="13" t="s">
        <v>15</v>
      </c>
      <c r="F322" s="15">
        <v>32363</v>
      </c>
      <c r="G322" s="28">
        <f t="shared" ref="G322:G385" ca="1" si="10">(NOW()-F322)/365.25</f>
        <v>37.734574763923746</v>
      </c>
      <c r="H322" s="16">
        <v>41632</v>
      </c>
      <c r="I322" s="28">
        <f t="shared" ref="I322:I385" ca="1" si="11">(NOW()-H322)/365.25</f>
        <v>12.357435817996302</v>
      </c>
      <c r="J322" s="13" t="s">
        <v>31</v>
      </c>
      <c r="K322" s="29" t="s">
        <v>17</v>
      </c>
      <c r="L322" s="30">
        <v>144216</v>
      </c>
      <c r="M322" s="13" t="s">
        <v>1218</v>
      </c>
      <c r="N322" s="30"/>
      <c r="O322" s="13" t="s">
        <v>16</v>
      </c>
      <c r="P322" s="13" t="s">
        <v>1288</v>
      </c>
      <c r="Q322" s="10"/>
      <c r="R322" s="10">
        <f>60-Table7[[#This Row],[AL]]</f>
        <v>60</v>
      </c>
      <c r="T322" s="30">
        <f>30-Table7[[#This Row],[CL]]</f>
        <v>30</v>
      </c>
      <c r="U322" s="30">
        <f>Table7[[#This Row],[AL BAL]]+Table7[[#This Row],[CL BAL]]</f>
        <v>90</v>
      </c>
      <c r="V322" s="30"/>
      <c r="W322" s="30"/>
      <c r="X322" s="30"/>
      <c r="Y322" s="30" t="str">
        <f>Table7[[#This Row],[Coy]]</f>
        <v>SP</v>
      </c>
      <c r="Z322" s="30" t="str">
        <f>Table7[[#This Row],[Med Cat]]</f>
        <v>SHAPE1</v>
      </c>
      <c r="AA322" s="30" t="str">
        <f>Table7[[#This Row],[Location]]</f>
        <v>In Unit</v>
      </c>
      <c r="AB322" s="30"/>
      <c r="AC322" s="30"/>
      <c r="AD322" s="30"/>
      <c r="AE322" s="30"/>
      <c r="AF322" s="30"/>
      <c r="AG322" s="30"/>
      <c r="AH322" s="30"/>
      <c r="AI322"/>
      <c r="AJ322"/>
      <c r="AK322"/>
      <c r="AL322"/>
      <c r="AM322"/>
      <c r="AN322"/>
      <c r="AO322"/>
      <c r="AP322"/>
      <c r="AQ322"/>
      <c r="AR322"/>
      <c r="AS322"/>
      <c r="AT322"/>
    </row>
    <row r="323" spans="1:46" x14ac:dyDescent="0.3">
      <c r="A323" s="10">
        <f>SUBTOTAL(3,$B$5:B323)</f>
        <v>319</v>
      </c>
      <c r="B323" s="14" t="s">
        <v>1225</v>
      </c>
      <c r="C323" s="13" t="s">
        <v>19</v>
      </c>
      <c r="D323" s="14" t="s">
        <v>1226</v>
      </c>
      <c r="E323" s="14" t="s">
        <v>4</v>
      </c>
      <c r="F323" s="15">
        <v>32364</v>
      </c>
      <c r="G323" s="28">
        <f t="shared" ca="1" si="10"/>
        <v>37.731836913136618</v>
      </c>
      <c r="H323" s="15">
        <v>41633</v>
      </c>
      <c r="I323" s="28">
        <f t="shared" ca="1" si="11"/>
        <v>12.354697967209169</v>
      </c>
      <c r="J323" s="14" t="s">
        <v>17</v>
      </c>
      <c r="K323" s="31" t="s">
        <v>18</v>
      </c>
      <c r="L323" s="30">
        <v>144216</v>
      </c>
      <c r="M323" s="14" t="s">
        <v>1227</v>
      </c>
      <c r="N323" s="30"/>
      <c r="O323" s="14" t="s">
        <v>16</v>
      </c>
      <c r="P323" s="13" t="s">
        <v>1288</v>
      </c>
      <c r="Q323" s="10"/>
      <c r="R323" s="10">
        <f>60-Table7[[#This Row],[AL]]</f>
        <v>60</v>
      </c>
      <c r="T323" s="30">
        <f>30-Table7[[#This Row],[CL]]</f>
        <v>30</v>
      </c>
      <c r="U323" s="30">
        <f>Table7[[#This Row],[AL BAL]]+Table7[[#This Row],[CL BAL]]</f>
        <v>90</v>
      </c>
      <c r="V323" s="30"/>
      <c r="W323" s="30"/>
      <c r="X323" s="30"/>
      <c r="Y323" s="30" t="str">
        <f>Table7[[#This Row],[Coy]]</f>
        <v>HQ</v>
      </c>
      <c r="Z323" s="30" t="str">
        <f>Table7[[#This Row],[Med Cat]]</f>
        <v>SHAPE1</v>
      </c>
      <c r="AA323" s="30" t="str">
        <f>Table7[[#This Row],[Location]]</f>
        <v>In Unit</v>
      </c>
      <c r="AB323" s="30"/>
      <c r="AC323" s="30"/>
      <c r="AD323" s="30"/>
      <c r="AE323" s="30"/>
      <c r="AF323" s="30"/>
      <c r="AG323" s="30"/>
      <c r="AH323" s="30"/>
      <c r="AI323"/>
      <c r="AJ323"/>
      <c r="AK323"/>
      <c r="AL323"/>
      <c r="AM323"/>
      <c r="AN323"/>
      <c r="AO323"/>
      <c r="AP323"/>
      <c r="AQ323"/>
      <c r="AR323"/>
      <c r="AS323"/>
      <c r="AT323"/>
    </row>
    <row r="324" spans="1:46" x14ac:dyDescent="0.3">
      <c r="A324" s="10">
        <f>SUBTOTAL(3,$B$5:B324)</f>
        <v>320</v>
      </c>
      <c r="B324" s="13" t="s">
        <v>1231</v>
      </c>
      <c r="C324" s="13" t="s">
        <v>24</v>
      </c>
      <c r="D324" s="13" t="s">
        <v>1232</v>
      </c>
      <c r="E324" s="13" t="s">
        <v>3</v>
      </c>
      <c r="F324" s="15">
        <v>32365</v>
      </c>
      <c r="G324" s="28">
        <f t="shared" ca="1" si="10"/>
        <v>37.729099062349484</v>
      </c>
      <c r="H324" s="16">
        <v>41634</v>
      </c>
      <c r="I324" s="28">
        <f t="shared" ca="1" si="11"/>
        <v>12.351960116422038</v>
      </c>
      <c r="J324" s="13" t="s">
        <v>31</v>
      </c>
      <c r="K324" s="29" t="s">
        <v>17</v>
      </c>
      <c r="L324" s="30">
        <v>144216</v>
      </c>
      <c r="M324" s="13" t="s">
        <v>17</v>
      </c>
      <c r="N324" s="30"/>
      <c r="O324" s="13" t="s">
        <v>16</v>
      </c>
      <c r="P324" s="14" t="s">
        <v>1288</v>
      </c>
      <c r="Q324" s="10"/>
      <c r="R324" s="10">
        <f>60-Table7[[#This Row],[AL]]</f>
        <v>60</v>
      </c>
      <c r="T324" s="30">
        <f>30-Table7[[#This Row],[CL]]</f>
        <v>30</v>
      </c>
      <c r="U324" s="30">
        <f>Table7[[#This Row],[AL BAL]]+Table7[[#This Row],[CL BAL]]</f>
        <v>90</v>
      </c>
      <c r="V324" s="30"/>
      <c r="W324" s="30"/>
      <c r="X324" s="30"/>
      <c r="Y324" s="30" t="str">
        <f>Table7[[#This Row],[Coy]]</f>
        <v>D</v>
      </c>
      <c r="Z324" s="30" t="str">
        <f>Table7[[#This Row],[Med Cat]]</f>
        <v>SHAPE1</v>
      </c>
      <c r="AA324" s="30" t="str">
        <f>Table7[[#This Row],[Location]]</f>
        <v>In Unit</v>
      </c>
      <c r="AB324" s="30"/>
      <c r="AC324" s="30"/>
      <c r="AD324" s="30"/>
      <c r="AE324" s="30"/>
      <c r="AF324" s="30"/>
      <c r="AG324" s="30"/>
      <c r="AH324" s="30"/>
      <c r="AI324"/>
      <c r="AJ324"/>
      <c r="AK324"/>
      <c r="AL324"/>
      <c r="AM324"/>
      <c r="AN324"/>
      <c r="AO324"/>
      <c r="AP324"/>
      <c r="AQ324"/>
      <c r="AR324"/>
      <c r="AS324"/>
      <c r="AT324"/>
    </row>
    <row r="325" spans="1:46" x14ac:dyDescent="0.3">
      <c r="A325" s="10">
        <f>SUBTOTAL(3,$B$5:B325)</f>
        <v>321</v>
      </c>
      <c r="B325" s="14" t="s">
        <v>1242</v>
      </c>
      <c r="C325" s="13" t="s">
        <v>34</v>
      </c>
      <c r="D325" s="14" t="s">
        <v>1243</v>
      </c>
      <c r="E325" s="14" t="s">
        <v>3</v>
      </c>
      <c r="F325" s="15">
        <v>32366</v>
      </c>
      <c r="G325" s="28">
        <f t="shared" ca="1" si="10"/>
        <v>37.726361211562356</v>
      </c>
      <c r="H325" s="15">
        <v>41635</v>
      </c>
      <c r="I325" s="28">
        <f t="shared" ca="1" si="11"/>
        <v>12.349222265634905</v>
      </c>
      <c r="J325" s="14" t="s">
        <v>21</v>
      </c>
      <c r="K325" s="31" t="s">
        <v>17</v>
      </c>
      <c r="L325" s="30">
        <v>144216</v>
      </c>
      <c r="M325" s="14" t="s">
        <v>17</v>
      </c>
      <c r="N325" s="30"/>
      <c r="O325" s="14" t="s">
        <v>16</v>
      </c>
      <c r="P325" s="14" t="s">
        <v>1288</v>
      </c>
      <c r="Q325" s="10"/>
      <c r="R325" s="10">
        <f>60-Table7[[#This Row],[AL]]</f>
        <v>60</v>
      </c>
      <c r="T325" s="30">
        <f>30-Table7[[#This Row],[CL]]</f>
        <v>30</v>
      </c>
      <c r="U325" s="30">
        <f>Table7[[#This Row],[AL BAL]]+Table7[[#This Row],[CL BAL]]</f>
        <v>90</v>
      </c>
      <c r="V325" s="30"/>
      <c r="W325" s="30"/>
      <c r="X325" s="30"/>
      <c r="Y325" s="30" t="str">
        <f>Table7[[#This Row],[Coy]]</f>
        <v>D</v>
      </c>
      <c r="Z325" s="30" t="str">
        <f>Table7[[#This Row],[Med Cat]]</f>
        <v>SHAPE1</v>
      </c>
      <c r="AA325" s="30" t="str">
        <f>Table7[[#This Row],[Location]]</f>
        <v>In Unit</v>
      </c>
      <c r="AB325" s="30"/>
      <c r="AC325" s="30"/>
      <c r="AD325" s="30"/>
      <c r="AE325" s="30"/>
      <c r="AF325" s="30"/>
      <c r="AG325" s="30"/>
      <c r="AH325" s="30"/>
      <c r="AI325"/>
      <c r="AJ325"/>
      <c r="AK325"/>
      <c r="AL325"/>
      <c r="AM325"/>
      <c r="AN325"/>
      <c r="AO325"/>
      <c r="AP325"/>
      <c r="AQ325"/>
      <c r="AR325"/>
      <c r="AS325"/>
      <c r="AT325"/>
    </row>
    <row r="326" spans="1:46" x14ac:dyDescent="0.3">
      <c r="A326" s="10">
        <f>SUBTOTAL(3,$B$5:B326)</f>
        <v>322</v>
      </c>
      <c r="B326" s="13" t="s">
        <v>1253</v>
      </c>
      <c r="C326" s="13" t="s">
        <v>14</v>
      </c>
      <c r="D326" s="13" t="s">
        <v>1254</v>
      </c>
      <c r="E326" s="13" t="s">
        <v>4</v>
      </c>
      <c r="F326" s="15">
        <v>32367</v>
      </c>
      <c r="G326" s="28">
        <f t="shared" ca="1" si="10"/>
        <v>37.723623360775221</v>
      </c>
      <c r="H326" s="16">
        <v>41636</v>
      </c>
      <c r="I326" s="28">
        <f t="shared" ca="1" si="11"/>
        <v>12.346484414847774</v>
      </c>
      <c r="J326" s="13" t="s">
        <v>22</v>
      </c>
      <c r="K326" s="29" t="s">
        <v>18</v>
      </c>
      <c r="L326" s="30">
        <v>144216</v>
      </c>
      <c r="M326" s="13" t="s">
        <v>1255</v>
      </c>
      <c r="N326" s="30"/>
      <c r="O326" s="13" t="s">
        <v>16</v>
      </c>
      <c r="P326" s="13" t="s">
        <v>1288</v>
      </c>
      <c r="Q326" s="10"/>
      <c r="R326" s="10">
        <f>60-Table7[[#This Row],[AL]]</f>
        <v>60</v>
      </c>
      <c r="T326" s="30">
        <f>30-Table7[[#This Row],[CL]]</f>
        <v>30</v>
      </c>
      <c r="U326" s="30">
        <f>Table7[[#This Row],[AL BAL]]+Table7[[#This Row],[CL BAL]]</f>
        <v>90</v>
      </c>
      <c r="V326" s="30"/>
      <c r="W326" s="30"/>
      <c r="X326" s="30"/>
      <c r="Y326" s="30" t="str">
        <f>Table7[[#This Row],[Coy]]</f>
        <v>HQ</v>
      </c>
      <c r="Z326" s="30" t="str">
        <f>Table7[[#This Row],[Med Cat]]</f>
        <v>SHAPE1</v>
      </c>
      <c r="AA326" s="30" t="str">
        <f>Table7[[#This Row],[Location]]</f>
        <v>In Unit</v>
      </c>
      <c r="AB326" s="30"/>
      <c r="AC326" s="30"/>
      <c r="AD326" s="30"/>
      <c r="AE326" s="30"/>
      <c r="AF326" s="30"/>
      <c r="AG326" s="30"/>
      <c r="AH326" s="30"/>
      <c r="AI326"/>
      <c r="AJ326"/>
      <c r="AK326"/>
      <c r="AL326"/>
      <c r="AM326"/>
      <c r="AN326"/>
      <c r="AO326"/>
      <c r="AP326"/>
      <c r="AQ326"/>
      <c r="AR326"/>
      <c r="AS326"/>
      <c r="AT326"/>
    </row>
    <row r="327" spans="1:46" x14ac:dyDescent="0.3">
      <c r="A327" s="10">
        <f>SUBTOTAL(3,$B$5:B327)</f>
        <v>323</v>
      </c>
      <c r="B327" s="14" t="s">
        <v>1256</v>
      </c>
      <c r="C327" s="13" t="s">
        <v>19</v>
      </c>
      <c r="D327" s="14" t="s">
        <v>633</v>
      </c>
      <c r="E327" s="14" t="s">
        <v>4</v>
      </c>
      <c r="F327" s="15">
        <v>32368</v>
      </c>
      <c r="G327" s="28">
        <f t="shared" ca="1" si="10"/>
        <v>37.720885509988086</v>
      </c>
      <c r="H327" s="15">
        <v>41637</v>
      </c>
      <c r="I327" s="28">
        <f t="shared" ca="1" si="11"/>
        <v>12.343746564060641</v>
      </c>
      <c r="J327" s="14" t="s">
        <v>31</v>
      </c>
      <c r="K327" s="31" t="s">
        <v>42</v>
      </c>
      <c r="L327" s="30">
        <v>144216</v>
      </c>
      <c r="M327" s="14" t="s">
        <v>17</v>
      </c>
      <c r="N327" s="30"/>
      <c r="O327" s="14" t="s">
        <v>16</v>
      </c>
      <c r="P327" s="13" t="s">
        <v>1288</v>
      </c>
      <c r="Q327" s="10"/>
      <c r="R327" s="10">
        <f>60-Table7[[#This Row],[AL]]</f>
        <v>60</v>
      </c>
      <c r="T327" s="30">
        <f>30-Table7[[#This Row],[CL]]</f>
        <v>30</v>
      </c>
      <c r="U327" s="30">
        <f>Table7[[#This Row],[AL BAL]]+Table7[[#This Row],[CL BAL]]</f>
        <v>90</v>
      </c>
      <c r="V327" s="30"/>
      <c r="W327" s="30"/>
      <c r="X327" s="30"/>
      <c r="Y327" s="30" t="str">
        <f>Table7[[#This Row],[Coy]]</f>
        <v>HQ</v>
      </c>
      <c r="Z327" s="30" t="str">
        <f>Table7[[#This Row],[Med Cat]]</f>
        <v>SHAPE1</v>
      </c>
      <c r="AA327" s="30" t="str">
        <f>Table7[[#This Row],[Location]]</f>
        <v>In Unit</v>
      </c>
      <c r="AB327" s="30"/>
      <c r="AC327" s="30"/>
      <c r="AD327" s="30"/>
      <c r="AE327" s="30"/>
      <c r="AF327" s="30"/>
      <c r="AG327" s="30"/>
      <c r="AH327" s="30"/>
      <c r="AI327"/>
      <c r="AJ327"/>
      <c r="AK327"/>
      <c r="AL327"/>
      <c r="AM327"/>
      <c r="AN327"/>
      <c r="AO327"/>
      <c r="AP327"/>
      <c r="AQ327"/>
      <c r="AR327"/>
      <c r="AS327"/>
      <c r="AT327"/>
    </row>
    <row r="328" spans="1:46" x14ac:dyDescent="0.3">
      <c r="A328" s="10">
        <f>SUBTOTAL(3,$B$5:B328)</f>
        <v>324</v>
      </c>
      <c r="B328" s="13" t="s">
        <v>29</v>
      </c>
      <c r="C328" s="13" t="s">
        <v>24</v>
      </c>
      <c r="D328" s="13" t="s">
        <v>30</v>
      </c>
      <c r="E328" s="13" t="s">
        <v>4</v>
      </c>
      <c r="F328" s="15">
        <v>32369</v>
      </c>
      <c r="G328" s="28">
        <f t="shared" ca="1" si="10"/>
        <v>37.718147659200959</v>
      </c>
      <c r="H328" s="16">
        <v>41638</v>
      </c>
      <c r="I328" s="28">
        <f t="shared" ca="1" si="11"/>
        <v>12.34100871327351</v>
      </c>
      <c r="J328" s="13" t="s">
        <v>31</v>
      </c>
      <c r="K328" s="29" t="s">
        <v>17</v>
      </c>
      <c r="L328" s="30">
        <v>144216</v>
      </c>
      <c r="M328" s="13" t="s">
        <v>32</v>
      </c>
      <c r="N328" s="30"/>
      <c r="O328" s="13" t="s">
        <v>16</v>
      </c>
      <c r="P328" s="13" t="s">
        <v>1288</v>
      </c>
      <c r="Q328" s="10">
        <v>22</v>
      </c>
      <c r="R328" s="10">
        <f>60-Table7[[#This Row],[AL]]</f>
        <v>38</v>
      </c>
      <c r="T328" s="30">
        <f>30-Table7[[#This Row],[CL]]</f>
        <v>30</v>
      </c>
      <c r="U328" s="30">
        <f>Table7[[#This Row],[AL BAL]]+Table7[[#This Row],[CL BAL]]</f>
        <v>68</v>
      </c>
      <c r="V328" s="30"/>
      <c r="W328" s="30"/>
      <c r="X328" s="30"/>
      <c r="Y328" s="30" t="str">
        <f>Table7[[#This Row],[Coy]]</f>
        <v>HQ</v>
      </c>
      <c r="Z328" s="30" t="str">
        <f>Table7[[#This Row],[Med Cat]]</f>
        <v>SHAPE1</v>
      </c>
      <c r="AA328" s="30" t="str">
        <f>Table7[[#This Row],[Location]]</f>
        <v>In Unit</v>
      </c>
      <c r="AB328" s="30"/>
      <c r="AC328" s="30"/>
      <c r="AD328" s="30"/>
      <c r="AE328" s="30"/>
      <c r="AF328" s="30"/>
      <c r="AG328" s="30"/>
      <c r="AH328" s="30"/>
      <c r="AI328"/>
      <c r="AJ328"/>
      <c r="AK328"/>
      <c r="AL328"/>
      <c r="AM328"/>
      <c r="AN328"/>
      <c r="AO328"/>
      <c r="AP328"/>
      <c r="AQ328"/>
      <c r="AR328"/>
      <c r="AS328"/>
      <c r="AT328"/>
    </row>
    <row r="329" spans="1:46" x14ac:dyDescent="0.3">
      <c r="A329" s="10">
        <f>SUBTOTAL(3,$B$5:B329)</f>
        <v>325</v>
      </c>
      <c r="B329" s="14" t="s">
        <v>33</v>
      </c>
      <c r="C329" s="13" t="s">
        <v>34</v>
      </c>
      <c r="D329" s="14" t="s">
        <v>35</v>
      </c>
      <c r="E329" s="14" t="s">
        <v>4</v>
      </c>
      <c r="F329" s="15">
        <v>32370</v>
      </c>
      <c r="G329" s="28">
        <f t="shared" ca="1" si="10"/>
        <v>37.715409808413824</v>
      </c>
      <c r="H329" s="15">
        <v>41639</v>
      </c>
      <c r="I329" s="28">
        <f t="shared" ca="1" si="11"/>
        <v>12.338270862486377</v>
      </c>
      <c r="J329" s="14" t="s">
        <v>31</v>
      </c>
      <c r="K329" s="31" t="s">
        <v>37</v>
      </c>
      <c r="L329" s="30">
        <v>144216</v>
      </c>
      <c r="M329" s="14" t="s">
        <v>36</v>
      </c>
      <c r="N329" s="30"/>
      <c r="O329" s="14" t="s">
        <v>16</v>
      </c>
      <c r="P329" s="13" t="s">
        <v>1288</v>
      </c>
      <c r="Q329" s="10"/>
      <c r="R329" s="10">
        <f>60-Table7[[#This Row],[AL]]</f>
        <v>60</v>
      </c>
      <c r="T329" s="30">
        <f>30-Table7[[#This Row],[CL]]</f>
        <v>30</v>
      </c>
      <c r="U329" s="30">
        <f>Table7[[#This Row],[AL BAL]]+Table7[[#This Row],[CL BAL]]</f>
        <v>90</v>
      </c>
      <c r="V329" s="30"/>
      <c r="W329" s="30"/>
      <c r="X329" s="30"/>
      <c r="Y329" s="30" t="str">
        <f>Table7[[#This Row],[Coy]]</f>
        <v>HQ</v>
      </c>
      <c r="Z329" s="30" t="str">
        <f>Table7[[#This Row],[Med Cat]]</f>
        <v>SHAPE1</v>
      </c>
      <c r="AA329" s="30" t="str">
        <f>Table7[[#This Row],[Location]]</f>
        <v>In Unit</v>
      </c>
      <c r="AB329" s="30"/>
      <c r="AC329" s="30"/>
      <c r="AD329" s="30"/>
      <c r="AE329" s="30"/>
      <c r="AF329" s="30"/>
      <c r="AG329" s="30"/>
      <c r="AH329" s="30"/>
      <c r="AI329"/>
      <c r="AJ329"/>
      <c r="AK329"/>
      <c r="AL329"/>
      <c r="AM329"/>
      <c r="AN329"/>
      <c r="AO329"/>
      <c r="AP329"/>
      <c r="AQ329"/>
      <c r="AR329"/>
      <c r="AS329"/>
      <c r="AT329"/>
    </row>
    <row r="330" spans="1:46" x14ac:dyDescent="0.3">
      <c r="A330" s="10">
        <f>SUBTOTAL(3,$B$5:B330)</f>
        <v>326</v>
      </c>
      <c r="B330" s="14" t="s">
        <v>38</v>
      </c>
      <c r="C330" s="13" t="s">
        <v>14</v>
      </c>
      <c r="D330" s="14" t="s">
        <v>39</v>
      </c>
      <c r="E330" s="14" t="s">
        <v>4</v>
      </c>
      <c r="F330" s="15">
        <v>32371</v>
      </c>
      <c r="G330" s="28">
        <f t="shared" ca="1" si="10"/>
        <v>37.712671957626689</v>
      </c>
      <c r="H330" s="16">
        <v>41640</v>
      </c>
      <c r="I330" s="28">
        <f t="shared" ca="1" si="11"/>
        <v>12.335533011699246</v>
      </c>
      <c r="J330" s="14" t="s">
        <v>22</v>
      </c>
      <c r="K330" s="31" t="s">
        <v>41</v>
      </c>
      <c r="L330" s="30">
        <v>144216</v>
      </c>
      <c r="M330" s="14" t="s">
        <v>40</v>
      </c>
      <c r="N330" s="30"/>
      <c r="O330" s="14" t="s">
        <v>16</v>
      </c>
      <c r="P330" s="13" t="s">
        <v>1288</v>
      </c>
      <c r="Q330" s="10"/>
      <c r="R330" s="10">
        <f>60-Table7[[#This Row],[AL]]</f>
        <v>60</v>
      </c>
      <c r="T330" s="30">
        <f>30-Table7[[#This Row],[CL]]</f>
        <v>30</v>
      </c>
      <c r="U330" s="30">
        <f>Table7[[#This Row],[AL BAL]]+Table7[[#This Row],[CL BAL]]</f>
        <v>90</v>
      </c>
      <c r="V330" s="30"/>
      <c r="W330" s="30"/>
      <c r="X330" s="30"/>
      <c r="Y330" s="30" t="str">
        <f>Table7[[#This Row],[Coy]]</f>
        <v>HQ</v>
      </c>
      <c r="Z330" s="30" t="str">
        <f>Table7[[#This Row],[Med Cat]]</f>
        <v>SHAPE1</v>
      </c>
      <c r="AA330" s="30" t="str">
        <f>Table7[[#This Row],[Location]]</f>
        <v>In Unit</v>
      </c>
      <c r="AB330" s="30"/>
      <c r="AC330" s="30"/>
      <c r="AD330" s="30"/>
      <c r="AE330" s="30"/>
      <c r="AF330" s="30"/>
      <c r="AG330" s="30"/>
      <c r="AH330" s="30"/>
      <c r="AI330"/>
      <c r="AJ330"/>
      <c r="AK330"/>
      <c r="AL330"/>
      <c r="AM330"/>
      <c r="AN330"/>
      <c r="AO330"/>
      <c r="AP330"/>
      <c r="AQ330"/>
      <c r="AR330"/>
      <c r="AS330"/>
      <c r="AT330"/>
    </row>
    <row r="331" spans="1:46" x14ac:dyDescent="0.3">
      <c r="A331" s="10">
        <f>SUBTOTAL(3,$B$5:B331)</f>
        <v>327</v>
      </c>
      <c r="B331" s="14" t="s">
        <v>54</v>
      </c>
      <c r="C331" s="13" t="s">
        <v>19</v>
      </c>
      <c r="D331" s="14" t="s">
        <v>55</v>
      </c>
      <c r="E331" s="14" t="s">
        <v>4</v>
      </c>
      <c r="F331" s="15">
        <v>32372</v>
      </c>
      <c r="G331" s="28">
        <f t="shared" ca="1" si="10"/>
        <v>37.709934106839562</v>
      </c>
      <c r="H331" s="15">
        <v>41641</v>
      </c>
      <c r="I331" s="28">
        <f t="shared" ca="1" si="11"/>
        <v>12.332795160912113</v>
      </c>
      <c r="J331" s="14" t="s">
        <v>22</v>
      </c>
      <c r="K331" s="31" t="s">
        <v>57</v>
      </c>
      <c r="L331" s="30">
        <v>144216</v>
      </c>
      <c r="M331" s="14" t="s">
        <v>56</v>
      </c>
      <c r="N331" s="30"/>
      <c r="O331" s="14" t="s">
        <v>16</v>
      </c>
      <c r="P331" s="13" t="s">
        <v>1288</v>
      </c>
      <c r="Q331" s="10"/>
      <c r="R331" s="10">
        <f>60-Table7[[#This Row],[AL]]</f>
        <v>60</v>
      </c>
      <c r="T331" s="30">
        <f>30-Table7[[#This Row],[CL]]</f>
        <v>30</v>
      </c>
      <c r="U331" s="30">
        <f>Table7[[#This Row],[AL BAL]]+Table7[[#This Row],[CL BAL]]</f>
        <v>90</v>
      </c>
      <c r="V331" s="30"/>
      <c r="W331" s="30"/>
      <c r="X331" s="30"/>
      <c r="Y331" s="30" t="str">
        <f>Table7[[#This Row],[Coy]]</f>
        <v>HQ</v>
      </c>
      <c r="Z331" s="30" t="str">
        <f>Table7[[#This Row],[Med Cat]]</f>
        <v>SHAPE1</v>
      </c>
      <c r="AA331" s="30" t="str">
        <f>Table7[[#This Row],[Location]]</f>
        <v>In Unit</v>
      </c>
      <c r="AB331" s="30"/>
      <c r="AC331" s="30"/>
      <c r="AD331" s="30"/>
      <c r="AE331" s="30"/>
      <c r="AF331" s="30"/>
      <c r="AG331" s="30"/>
      <c r="AH331" s="30"/>
      <c r="AI331"/>
      <c r="AJ331"/>
      <c r="AK331"/>
      <c r="AL331"/>
      <c r="AM331"/>
      <c r="AN331"/>
      <c r="AO331"/>
      <c r="AP331"/>
      <c r="AQ331"/>
      <c r="AR331"/>
      <c r="AS331"/>
      <c r="AT331"/>
    </row>
    <row r="332" spans="1:46" x14ac:dyDescent="0.3">
      <c r="A332" s="10">
        <f>SUBTOTAL(3,$B$5:B332)</f>
        <v>328</v>
      </c>
      <c r="B332" s="13" t="s">
        <v>85</v>
      </c>
      <c r="C332" s="13" t="s">
        <v>24</v>
      </c>
      <c r="D332" s="13" t="s">
        <v>86</v>
      </c>
      <c r="E332" s="13" t="s">
        <v>4</v>
      </c>
      <c r="F332" s="15">
        <v>32373</v>
      </c>
      <c r="G332" s="28">
        <f t="shared" ca="1" si="10"/>
        <v>37.707196256052427</v>
      </c>
      <c r="H332" s="16">
        <v>41642</v>
      </c>
      <c r="I332" s="28">
        <f t="shared" ca="1" si="11"/>
        <v>12.33005731012498</v>
      </c>
      <c r="J332" s="13" t="s">
        <v>31</v>
      </c>
      <c r="K332" s="29" t="s">
        <v>88</v>
      </c>
      <c r="L332" s="30">
        <v>144216</v>
      </c>
      <c r="M332" s="13" t="s">
        <v>87</v>
      </c>
      <c r="N332" s="30"/>
      <c r="O332" s="13" t="s">
        <v>16</v>
      </c>
      <c r="P332" s="13" t="s">
        <v>1288</v>
      </c>
      <c r="Q332" s="10"/>
      <c r="R332" s="10">
        <f>60-Table7[[#This Row],[AL]]</f>
        <v>60</v>
      </c>
      <c r="T332" s="30">
        <f>30-Table7[[#This Row],[CL]]</f>
        <v>30</v>
      </c>
      <c r="U332" s="30">
        <f>Table7[[#This Row],[AL BAL]]+Table7[[#This Row],[CL BAL]]</f>
        <v>90</v>
      </c>
      <c r="V332" s="30"/>
      <c r="W332" s="30"/>
      <c r="X332" s="30"/>
      <c r="Y332" s="30" t="str">
        <f>Table7[[#This Row],[Coy]]</f>
        <v>HQ</v>
      </c>
      <c r="Z332" s="30" t="str">
        <f>Table7[[#This Row],[Med Cat]]</f>
        <v>SHAPE1</v>
      </c>
      <c r="AA332" s="30" t="str">
        <f>Table7[[#This Row],[Location]]</f>
        <v>In Unit</v>
      </c>
      <c r="AB332" s="30"/>
      <c r="AC332" s="30"/>
      <c r="AD332" s="30"/>
      <c r="AE332" s="30"/>
      <c r="AF332" s="30"/>
      <c r="AG332" s="30"/>
      <c r="AH332" s="30"/>
      <c r="AI332"/>
      <c r="AJ332"/>
      <c r="AK332"/>
      <c r="AL332"/>
      <c r="AM332"/>
      <c r="AN332"/>
      <c r="AO332"/>
      <c r="AP332"/>
      <c r="AQ332"/>
      <c r="AR332"/>
      <c r="AS332"/>
      <c r="AT332"/>
    </row>
    <row r="333" spans="1:46" x14ac:dyDescent="0.3">
      <c r="A333" s="10">
        <f>SUBTOTAL(3,$B$5:B333)</f>
        <v>329</v>
      </c>
      <c r="B333" s="14" t="s">
        <v>111</v>
      </c>
      <c r="C333" s="13" t="s">
        <v>34</v>
      </c>
      <c r="D333" s="14" t="s">
        <v>112</v>
      </c>
      <c r="E333" s="14" t="s">
        <v>15</v>
      </c>
      <c r="F333" s="15">
        <v>32374</v>
      </c>
      <c r="G333" s="28">
        <f t="shared" ca="1" si="10"/>
        <v>37.704458405265292</v>
      </c>
      <c r="H333" s="15">
        <v>41643</v>
      </c>
      <c r="I333" s="28">
        <f t="shared" ca="1" si="11"/>
        <v>12.327319459337849</v>
      </c>
      <c r="J333" s="14" t="s">
        <v>17</v>
      </c>
      <c r="K333" s="30"/>
      <c r="L333" s="30">
        <v>144216</v>
      </c>
      <c r="M333" s="14" t="s">
        <v>113</v>
      </c>
      <c r="N333" s="30"/>
      <c r="O333" s="14" t="s">
        <v>16</v>
      </c>
      <c r="P333" s="13" t="s">
        <v>1288</v>
      </c>
      <c r="Q333" s="10"/>
      <c r="R333" s="10">
        <f>60-Table7[[#This Row],[AL]]</f>
        <v>60</v>
      </c>
      <c r="T333" s="30">
        <f>30-Table7[[#This Row],[CL]]</f>
        <v>30</v>
      </c>
      <c r="U333" s="30">
        <f>Table7[[#This Row],[AL BAL]]+Table7[[#This Row],[CL BAL]]</f>
        <v>90</v>
      </c>
      <c r="V333" s="30"/>
      <c r="W333" s="30"/>
      <c r="X333" s="30"/>
      <c r="Y333" s="30" t="str">
        <f>Table7[[#This Row],[Coy]]</f>
        <v>SP</v>
      </c>
      <c r="Z333" s="30" t="str">
        <f>Table7[[#This Row],[Med Cat]]</f>
        <v>SHAPE1</v>
      </c>
      <c r="AA333" s="30" t="str">
        <f>Table7[[#This Row],[Location]]</f>
        <v>In Unit</v>
      </c>
      <c r="AB333" s="30"/>
      <c r="AC333" s="30"/>
      <c r="AD333" s="30"/>
      <c r="AE333" s="30"/>
      <c r="AF333" s="30"/>
      <c r="AG333" s="30"/>
      <c r="AH333" s="30"/>
      <c r="AI333"/>
      <c r="AJ333"/>
      <c r="AK333"/>
      <c r="AL333"/>
      <c r="AM333"/>
      <c r="AN333"/>
      <c r="AO333"/>
      <c r="AP333"/>
      <c r="AQ333"/>
      <c r="AR333"/>
      <c r="AS333"/>
      <c r="AT333"/>
    </row>
    <row r="334" spans="1:46" x14ac:dyDescent="0.3">
      <c r="A334" s="10">
        <f>SUBTOTAL(3,$B$5:B334)</f>
        <v>330</v>
      </c>
      <c r="B334" s="14" t="s">
        <v>121</v>
      </c>
      <c r="C334" s="13" t="s">
        <v>14</v>
      </c>
      <c r="D334" s="14" t="s">
        <v>122</v>
      </c>
      <c r="E334" s="14" t="s">
        <v>4</v>
      </c>
      <c r="F334" s="15">
        <v>32375</v>
      </c>
      <c r="G334" s="28">
        <f t="shared" ca="1" si="10"/>
        <v>37.701720554478165</v>
      </c>
      <c r="H334" s="16">
        <v>41644</v>
      </c>
      <c r="I334" s="28">
        <f t="shared" ca="1" si="11"/>
        <v>12.324581608550716</v>
      </c>
      <c r="J334" s="14" t="s">
        <v>1272</v>
      </c>
      <c r="K334" s="30"/>
      <c r="L334" s="30">
        <v>144216</v>
      </c>
      <c r="M334" s="14" t="s">
        <v>123</v>
      </c>
      <c r="N334" s="30"/>
      <c r="O334" s="14" t="s">
        <v>16</v>
      </c>
      <c r="P334" s="13" t="s">
        <v>1288</v>
      </c>
      <c r="Q334" s="10"/>
      <c r="R334" s="10">
        <f>60-Table7[[#This Row],[AL]]</f>
        <v>60</v>
      </c>
      <c r="T334" s="30">
        <f>30-Table7[[#This Row],[CL]]</f>
        <v>30</v>
      </c>
      <c r="U334" s="30">
        <f>Table7[[#This Row],[AL BAL]]+Table7[[#This Row],[CL BAL]]</f>
        <v>90</v>
      </c>
      <c r="V334" s="30"/>
      <c r="W334" s="30"/>
      <c r="X334" s="30"/>
      <c r="Y334" s="30" t="str">
        <f>Table7[[#This Row],[Coy]]</f>
        <v>HQ</v>
      </c>
      <c r="Z334" s="30" t="str">
        <f>Table7[[#This Row],[Med Cat]]</f>
        <v>SHAPE1</v>
      </c>
      <c r="AA334" s="30" t="str">
        <f>Table7[[#This Row],[Location]]</f>
        <v>In Unit</v>
      </c>
      <c r="AB334" s="30"/>
      <c r="AC334" s="30"/>
      <c r="AD334" s="30"/>
      <c r="AE334" s="30"/>
      <c r="AF334" s="30"/>
      <c r="AG334" s="30"/>
      <c r="AH334" s="30"/>
      <c r="AI334"/>
      <c r="AJ334"/>
      <c r="AK334"/>
      <c r="AL334"/>
      <c r="AM334"/>
      <c r="AN334"/>
      <c r="AO334"/>
      <c r="AP334"/>
      <c r="AQ334"/>
      <c r="AR334"/>
      <c r="AS334"/>
      <c r="AT334"/>
    </row>
    <row r="335" spans="1:46" x14ac:dyDescent="0.3">
      <c r="A335" s="10">
        <f>SUBTOTAL(3,$B$5:B335)</f>
        <v>331</v>
      </c>
      <c r="B335" s="13" t="s">
        <v>124</v>
      </c>
      <c r="C335" s="13" t="s">
        <v>19</v>
      </c>
      <c r="D335" s="13" t="s">
        <v>125</v>
      </c>
      <c r="E335" s="13" t="s">
        <v>1</v>
      </c>
      <c r="F335" s="15">
        <v>32376</v>
      </c>
      <c r="G335" s="28">
        <f t="shared" ca="1" si="10"/>
        <v>37.69898270369103</v>
      </c>
      <c r="H335" s="15">
        <v>41645</v>
      </c>
      <c r="I335" s="28">
        <f t="shared" ca="1" si="11"/>
        <v>12.321843757763585</v>
      </c>
      <c r="J335" s="13" t="s">
        <v>49</v>
      </c>
      <c r="K335" s="30"/>
      <c r="L335" s="30">
        <v>144216</v>
      </c>
      <c r="M335" s="13" t="s">
        <v>126</v>
      </c>
      <c r="N335" s="30"/>
      <c r="O335" s="13" t="s">
        <v>16</v>
      </c>
      <c r="P335" s="13" t="s">
        <v>1288</v>
      </c>
      <c r="Q335" s="10"/>
      <c r="R335" s="10">
        <f>60-Table7[[#This Row],[AL]]</f>
        <v>60</v>
      </c>
      <c r="T335" s="30">
        <f>30-Table7[[#This Row],[CL]]</f>
        <v>30</v>
      </c>
      <c r="U335" s="30">
        <f>Table7[[#This Row],[AL BAL]]+Table7[[#This Row],[CL BAL]]</f>
        <v>90</v>
      </c>
      <c r="V335" s="30"/>
      <c r="W335" s="30"/>
      <c r="X335" s="30"/>
      <c r="Y335" s="30" t="str">
        <f>Table7[[#This Row],[Coy]]</f>
        <v>A</v>
      </c>
      <c r="Z335" s="30" t="str">
        <f>Table7[[#This Row],[Med Cat]]</f>
        <v>SHAPE1</v>
      </c>
      <c r="AA335" s="30" t="str">
        <f>Table7[[#This Row],[Location]]</f>
        <v>In Unit</v>
      </c>
      <c r="AB335" s="30"/>
      <c r="AC335" s="30"/>
      <c r="AD335" s="30"/>
      <c r="AE335" s="30"/>
      <c r="AF335" s="30"/>
      <c r="AG335" s="30"/>
      <c r="AH335" s="30"/>
      <c r="AI335"/>
      <c r="AJ335"/>
      <c r="AK335"/>
      <c r="AL335"/>
      <c r="AM335"/>
      <c r="AN335"/>
      <c r="AO335"/>
      <c r="AP335"/>
      <c r="AQ335"/>
      <c r="AR335"/>
      <c r="AS335"/>
      <c r="AT335"/>
    </row>
    <row r="336" spans="1:46" x14ac:dyDescent="0.3">
      <c r="A336" s="10">
        <f>SUBTOTAL(3,$B$5:B336)</f>
        <v>332</v>
      </c>
      <c r="B336" s="14" t="s">
        <v>130</v>
      </c>
      <c r="C336" s="13" t="s">
        <v>24</v>
      </c>
      <c r="D336" s="14" t="s">
        <v>131</v>
      </c>
      <c r="E336" s="14" t="s">
        <v>3</v>
      </c>
      <c r="F336" s="15">
        <v>32377</v>
      </c>
      <c r="G336" s="28">
        <f t="shared" ca="1" si="10"/>
        <v>37.696244852903902</v>
      </c>
      <c r="H336" s="16">
        <v>41646</v>
      </c>
      <c r="I336" s="28">
        <f t="shared" ca="1" si="11"/>
        <v>12.319105906976452</v>
      </c>
      <c r="J336" s="14" t="s">
        <v>31</v>
      </c>
      <c r="K336" s="30"/>
      <c r="L336" s="30">
        <v>144216</v>
      </c>
      <c r="M336" s="14" t="s">
        <v>132</v>
      </c>
      <c r="N336" s="30"/>
      <c r="O336" s="14" t="s">
        <v>16</v>
      </c>
      <c r="P336" s="14" t="s">
        <v>1288</v>
      </c>
      <c r="Q336" s="10"/>
      <c r="R336" s="10">
        <f>60-Table7[[#This Row],[AL]]</f>
        <v>60</v>
      </c>
      <c r="T336" s="30">
        <f>30-Table7[[#This Row],[CL]]</f>
        <v>30</v>
      </c>
      <c r="U336" s="30">
        <f>Table7[[#This Row],[AL BAL]]+Table7[[#This Row],[CL BAL]]</f>
        <v>90</v>
      </c>
      <c r="V336" s="30"/>
      <c r="W336" s="30"/>
      <c r="X336" s="30"/>
      <c r="Y336" s="30" t="str">
        <f>Table7[[#This Row],[Coy]]</f>
        <v>D</v>
      </c>
      <c r="Z336" s="30" t="str">
        <f>Table7[[#This Row],[Med Cat]]</f>
        <v>SHAPE1</v>
      </c>
      <c r="AA336" s="30" t="str">
        <f>Table7[[#This Row],[Location]]</f>
        <v>In Unit</v>
      </c>
      <c r="AB336" s="30"/>
      <c r="AC336" s="30"/>
      <c r="AD336" s="30"/>
      <c r="AE336" s="30"/>
      <c r="AF336" s="30"/>
      <c r="AG336" s="30"/>
      <c r="AH336" s="30"/>
      <c r="AI336"/>
      <c r="AJ336"/>
      <c r="AK336"/>
      <c r="AL336"/>
      <c r="AM336"/>
      <c r="AN336"/>
      <c r="AO336"/>
      <c r="AP336"/>
      <c r="AQ336"/>
      <c r="AR336"/>
      <c r="AS336"/>
      <c r="AT336"/>
    </row>
    <row r="337" spans="1:46" x14ac:dyDescent="0.3">
      <c r="A337" s="10">
        <f>SUBTOTAL(3,$B$5:B337)</f>
        <v>333</v>
      </c>
      <c r="B337" s="13" t="s">
        <v>148</v>
      </c>
      <c r="C337" s="13" t="s">
        <v>34</v>
      </c>
      <c r="D337" s="13" t="s">
        <v>149</v>
      </c>
      <c r="E337" s="13" t="s">
        <v>15</v>
      </c>
      <c r="F337" s="15">
        <v>32378</v>
      </c>
      <c r="G337" s="28">
        <f t="shared" ca="1" si="10"/>
        <v>37.693507002116768</v>
      </c>
      <c r="H337" s="15">
        <v>41647</v>
      </c>
      <c r="I337" s="28">
        <f t="shared" ca="1" si="11"/>
        <v>12.316368056189321</v>
      </c>
      <c r="J337" s="13" t="s">
        <v>49</v>
      </c>
      <c r="K337" s="30"/>
      <c r="L337" s="30">
        <v>144216</v>
      </c>
      <c r="M337" s="13" t="s">
        <v>150</v>
      </c>
      <c r="N337" s="30"/>
      <c r="O337" s="13" t="s">
        <v>94</v>
      </c>
      <c r="P337" s="13" t="s">
        <v>1288</v>
      </c>
      <c r="Q337" s="10"/>
      <c r="R337" s="10">
        <f>60-Table7[[#This Row],[AL]]</f>
        <v>60</v>
      </c>
      <c r="T337" s="30">
        <f>30-Table7[[#This Row],[CL]]</f>
        <v>30</v>
      </c>
      <c r="U337" s="30">
        <f>Table7[[#This Row],[AL BAL]]+Table7[[#This Row],[CL BAL]]</f>
        <v>90</v>
      </c>
      <c r="V337" s="30"/>
      <c r="W337" s="30"/>
      <c r="X337" s="30"/>
      <c r="Y337" s="30" t="str">
        <f>Table7[[#This Row],[Coy]]</f>
        <v>SP</v>
      </c>
      <c r="Z337" s="30" t="str">
        <f>Table7[[#This Row],[Med Cat]]</f>
        <v>A3(T-24)</v>
      </c>
      <c r="AA337" s="30" t="str">
        <f>Table7[[#This Row],[Location]]</f>
        <v>In Unit</v>
      </c>
      <c r="AB337" s="30"/>
      <c r="AC337" s="30"/>
      <c r="AD337" s="30"/>
      <c r="AE337" s="30"/>
      <c r="AF337" s="30"/>
      <c r="AG337" s="30"/>
      <c r="AH337" s="30"/>
      <c r="AI337"/>
      <c r="AJ337"/>
      <c r="AK337"/>
      <c r="AL337"/>
      <c r="AM337"/>
      <c r="AN337"/>
      <c r="AO337"/>
      <c r="AP337"/>
      <c r="AQ337"/>
      <c r="AR337"/>
      <c r="AS337"/>
      <c r="AT337"/>
    </row>
    <row r="338" spans="1:46" x14ac:dyDescent="0.3">
      <c r="A338" s="10">
        <f>SUBTOTAL(3,$B$5:B338)</f>
        <v>334</v>
      </c>
      <c r="B338" s="13" t="s">
        <v>151</v>
      </c>
      <c r="C338" s="13" t="s">
        <v>14</v>
      </c>
      <c r="D338" s="13" t="s">
        <v>152</v>
      </c>
      <c r="E338" s="13" t="s">
        <v>0</v>
      </c>
      <c r="F338" s="15">
        <v>32379</v>
      </c>
      <c r="G338" s="28">
        <f t="shared" ca="1" si="10"/>
        <v>37.690769151329633</v>
      </c>
      <c r="H338" s="16">
        <v>41648</v>
      </c>
      <c r="I338" s="28">
        <f t="shared" ca="1" si="11"/>
        <v>12.313630205402188</v>
      </c>
      <c r="J338" s="13" t="s">
        <v>21</v>
      </c>
      <c r="K338" s="30"/>
      <c r="L338" s="30">
        <v>144216</v>
      </c>
      <c r="M338" s="13" t="s">
        <v>153</v>
      </c>
      <c r="N338" s="30"/>
      <c r="O338" s="13" t="s">
        <v>26</v>
      </c>
      <c r="P338" s="14" t="s">
        <v>1288</v>
      </c>
      <c r="Q338" s="10"/>
      <c r="R338" s="10">
        <f>60-Table7[[#This Row],[AL]]</f>
        <v>60</v>
      </c>
      <c r="T338" s="30">
        <f>30-Table7[[#This Row],[CL]]</f>
        <v>30</v>
      </c>
      <c r="U338" s="30">
        <f>Table7[[#This Row],[AL BAL]]+Table7[[#This Row],[CL BAL]]</f>
        <v>90</v>
      </c>
      <c r="V338" s="30"/>
      <c r="W338" s="30"/>
      <c r="X338" s="30"/>
      <c r="Y338" s="30" t="str">
        <f>Table7[[#This Row],[Coy]]</f>
        <v>B</v>
      </c>
      <c r="Z338" s="30" t="str">
        <f>Table7[[#This Row],[Med Cat]]</f>
        <v>P2(P)</v>
      </c>
      <c r="AA338" s="30" t="str">
        <f>Table7[[#This Row],[Location]]</f>
        <v>In Unit</v>
      </c>
      <c r="AB338" s="30"/>
      <c r="AC338" s="30"/>
      <c r="AD338" s="30"/>
      <c r="AE338" s="30"/>
      <c r="AF338" s="30"/>
      <c r="AG338" s="30"/>
      <c r="AH338" s="30"/>
      <c r="AI338"/>
      <c r="AJ338"/>
      <c r="AK338"/>
      <c r="AL338"/>
      <c r="AM338"/>
      <c r="AN338"/>
      <c r="AO338"/>
      <c r="AP338"/>
      <c r="AQ338"/>
      <c r="AR338"/>
      <c r="AS338"/>
      <c r="AT338"/>
    </row>
    <row r="339" spans="1:46" x14ac:dyDescent="0.3">
      <c r="A339" s="10">
        <f>SUBTOTAL(3,$B$5:B339)</f>
        <v>335</v>
      </c>
      <c r="B339" s="14" t="s">
        <v>154</v>
      </c>
      <c r="C339" s="13" t="s">
        <v>19</v>
      </c>
      <c r="D339" s="14" t="s">
        <v>155</v>
      </c>
      <c r="E339" s="14" t="s">
        <v>0</v>
      </c>
      <c r="F339" s="15">
        <v>32380</v>
      </c>
      <c r="G339" s="28">
        <f t="shared" ca="1" si="10"/>
        <v>37.688031300542505</v>
      </c>
      <c r="H339" s="15">
        <v>41649</v>
      </c>
      <c r="I339" s="28">
        <f t="shared" ca="1" si="11"/>
        <v>12.310892354615056</v>
      </c>
      <c r="J339" s="14" t="s">
        <v>49</v>
      </c>
      <c r="K339" s="30"/>
      <c r="L339" s="30">
        <v>144216</v>
      </c>
      <c r="M339" s="14" t="s">
        <v>156</v>
      </c>
      <c r="N339" s="30"/>
      <c r="O339" s="14" t="s">
        <v>16</v>
      </c>
      <c r="P339" s="14" t="s">
        <v>1288</v>
      </c>
      <c r="Q339" s="10"/>
      <c r="R339" s="10">
        <f>60-Table7[[#This Row],[AL]]</f>
        <v>60</v>
      </c>
      <c r="T339" s="30">
        <f>30-Table7[[#This Row],[CL]]</f>
        <v>30</v>
      </c>
      <c r="U339" s="30">
        <f>Table7[[#This Row],[AL BAL]]+Table7[[#This Row],[CL BAL]]</f>
        <v>90</v>
      </c>
      <c r="V339" s="30"/>
      <c r="W339" s="30"/>
      <c r="X339" s="30"/>
      <c r="Y339" s="30" t="str">
        <f>Table7[[#This Row],[Coy]]</f>
        <v>B</v>
      </c>
      <c r="Z339" s="30" t="str">
        <f>Table7[[#This Row],[Med Cat]]</f>
        <v>SHAPE1</v>
      </c>
      <c r="AA339" s="30" t="str">
        <f>Table7[[#This Row],[Location]]</f>
        <v>In Unit</v>
      </c>
      <c r="AB339" s="30"/>
      <c r="AC339" s="30"/>
      <c r="AD339" s="30"/>
      <c r="AE339" s="30"/>
      <c r="AF339" s="30"/>
      <c r="AG339" s="30"/>
      <c r="AH339" s="30"/>
      <c r="AI339"/>
      <c r="AJ339"/>
      <c r="AK339"/>
      <c r="AL339"/>
      <c r="AM339"/>
      <c r="AN339"/>
      <c r="AO339"/>
      <c r="AP339"/>
      <c r="AQ339"/>
      <c r="AR339"/>
      <c r="AS339"/>
      <c r="AT339"/>
    </row>
    <row r="340" spans="1:46" x14ac:dyDescent="0.3">
      <c r="A340" s="10">
        <f>SUBTOTAL(3,$B$5:B340)</f>
        <v>336</v>
      </c>
      <c r="B340" s="14" t="s">
        <v>175</v>
      </c>
      <c r="C340" s="13" t="s">
        <v>24</v>
      </c>
      <c r="D340" s="14" t="s">
        <v>176</v>
      </c>
      <c r="E340" s="14" t="s">
        <v>1</v>
      </c>
      <c r="F340" s="15">
        <v>32381</v>
      </c>
      <c r="G340" s="28">
        <f t="shared" ca="1" si="10"/>
        <v>37.68529344975537</v>
      </c>
      <c r="H340" s="16">
        <v>41650</v>
      </c>
      <c r="I340" s="28">
        <f t="shared" ca="1" si="11"/>
        <v>12.308154503827923</v>
      </c>
      <c r="J340" s="14" t="s">
        <v>31</v>
      </c>
      <c r="K340" s="30"/>
      <c r="L340" s="30">
        <v>144216</v>
      </c>
      <c r="M340" s="14" t="s">
        <v>177</v>
      </c>
      <c r="N340" s="30"/>
      <c r="O340" s="14" t="s">
        <v>16</v>
      </c>
      <c r="P340" s="13" t="s">
        <v>1288</v>
      </c>
      <c r="Q340" s="10"/>
      <c r="R340" s="10">
        <f>60-Table7[[#This Row],[AL]]</f>
        <v>60</v>
      </c>
      <c r="T340" s="30">
        <f>30-Table7[[#This Row],[CL]]</f>
        <v>30</v>
      </c>
      <c r="U340" s="30">
        <f>Table7[[#This Row],[AL BAL]]+Table7[[#This Row],[CL BAL]]</f>
        <v>90</v>
      </c>
      <c r="V340" s="30"/>
      <c r="W340" s="30"/>
      <c r="X340" s="30"/>
      <c r="Y340" s="30" t="str">
        <f>Table7[[#This Row],[Coy]]</f>
        <v>A</v>
      </c>
      <c r="Z340" s="30" t="str">
        <f>Table7[[#This Row],[Med Cat]]</f>
        <v>SHAPE1</v>
      </c>
      <c r="AA340" s="30" t="str">
        <f>Table7[[#This Row],[Location]]</f>
        <v>In Unit</v>
      </c>
      <c r="AB340" s="30"/>
      <c r="AC340" s="30"/>
      <c r="AD340" s="30"/>
      <c r="AE340" s="30"/>
      <c r="AF340" s="30"/>
      <c r="AG340" s="30"/>
      <c r="AH340" s="30"/>
      <c r="AI340"/>
      <c r="AJ340"/>
      <c r="AK340"/>
      <c r="AL340"/>
      <c r="AM340"/>
      <c r="AN340"/>
      <c r="AO340"/>
      <c r="AP340"/>
      <c r="AQ340"/>
      <c r="AR340"/>
      <c r="AS340"/>
      <c r="AT340"/>
    </row>
    <row r="341" spans="1:46" x14ac:dyDescent="0.3">
      <c r="A341" s="10">
        <f>SUBTOTAL(3,$B$5:B341)</f>
        <v>337</v>
      </c>
      <c r="B341" s="14" t="s">
        <v>178</v>
      </c>
      <c r="C341" s="13" t="s">
        <v>34</v>
      </c>
      <c r="D341" s="14" t="s">
        <v>179</v>
      </c>
      <c r="E341" s="14" t="s">
        <v>15</v>
      </c>
      <c r="F341" s="15">
        <v>32382</v>
      </c>
      <c r="G341" s="28">
        <f t="shared" ca="1" si="10"/>
        <v>37.682555598968236</v>
      </c>
      <c r="H341" s="15">
        <v>41651</v>
      </c>
      <c r="I341" s="28">
        <f t="shared" ca="1" si="11"/>
        <v>12.305416653040792</v>
      </c>
      <c r="J341" s="14" t="s">
        <v>31</v>
      </c>
      <c r="K341" s="30"/>
      <c r="L341" s="30">
        <v>144216</v>
      </c>
      <c r="M341" s="14" t="s">
        <v>180</v>
      </c>
      <c r="N341" s="30"/>
      <c r="O341" s="14" t="s">
        <v>16</v>
      </c>
      <c r="P341" s="13" t="s">
        <v>1288</v>
      </c>
      <c r="Q341" s="10"/>
      <c r="R341" s="10">
        <f>60-Table7[[#This Row],[AL]]</f>
        <v>60</v>
      </c>
      <c r="T341" s="30">
        <f>30-Table7[[#This Row],[CL]]</f>
        <v>30</v>
      </c>
      <c r="U341" s="30">
        <f>Table7[[#This Row],[AL BAL]]+Table7[[#This Row],[CL BAL]]</f>
        <v>90</v>
      </c>
      <c r="V341" s="30"/>
      <c r="W341" s="30"/>
      <c r="X341" s="30"/>
      <c r="Y341" s="30" t="str">
        <f>Table7[[#This Row],[Coy]]</f>
        <v>SP</v>
      </c>
      <c r="Z341" s="30" t="str">
        <f>Table7[[#This Row],[Med Cat]]</f>
        <v>SHAPE1</v>
      </c>
      <c r="AA341" s="30" t="str">
        <f>Table7[[#This Row],[Location]]</f>
        <v>In Unit</v>
      </c>
      <c r="AB341" s="30"/>
      <c r="AC341" s="30"/>
      <c r="AD341" s="30"/>
      <c r="AE341" s="30"/>
      <c r="AF341" s="30"/>
      <c r="AG341" s="30"/>
      <c r="AH341" s="30"/>
      <c r="AI341"/>
      <c r="AJ341"/>
      <c r="AK341"/>
      <c r="AL341"/>
      <c r="AM341"/>
      <c r="AN341"/>
      <c r="AO341"/>
      <c r="AP341"/>
      <c r="AQ341"/>
      <c r="AR341"/>
      <c r="AS341"/>
      <c r="AT341"/>
    </row>
    <row r="342" spans="1:46" x14ac:dyDescent="0.3">
      <c r="A342" s="10">
        <f>SUBTOTAL(3,$B$5:B342)</f>
        <v>338</v>
      </c>
      <c r="B342" s="13" t="s">
        <v>189</v>
      </c>
      <c r="C342" s="13" t="s">
        <v>14</v>
      </c>
      <c r="D342" s="13" t="s">
        <v>190</v>
      </c>
      <c r="E342" s="13" t="s">
        <v>4</v>
      </c>
      <c r="F342" s="15">
        <v>32383</v>
      </c>
      <c r="G342" s="28">
        <f t="shared" ca="1" si="10"/>
        <v>37.679817748181108</v>
      </c>
      <c r="H342" s="16">
        <v>41652</v>
      </c>
      <c r="I342" s="28">
        <f t="shared" ca="1" si="11"/>
        <v>12.302678802253659</v>
      </c>
      <c r="J342" s="13" t="s">
        <v>22</v>
      </c>
      <c r="K342" s="30"/>
      <c r="L342" s="30">
        <v>144216</v>
      </c>
      <c r="M342" s="13" t="s">
        <v>191</v>
      </c>
      <c r="N342" s="30"/>
      <c r="O342" s="13" t="s">
        <v>183</v>
      </c>
      <c r="P342" s="13" t="s">
        <v>1288</v>
      </c>
      <c r="Q342" s="10"/>
      <c r="R342" s="10">
        <f>60-Table7[[#This Row],[AL]]</f>
        <v>60</v>
      </c>
      <c r="T342" s="30">
        <f>30-Table7[[#This Row],[CL]]</f>
        <v>30</v>
      </c>
      <c r="U342" s="30">
        <f>Table7[[#This Row],[AL BAL]]+Table7[[#This Row],[CL BAL]]</f>
        <v>90</v>
      </c>
      <c r="V342" s="30"/>
      <c r="W342" s="30"/>
      <c r="X342" s="30"/>
      <c r="Y342" s="30" t="str">
        <f>Table7[[#This Row],[Coy]]</f>
        <v>HQ</v>
      </c>
      <c r="Z342" s="30" t="str">
        <f>Table7[[#This Row],[Med Cat]]</f>
        <v>A2(P)</v>
      </c>
      <c r="AA342" s="30" t="str">
        <f>Table7[[#This Row],[Location]]</f>
        <v>In Unit</v>
      </c>
      <c r="AB342" s="30"/>
      <c r="AC342" s="30"/>
      <c r="AD342" s="30"/>
      <c r="AE342" s="30"/>
      <c r="AF342" s="30"/>
      <c r="AG342" s="30"/>
      <c r="AH342" s="30"/>
      <c r="AI342"/>
      <c r="AJ342"/>
      <c r="AK342"/>
      <c r="AL342"/>
      <c r="AM342"/>
      <c r="AN342"/>
      <c r="AO342"/>
      <c r="AP342"/>
      <c r="AQ342"/>
      <c r="AR342"/>
      <c r="AS342"/>
      <c r="AT342"/>
    </row>
    <row r="343" spans="1:46" x14ac:dyDescent="0.3">
      <c r="A343" s="10">
        <f>SUBTOTAL(3,$B$5:B343)</f>
        <v>339</v>
      </c>
      <c r="B343" s="13" t="s">
        <v>210</v>
      </c>
      <c r="C343" s="13" t="s">
        <v>19</v>
      </c>
      <c r="D343" s="13" t="s">
        <v>211</v>
      </c>
      <c r="E343" s="13" t="s">
        <v>0</v>
      </c>
      <c r="F343" s="15">
        <v>32384</v>
      </c>
      <c r="G343" s="28">
        <f t="shared" ca="1" si="10"/>
        <v>37.677079897393973</v>
      </c>
      <c r="H343" s="15">
        <v>41653</v>
      </c>
      <c r="I343" s="28">
        <f t="shared" ca="1" si="11"/>
        <v>12.299940951466528</v>
      </c>
      <c r="J343" s="13" t="s">
        <v>17</v>
      </c>
      <c r="K343" s="30"/>
      <c r="L343" s="30">
        <v>144216</v>
      </c>
      <c r="M343" s="13" t="s">
        <v>212</v>
      </c>
      <c r="N343" s="30"/>
      <c r="O343" s="13" t="s">
        <v>16</v>
      </c>
      <c r="P343" s="14" t="s">
        <v>1288</v>
      </c>
      <c r="Q343" s="10">
        <v>24</v>
      </c>
      <c r="R343" s="10">
        <f>60-Table7[[#This Row],[AL]]</f>
        <v>36</v>
      </c>
      <c r="T343" s="30">
        <f>30-Table7[[#This Row],[CL]]</f>
        <v>30</v>
      </c>
      <c r="U343" s="30">
        <f>Table7[[#This Row],[AL BAL]]+Table7[[#This Row],[CL BAL]]</f>
        <v>66</v>
      </c>
      <c r="V343" s="30"/>
      <c r="W343" s="30"/>
      <c r="X343" s="30"/>
      <c r="Y343" s="30" t="str">
        <f>Table7[[#This Row],[Coy]]</f>
        <v>B</v>
      </c>
      <c r="Z343" s="30" t="str">
        <f>Table7[[#This Row],[Med Cat]]</f>
        <v>SHAPE1</v>
      </c>
      <c r="AA343" s="30" t="str">
        <f>Table7[[#This Row],[Location]]</f>
        <v>In Unit</v>
      </c>
      <c r="AB343" s="30"/>
      <c r="AC343" s="30"/>
      <c r="AD343" s="30"/>
      <c r="AE343" s="30"/>
      <c r="AF343" s="30"/>
      <c r="AG343" s="30"/>
      <c r="AH343" s="30"/>
      <c r="AI343"/>
      <c r="AJ343"/>
      <c r="AK343"/>
      <c r="AL343"/>
      <c r="AM343"/>
      <c r="AN343"/>
      <c r="AO343"/>
      <c r="AP343"/>
      <c r="AQ343"/>
      <c r="AR343"/>
      <c r="AS343"/>
      <c r="AT343"/>
    </row>
    <row r="344" spans="1:46" x14ac:dyDescent="0.3">
      <c r="A344" s="10">
        <f>SUBTOTAL(3,$B$5:B344)</f>
        <v>340</v>
      </c>
      <c r="B344" s="14" t="s">
        <v>219</v>
      </c>
      <c r="C344" s="13" t="s">
        <v>24</v>
      </c>
      <c r="D344" s="14" t="s">
        <v>220</v>
      </c>
      <c r="E344" s="14" t="s">
        <v>15</v>
      </c>
      <c r="F344" s="15">
        <v>32385</v>
      </c>
      <c r="G344" s="28">
        <f t="shared" ca="1" si="10"/>
        <v>37.674342046606846</v>
      </c>
      <c r="H344" s="16">
        <v>41654</v>
      </c>
      <c r="I344" s="28">
        <f t="shared" ca="1" si="11"/>
        <v>12.297203100679395</v>
      </c>
      <c r="J344" s="14" t="s">
        <v>31</v>
      </c>
      <c r="K344" s="30"/>
      <c r="L344" s="30">
        <v>144216</v>
      </c>
      <c r="M344" s="14" t="s">
        <v>221</v>
      </c>
      <c r="N344" s="30"/>
      <c r="O344" s="14" t="s">
        <v>16</v>
      </c>
      <c r="P344" s="13" t="s">
        <v>1288</v>
      </c>
      <c r="Q344" s="10"/>
      <c r="R344" s="10">
        <f>60-Table7[[#This Row],[AL]]</f>
        <v>60</v>
      </c>
      <c r="T344" s="30">
        <f>30-Table7[[#This Row],[CL]]</f>
        <v>30</v>
      </c>
      <c r="U344" s="30">
        <f>Table7[[#This Row],[AL BAL]]+Table7[[#This Row],[CL BAL]]</f>
        <v>90</v>
      </c>
      <c r="V344" s="30"/>
      <c r="W344" s="30"/>
      <c r="X344" s="30"/>
      <c r="Y344" s="30" t="str">
        <f>Table7[[#This Row],[Coy]]</f>
        <v>SP</v>
      </c>
      <c r="Z344" s="30" t="str">
        <f>Table7[[#This Row],[Med Cat]]</f>
        <v>SHAPE1</v>
      </c>
      <c r="AA344" s="30" t="str">
        <f>Table7[[#This Row],[Location]]</f>
        <v>In Unit</v>
      </c>
      <c r="AB344" s="30"/>
      <c r="AC344" s="30"/>
      <c r="AD344" s="30"/>
      <c r="AE344" s="30"/>
      <c r="AF344" s="30"/>
      <c r="AG344" s="30"/>
      <c r="AH344" s="30"/>
      <c r="AI344"/>
      <c r="AJ344"/>
      <c r="AK344"/>
      <c r="AL344"/>
      <c r="AM344"/>
      <c r="AN344"/>
      <c r="AO344"/>
      <c r="AP344"/>
      <c r="AQ344"/>
      <c r="AR344"/>
      <c r="AS344"/>
      <c r="AT344"/>
    </row>
    <row r="345" spans="1:46" x14ac:dyDescent="0.3">
      <c r="A345" s="10">
        <f>SUBTOTAL(3,$B$5:B345)</f>
        <v>341</v>
      </c>
      <c r="B345" s="13" t="s">
        <v>222</v>
      </c>
      <c r="C345" s="13" t="s">
        <v>34</v>
      </c>
      <c r="D345" s="13" t="s">
        <v>223</v>
      </c>
      <c r="E345" s="13" t="s">
        <v>3</v>
      </c>
      <c r="F345" s="15">
        <v>32386</v>
      </c>
      <c r="G345" s="28">
        <f t="shared" ca="1" si="10"/>
        <v>37.671604195819711</v>
      </c>
      <c r="H345" s="15">
        <v>41655</v>
      </c>
      <c r="I345" s="28">
        <f t="shared" ca="1" si="11"/>
        <v>12.294465249892264</v>
      </c>
      <c r="J345" s="13" t="s">
        <v>22</v>
      </c>
      <c r="K345" s="30"/>
      <c r="L345" s="30">
        <v>144216</v>
      </c>
      <c r="M345" s="13" t="s">
        <v>224</v>
      </c>
      <c r="N345" s="30"/>
      <c r="O345" s="13" t="s">
        <v>16</v>
      </c>
      <c r="P345" s="14" t="s">
        <v>1288</v>
      </c>
      <c r="Q345" s="10"/>
      <c r="R345" s="10">
        <f>60-Table7[[#This Row],[AL]]</f>
        <v>60</v>
      </c>
      <c r="T345" s="30">
        <f>30-Table7[[#This Row],[CL]]</f>
        <v>30</v>
      </c>
      <c r="U345" s="30">
        <f>Table7[[#This Row],[AL BAL]]+Table7[[#This Row],[CL BAL]]</f>
        <v>90</v>
      </c>
      <c r="V345" s="30"/>
      <c r="W345" s="30"/>
      <c r="X345" s="30"/>
      <c r="Y345" s="30" t="str">
        <f>Table7[[#This Row],[Coy]]</f>
        <v>D</v>
      </c>
      <c r="Z345" s="30" t="str">
        <f>Table7[[#This Row],[Med Cat]]</f>
        <v>SHAPE1</v>
      </c>
      <c r="AA345" s="30" t="str">
        <f>Table7[[#This Row],[Location]]</f>
        <v>In Unit</v>
      </c>
      <c r="AB345" s="30"/>
      <c r="AC345" s="30"/>
      <c r="AD345" s="30"/>
      <c r="AE345" s="30"/>
      <c r="AF345" s="30"/>
      <c r="AG345" s="30"/>
      <c r="AH345" s="30"/>
      <c r="AI345"/>
      <c r="AJ345"/>
      <c r="AK345"/>
      <c r="AL345"/>
      <c r="AM345"/>
      <c r="AN345"/>
      <c r="AO345"/>
      <c r="AP345"/>
      <c r="AQ345"/>
      <c r="AR345"/>
      <c r="AS345"/>
      <c r="AT345"/>
    </row>
    <row r="346" spans="1:46" x14ac:dyDescent="0.3">
      <c r="A346" s="10">
        <f>SUBTOTAL(3,$B$5:B346)</f>
        <v>342</v>
      </c>
      <c r="B346" s="13" t="s">
        <v>235</v>
      </c>
      <c r="C346" s="13" t="s">
        <v>14</v>
      </c>
      <c r="D346" s="13" t="s">
        <v>236</v>
      </c>
      <c r="E346" s="13" t="s">
        <v>3</v>
      </c>
      <c r="F346" s="15">
        <v>32387</v>
      </c>
      <c r="G346" s="28">
        <f t="shared" ca="1" si="10"/>
        <v>37.668866345032576</v>
      </c>
      <c r="H346" s="16">
        <v>41656</v>
      </c>
      <c r="I346" s="28">
        <f t="shared" ca="1" si="11"/>
        <v>12.291727399105131</v>
      </c>
      <c r="J346" s="13" t="s">
        <v>17</v>
      </c>
      <c r="K346" s="30"/>
      <c r="L346" s="30">
        <v>144216</v>
      </c>
      <c r="M346" s="13" t="s">
        <v>237</v>
      </c>
      <c r="N346" s="30"/>
      <c r="O346" s="13" t="s">
        <v>16</v>
      </c>
      <c r="P346" s="14" t="s">
        <v>1288</v>
      </c>
      <c r="Q346" s="10"/>
      <c r="R346" s="10">
        <f>60-Table7[[#This Row],[AL]]</f>
        <v>60</v>
      </c>
      <c r="T346" s="30">
        <f>30-Table7[[#This Row],[CL]]</f>
        <v>30</v>
      </c>
      <c r="U346" s="30">
        <f>Table7[[#This Row],[AL BAL]]+Table7[[#This Row],[CL BAL]]</f>
        <v>90</v>
      </c>
      <c r="V346" s="30"/>
      <c r="W346" s="30"/>
      <c r="X346" s="30"/>
      <c r="Y346" s="30" t="str">
        <f>Table7[[#This Row],[Coy]]</f>
        <v>D</v>
      </c>
      <c r="Z346" s="30" t="str">
        <f>Table7[[#This Row],[Med Cat]]</f>
        <v>SHAPE1</v>
      </c>
      <c r="AA346" s="30" t="str">
        <f>Table7[[#This Row],[Location]]</f>
        <v>In Unit</v>
      </c>
      <c r="AB346" s="30"/>
      <c r="AC346" s="30"/>
      <c r="AD346" s="30"/>
      <c r="AE346" s="30"/>
      <c r="AF346" s="30"/>
      <c r="AG346" s="30"/>
      <c r="AH346" s="30"/>
      <c r="AI346"/>
      <c r="AJ346"/>
      <c r="AK346"/>
      <c r="AL346"/>
      <c r="AM346"/>
      <c r="AN346"/>
      <c r="AO346"/>
      <c r="AP346"/>
      <c r="AQ346"/>
      <c r="AR346"/>
      <c r="AS346"/>
      <c r="AT346"/>
    </row>
    <row r="347" spans="1:46" x14ac:dyDescent="0.3">
      <c r="A347" s="10">
        <f>SUBTOTAL(3,$B$5:B347)</f>
        <v>343</v>
      </c>
      <c r="B347" s="13" t="s">
        <v>244</v>
      </c>
      <c r="C347" s="13" t="s">
        <v>19</v>
      </c>
      <c r="D347" s="13" t="s">
        <v>245</v>
      </c>
      <c r="E347" s="13" t="s">
        <v>4</v>
      </c>
      <c r="F347" s="15">
        <v>32388</v>
      </c>
      <c r="G347" s="28">
        <f t="shared" ca="1" si="10"/>
        <v>37.666128494245449</v>
      </c>
      <c r="H347" s="15">
        <v>41657</v>
      </c>
      <c r="I347" s="28">
        <f t="shared" ca="1" si="11"/>
        <v>12.288989548318</v>
      </c>
      <c r="J347" s="13" t="s">
        <v>22</v>
      </c>
      <c r="K347" s="30"/>
      <c r="L347" s="30">
        <v>144216</v>
      </c>
      <c r="M347" s="13" t="s">
        <v>246</v>
      </c>
      <c r="N347" s="30"/>
      <c r="O347" s="13" t="s">
        <v>231</v>
      </c>
      <c r="P347" s="13" t="s">
        <v>1288</v>
      </c>
      <c r="Q347" s="10"/>
      <c r="R347" s="10">
        <f>60-Table7[[#This Row],[AL]]</f>
        <v>60</v>
      </c>
      <c r="T347" s="30">
        <f>30-Table7[[#This Row],[CL]]</f>
        <v>30</v>
      </c>
      <c r="U347" s="30">
        <f>Table7[[#This Row],[AL BAL]]+Table7[[#This Row],[CL BAL]]</f>
        <v>90</v>
      </c>
      <c r="V347" s="30"/>
      <c r="W347" s="30"/>
      <c r="X347" s="30"/>
      <c r="Y347" s="30" t="str">
        <f>Table7[[#This Row],[Coy]]</f>
        <v>HQ</v>
      </c>
      <c r="Z347" s="30" t="str">
        <f>Table7[[#This Row],[Med Cat]]</f>
        <v>P3(P)</v>
      </c>
      <c r="AA347" s="30" t="str">
        <f>Table7[[#This Row],[Location]]</f>
        <v>In Unit</v>
      </c>
      <c r="AB347" s="30"/>
      <c r="AC347" s="30"/>
      <c r="AD347" s="30"/>
      <c r="AE347" s="30"/>
      <c r="AF347" s="30"/>
      <c r="AG347" s="30"/>
      <c r="AH347" s="30"/>
      <c r="AI347"/>
      <c r="AJ347"/>
      <c r="AK347"/>
      <c r="AL347"/>
      <c r="AM347"/>
      <c r="AN347"/>
      <c r="AO347"/>
      <c r="AP347"/>
      <c r="AQ347"/>
      <c r="AR347"/>
      <c r="AS347"/>
      <c r="AT347"/>
    </row>
    <row r="348" spans="1:46" x14ac:dyDescent="0.3">
      <c r="A348" s="10">
        <f>SUBTOTAL(3,$B$5:B348)</f>
        <v>344</v>
      </c>
      <c r="B348" s="13" t="s">
        <v>250</v>
      </c>
      <c r="C348" s="13" t="s">
        <v>24</v>
      </c>
      <c r="D348" s="13" t="s">
        <v>251</v>
      </c>
      <c r="E348" s="13" t="s">
        <v>3</v>
      </c>
      <c r="F348" s="15">
        <v>32389</v>
      </c>
      <c r="G348" s="28">
        <f t="shared" ca="1" si="10"/>
        <v>37.663390643458314</v>
      </c>
      <c r="H348" s="16">
        <v>41658</v>
      </c>
      <c r="I348" s="28">
        <f t="shared" ca="1" si="11"/>
        <v>12.286251697530867</v>
      </c>
      <c r="J348" s="13" t="s">
        <v>31</v>
      </c>
      <c r="K348" s="30"/>
      <c r="L348" s="30">
        <v>144216</v>
      </c>
      <c r="M348" s="13" t="s">
        <v>252</v>
      </c>
      <c r="N348" s="30"/>
      <c r="O348" s="13" t="s">
        <v>183</v>
      </c>
      <c r="P348" s="14" t="s">
        <v>1288</v>
      </c>
      <c r="Q348" s="10"/>
      <c r="R348" s="10">
        <f>60-Table7[[#This Row],[AL]]</f>
        <v>60</v>
      </c>
      <c r="T348" s="30">
        <f>30-Table7[[#This Row],[CL]]</f>
        <v>30</v>
      </c>
      <c r="U348" s="30">
        <f>Table7[[#This Row],[AL BAL]]+Table7[[#This Row],[CL BAL]]</f>
        <v>90</v>
      </c>
      <c r="V348" s="30"/>
      <c r="W348" s="30"/>
      <c r="X348" s="30"/>
      <c r="Y348" s="30" t="str">
        <f>Table7[[#This Row],[Coy]]</f>
        <v>D</v>
      </c>
      <c r="Z348" s="30" t="str">
        <f>Table7[[#This Row],[Med Cat]]</f>
        <v>A2(P)</v>
      </c>
      <c r="AA348" s="30" t="str">
        <f>Table7[[#This Row],[Location]]</f>
        <v>In Unit</v>
      </c>
      <c r="AB348" s="30"/>
      <c r="AC348" s="30"/>
      <c r="AD348" s="30"/>
      <c r="AE348" s="30"/>
      <c r="AF348" s="30"/>
      <c r="AG348" s="30"/>
      <c r="AH348" s="30"/>
      <c r="AI348"/>
      <c r="AJ348"/>
      <c r="AK348"/>
      <c r="AL348"/>
      <c r="AM348"/>
      <c r="AN348"/>
      <c r="AO348"/>
      <c r="AP348"/>
      <c r="AQ348"/>
      <c r="AR348"/>
      <c r="AS348"/>
      <c r="AT348"/>
    </row>
    <row r="349" spans="1:46" x14ac:dyDescent="0.3">
      <c r="A349" s="10">
        <f>SUBTOTAL(3,$B$5:B349)</f>
        <v>345</v>
      </c>
      <c r="B349" s="13" t="s">
        <v>263</v>
      </c>
      <c r="C349" s="13" t="s">
        <v>34</v>
      </c>
      <c r="D349" s="13" t="s">
        <v>264</v>
      </c>
      <c r="E349" s="13" t="s">
        <v>4</v>
      </c>
      <c r="F349" s="15">
        <v>32390</v>
      </c>
      <c r="G349" s="28">
        <f t="shared" ca="1" si="10"/>
        <v>37.660652792671179</v>
      </c>
      <c r="H349" s="15">
        <v>41659</v>
      </c>
      <c r="I349" s="28">
        <f t="shared" ca="1" si="11"/>
        <v>12.283513846743736</v>
      </c>
      <c r="J349" s="13" t="s">
        <v>22</v>
      </c>
      <c r="K349" s="30"/>
      <c r="L349" s="30">
        <v>144216</v>
      </c>
      <c r="M349" s="13" t="s">
        <v>265</v>
      </c>
      <c r="N349" s="30"/>
      <c r="O349" s="13" t="s">
        <v>16</v>
      </c>
      <c r="P349" s="13" t="s">
        <v>1288</v>
      </c>
      <c r="Q349" s="10"/>
      <c r="R349" s="10">
        <f>60-Table7[[#This Row],[AL]]</f>
        <v>60</v>
      </c>
      <c r="T349" s="30">
        <f>30-Table7[[#This Row],[CL]]</f>
        <v>30</v>
      </c>
      <c r="U349" s="30">
        <f>Table7[[#This Row],[AL BAL]]+Table7[[#This Row],[CL BAL]]</f>
        <v>90</v>
      </c>
      <c r="V349" s="30"/>
      <c r="W349" s="30"/>
      <c r="X349" s="30"/>
      <c r="Y349" s="30" t="str">
        <f>Table7[[#This Row],[Coy]]</f>
        <v>HQ</v>
      </c>
      <c r="Z349" s="30" t="str">
        <f>Table7[[#This Row],[Med Cat]]</f>
        <v>SHAPE1</v>
      </c>
      <c r="AA349" s="30" t="str">
        <f>Table7[[#This Row],[Location]]</f>
        <v>In Unit</v>
      </c>
      <c r="AB349" s="30"/>
      <c r="AC349" s="30"/>
      <c r="AD349" s="30"/>
      <c r="AE349" s="30"/>
      <c r="AF349" s="30"/>
      <c r="AG349" s="30"/>
      <c r="AH349" s="30"/>
      <c r="AI349"/>
      <c r="AJ349"/>
      <c r="AK349"/>
      <c r="AL349"/>
      <c r="AM349"/>
      <c r="AN349"/>
      <c r="AO349"/>
      <c r="AP349"/>
      <c r="AQ349"/>
      <c r="AR349"/>
      <c r="AS349"/>
      <c r="AT349"/>
    </row>
    <row r="350" spans="1:46" x14ac:dyDescent="0.3">
      <c r="A350" s="10">
        <f>SUBTOTAL(3,$B$5:B350)</f>
        <v>346</v>
      </c>
      <c r="B350" s="13" t="s">
        <v>269</v>
      </c>
      <c r="C350" s="13" t="s">
        <v>14</v>
      </c>
      <c r="D350" s="13" t="s">
        <v>270</v>
      </c>
      <c r="E350" s="13" t="s">
        <v>3</v>
      </c>
      <c r="F350" s="15">
        <v>32391</v>
      </c>
      <c r="G350" s="28">
        <f t="shared" ca="1" si="10"/>
        <v>37.657914941884052</v>
      </c>
      <c r="H350" s="16">
        <v>41660</v>
      </c>
      <c r="I350" s="28">
        <f t="shared" ca="1" si="11"/>
        <v>12.280775995956603</v>
      </c>
      <c r="J350" s="13" t="s">
        <v>22</v>
      </c>
      <c r="K350" s="30"/>
      <c r="L350" s="30">
        <v>144216</v>
      </c>
      <c r="M350" s="13" t="s">
        <v>271</v>
      </c>
      <c r="N350" s="30"/>
      <c r="O350" s="13" t="s">
        <v>16</v>
      </c>
      <c r="P350" s="14" t="s">
        <v>1288</v>
      </c>
      <c r="Q350" s="10"/>
      <c r="R350" s="10">
        <f>60-Table7[[#This Row],[AL]]</f>
        <v>60</v>
      </c>
      <c r="T350" s="30">
        <f>30-Table7[[#This Row],[CL]]</f>
        <v>30</v>
      </c>
      <c r="U350" s="30">
        <f>Table7[[#This Row],[AL BAL]]+Table7[[#This Row],[CL BAL]]</f>
        <v>90</v>
      </c>
      <c r="V350" s="30"/>
      <c r="W350" s="30"/>
      <c r="X350" s="30"/>
      <c r="Y350" s="30" t="str">
        <f>Table7[[#This Row],[Coy]]</f>
        <v>D</v>
      </c>
      <c r="Z350" s="30" t="str">
        <f>Table7[[#This Row],[Med Cat]]</f>
        <v>SHAPE1</v>
      </c>
      <c r="AA350" s="30" t="str">
        <f>Table7[[#This Row],[Location]]</f>
        <v>In Unit</v>
      </c>
      <c r="AB350" s="30"/>
      <c r="AC350" s="30"/>
      <c r="AD350" s="30"/>
      <c r="AE350" s="30"/>
      <c r="AF350" s="30"/>
      <c r="AG350" s="30"/>
      <c r="AH350" s="30"/>
      <c r="AI350"/>
      <c r="AJ350"/>
      <c r="AK350"/>
      <c r="AL350"/>
      <c r="AM350"/>
      <c r="AN350"/>
      <c r="AO350"/>
      <c r="AP350"/>
      <c r="AQ350"/>
      <c r="AR350"/>
      <c r="AS350"/>
      <c r="AT350"/>
    </row>
    <row r="351" spans="1:46" x14ac:dyDescent="0.3">
      <c r="A351" s="10">
        <f>SUBTOTAL(3,$B$5:B351)</f>
        <v>347</v>
      </c>
      <c r="B351" s="13" t="s">
        <v>279</v>
      </c>
      <c r="C351" s="13" t="s">
        <v>19</v>
      </c>
      <c r="D351" s="13" t="s">
        <v>280</v>
      </c>
      <c r="E351" s="13" t="s">
        <v>15</v>
      </c>
      <c r="F351" s="15">
        <v>32392</v>
      </c>
      <c r="G351" s="28">
        <f t="shared" ca="1" si="10"/>
        <v>37.655177091096917</v>
      </c>
      <c r="H351" s="15">
        <v>41661</v>
      </c>
      <c r="I351" s="28">
        <f t="shared" ca="1" si="11"/>
        <v>12.278038145169472</v>
      </c>
      <c r="J351" s="13" t="s">
        <v>21</v>
      </c>
      <c r="K351" s="30"/>
      <c r="L351" s="30">
        <v>144216</v>
      </c>
      <c r="M351" s="13" t="s">
        <v>281</v>
      </c>
      <c r="N351" s="30"/>
      <c r="O351" s="13" t="s">
        <v>16</v>
      </c>
      <c r="P351" s="13" t="s">
        <v>1288</v>
      </c>
      <c r="Q351" s="10"/>
      <c r="R351" s="10">
        <f>60-Table7[[#This Row],[AL]]</f>
        <v>60</v>
      </c>
      <c r="T351" s="30">
        <f>30-Table7[[#This Row],[CL]]</f>
        <v>30</v>
      </c>
      <c r="U351" s="30">
        <f>Table7[[#This Row],[AL BAL]]+Table7[[#This Row],[CL BAL]]</f>
        <v>90</v>
      </c>
      <c r="V351" s="30"/>
      <c r="W351" s="30"/>
      <c r="X351" s="30"/>
      <c r="Y351" s="30" t="str">
        <f>Table7[[#This Row],[Coy]]</f>
        <v>SP</v>
      </c>
      <c r="Z351" s="30" t="str">
        <f>Table7[[#This Row],[Med Cat]]</f>
        <v>SHAPE1</v>
      </c>
      <c r="AA351" s="30" t="str">
        <f>Table7[[#This Row],[Location]]</f>
        <v>In Unit</v>
      </c>
      <c r="AB351" s="30"/>
      <c r="AC351" s="30"/>
      <c r="AD351" s="30"/>
      <c r="AE351" s="30"/>
      <c r="AF351" s="30"/>
      <c r="AG351" s="30"/>
      <c r="AH351" s="30"/>
      <c r="AI351"/>
      <c r="AJ351"/>
      <c r="AK351"/>
      <c r="AL351"/>
      <c r="AM351"/>
      <c r="AN351"/>
      <c r="AO351"/>
      <c r="AP351"/>
      <c r="AQ351"/>
      <c r="AR351"/>
      <c r="AS351"/>
      <c r="AT351"/>
    </row>
    <row r="352" spans="1:46" x14ac:dyDescent="0.3">
      <c r="A352" s="10">
        <f>SUBTOTAL(3,$B$5:B352)</f>
        <v>348</v>
      </c>
      <c r="B352" s="13" t="s">
        <v>285</v>
      </c>
      <c r="C352" s="13" t="s">
        <v>24</v>
      </c>
      <c r="D352" s="13" t="s">
        <v>286</v>
      </c>
      <c r="E352" s="13" t="s">
        <v>15</v>
      </c>
      <c r="F352" s="15">
        <v>32393</v>
      </c>
      <c r="G352" s="28">
        <f t="shared" ca="1" si="10"/>
        <v>37.652439240309789</v>
      </c>
      <c r="H352" s="16">
        <v>41662</v>
      </c>
      <c r="I352" s="28">
        <f t="shared" ca="1" si="11"/>
        <v>12.275300294382339</v>
      </c>
      <c r="J352" s="13" t="s">
        <v>31</v>
      </c>
      <c r="K352" s="30"/>
      <c r="L352" s="30">
        <v>144216</v>
      </c>
      <c r="M352" s="13" t="s">
        <v>287</v>
      </c>
      <c r="N352" s="30"/>
      <c r="O352" s="13" t="s">
        <v>26</v>
      </c>
      <c r="P352" s="13" t="s">
        <v>1288</v>
      </c>
      <c r="Q352" s="10"/>
      <c r="R352" s="10">
        <f>60-Table7[[#This Row],[AL]]</f>
        <v>60</v>
      </c>
      <c r="T352" s="30">
        <f>30-Table7[[#This Row],[CL]]</f>
        <v>30</v>
      </c>
      <c r="U352" s="30">
        <f>Table7[[#This Row],[AL BAL]]+Table7[[#This Row],[CL BAL]]</f>
        <v>90</v>
      </c>
      <c r="V352" s="30"/>
      <c r="W352" s="30"/>
      <c r="X352" s="30"/>
      <c r="Y352" s="30" t="str">
        <f>Table7[[#This Row],[Coy]]</f>
        <v>SP</v>
      </c>
      <c r="Z352" s="30" t="str">
        <f>Table7[[#This Row],[Med Cat]]</f>
        <v>P2(P)</v>
      </c>
      <c r="AA352" s="30" t="str">
        <f>Table7[[#This Row],[Location]]</f>
        <v>In Unit</v>
      </c>
      <c r="AB352" s="30"/>
      <c r="AC352" s="30"/>
      <c r="AD352" s="30"/>
      <c r="AE352" s="30"/>
      <c r="AF352" s="30"/>
      <c r="AG352" s="30"/>
      <c r="AH352" s="30"/>
      <c r="AI352"/>
      <c r="AJ352"/>
      <c r="AK352"/>
      <c r="AL352"/>
      <c r="AM352"/>
      <c r="AN352"/>
      <c r="AO352"/>
      <c r="AP352"/>
      <c r="AQ352"/>
      <c r="AR352"/>
      <c r="AS352"/>
      <c r="AT352"/>
    </row>
    <row r="353" spans="1:46" x14ac:dyDescent="0.3">
      <c r="A353" s="10">
        <f>SUBTOTAL(3,$B$5:B353)</f>
        <v>349</v>
      </c>
      <c r="B353" s="14" t="s">
        <v>291</v>
      </c>
      <c r="C353" s="13" t="s">
        <v>34</v>
      </c>
      <c r="D353" s="14" t="s">
        <v>292</v>
      </c>
      <c r="E353" s="14" t="s">
        <v>15</v>
      </c>
      <c r="F353" s="15">
        <v>32394</v>
      </c>
      <c r="G353" s="28">
        <f t="shared" ca="1" si="10"/>
        <v>37.649701389522654</v>
      </c>
      <c r="H353" s="15">
        <v>41663</v>
      </c>
      <c r="I353" s="28">
        <f t="shared" ca="1" si="11"/>
        <v>12.272562443595207</v>
      </c>
      <c r="J353" s="14" t="s">
        <v>22</v>
      </c>
      <c r="K353" s="30"/>
      <c r="L353" s="30">
        <v>144216</v>
      </c>
      <c r="M353" s="14" t="s">
        <v>293</v>
      </c>
      <c r="N353" s="30"/>
      <c r="O353" s="14" t="s">
        <v>16</v>
      </c>
      <c r="P353" s="13" t="s">
        <v>1288</v>
      </c>
      <c r="Q353" s="10"/>
      <c r="R353" s="10">
        <f>60-Table7[[#This Row],[AL]]</f>
        <v>60</v>
      </c>
      <c r="T353" s="30">
        <f>30-Table7[[#This Row],[CL]]</f>
        <v>30</v>
      </c>
      <c r="U353" s="30">
        <f>Table7[[#This Row],[AL BAL]]+Table7[[#This Row],[CL BAL]]</f>
        <v>90</v>
      </c>
      <c r="V353" s="30"/>
      <c r="W353" s="30"/>
      <c r="X353" s="30"/>
      <c r="Y353" s="30" t="str">
        <f>Table7[[#This Row],[Coy]]</f>
        <v>SP</v>
      </c>
      <c r="Z353" s="30" t="str">
        <f>Table7[[#This Row],[Med Cat]]</f>
        <v>SHAPE1</v>
      </c>
      <c r="AA353" s="30" t="str">
        <f>Table7[[#This Row],[Location]]</f>
        <v>In Unit</v>
      </c>
      <c r="AB353" s="30"/>
      <c r="AC353" s="30"/>
      <c r="AD353" s="30"/>
      <c r="AE353" s="30"/>
      <c r="AF353" s="30"/>
      <c r="AG353" s="30"/>
      <c r="AH353" s="30"/>
      <c r="AI353"/>
      <c r="AJ353"/>
      <c r="AK353"/>
      <c r="AL353"/>
      <c r="AM353"/>
      <c r="AN353"/>
      <c r="AO353"/>
      <c r="AP353"/>
      <c r="AQ353"/>
      <c r="AR353"/>
      <c r="AS353"/>
      <c r="AT353"/>
    </row>
    <row r="354" spans="1:46" x14ac:dyDescent="0.3">
      <c r="A354" s="10">
        <f>SUBTOTAL(3,$B$5:B354)</f>
        <v>350</v>
      </c>
      <c r="B354" s="13" t="s">
        <v>297</v>
      </c>
      <c r="C354" s="13" t="s">
        <v>14</v>
      </c>
      <c r="D354" s="13" t="s">
        <v>298</v>
      </c>
      <c r="E354" s="13" t="s">
        <v>4</v>
      </c>
      <c r="F354" s="15">
        <v>32395</v>
      </c>
      <c r="G354" s="28">
        <f t="shared" ca="1" si="10"/>
        <v>37.64696353873552</v>
      </c>
      <c r="H354" s="16">
        <v>41664</v>
      </c>
      <c r="I354" s="28">
        <f t="shared" ca="1" si="11"/>
        <v>12.269824592808074</v>
      </c>
      <c r="J354" s="13" t="s">
        <v>22</v>
      </c>
      <c r="K354" s="30"/>
      <c r="L354" s="30">
        <v>144216</v>
      </c>
      <c r="M354" s="13" t="s">
        <v>299</v>
      </c>
      <c r="N354" s="30"/>
      <c r="O354" s="13" t="s">
        <v>26</v>
      </c>
      <c r="P354" s="13" t="s">
        <v>1288</v>
      </c>
      <c r="Q354" s="10"/>
      <c r="R354" s="10">
        <f>60-Table7[[#This Row],[AL]]</f>
        <v>60</v>
      </c>
      <c r="T354" s="30">
        <f>30-Table7[[#This Row],[CL]]</f>
        <v>30</v>
      </c>
      <c r="U354" s="30">
        <f>Table7[[#This Row],[AL BAL]]+Table7[[#This Row],[CL BAL]]</f>
        <v>90</v>
      </c>
      <c r="V354" s="30"/>
      <c r="W354" s="30"/>
      <c r="X354" s="30"/>
      <c r="Y354" s="30" t="str">
        <f>Table7[[#This Row],[Coy]]</f>
        <v>HQ</v>
      </c>
      <c r="Z354" s="30" t="str">
        <f>Table7[[#This Row],[Med Cat]]</f>
        <v>P2(P)</v>
      </c>
      <c r="AA354" s="30" t="str">
        <f>Table7[[#This Row],[Location]]</f>
        <v>In Unit</v>
      </c>
      <c r="AB354" s="30"/>
      <c r="AC354" s="30"/>
      <c r="AD354" s="30"/>
      <c r="AE354" s="30"/>
      <c r="AF354" s="30"/>
      <c r="AG354" s="30"/>
      <c r="AH354" s="30"/>
      <c r="AI354"/>
      <c r="AJ354"/>
      <c r="AK354"/>
      <c r="AL354"/>
      <c r="AM354"/>
      <c r="AN354"/>
      <c r="AO354"/>
      <c r="AP354"/>
      <c r="AQ354"/>
      <c r="AR354"/>
      <c r="AS354"/>
      <c r="AT354"/>
    </row>
    <row r="355" spans="1:46" x14ac:dyDescent="0.3">
      <c r="A355" s="10">
        <f>SUBTOTAL(3,$B$5:B355)</f>
        <v>351</v>
      </c>
      <c r="B355" s="14" t="s">
        <v>300</v>
      </c>
      <c r="C355" s="13" t="s">
        <v>19</v>
      </c>
      <c r="D355" s="14" t="s">
        <v>301</v>
      </c>
      <c r="E355" s="14" t="s">
        <v>15</v>
      </c>
      <c r="F355" s="15">
        <v>32396</v>
      </c>
      <c r="G355" s="28">
        <f t="shared" ca="1" si="10"/>
        <v>37.644225687948392</v>
      </c>
      <c r="H355" s="15">
        <v>41665</v>
      </c>
      <c r="I355" s="28">
        <f t="shared" ca="1" si="11"/>
        <v>12.267086742020943</v>
      </c>
      <c r="J355" s="14" t="s">
        <v>22</v>
      </c>
      <c r="K355" s="30"/>
      <c r="L355" s="30">
        <v>144216</v>
      </c>
      <c r="M355" s="14" t="s">
        <v>302</v>
      </c>
      <c r="N355" s="30"/>
      <c r="O355" s="14" t="s">
        <v>26</v>
      </c>
      <c r="P355" s="13" t="s">
        <v>1288</v>
      </c>
      <c r="Q355" s="10"/>
      <c r="R355" s="10">
        <f>60-Table7[[#This Row],[AL]]</f>
        <v>60</v>
      </c>
      <c r="T355" s="30">
        <f>30-Table7[[#This Row],[CL]]</f>
        <v>30</v>
      </c>
      <c r="U355" s="30">
        <f>Table7[[#This Row],[AL BAL]]+Table7[[#This Row],[CL BAL]]</f>
        <v>90</v>
      </c>
      <c r="V355" s="30"/>
      <c r="W355" s="30"/>
      <c r="X355" s="30"/>
      <c r="Y355" s="30" t="str">
        <f>Table7[[#This Row],[Coy]]</f>
        <v>SP</v>
      </c>
      <c r="Z355" s="30" t="str">
        <f>Table7[[#This Row],[Med Cat]]</f>
        <v>P2(P)</v>
      </c>
      <c r="AA355" s="30" t="str">
        <f>Table7[[#This Row],[Location]]</f>
        <v>In Unit</v>
      </c>
      <c r="AB355" s="30"/>
      <c r="AC355" s="30"/>
      <c r="AD355" s="30"/>
      <c r="AE355" s="30"/>
      <c r="AF355" s="30"/>
      <c r="AG355" s="30"/>
      <c r="AH355" s="30"/>
      <c r="AI355"/>
      <c r="AJ355"/>
      <c r="AK355"/>
      <c r="AL355"/>
      <c r="AM355"/>
      <c r="AN355"/>
      <c r="AO355"/>
      <c r="AP355"/>
      <c r="AQ355"/>
      <c r="AR355"/>
      <c r="AS355"/>
      <c r="AT355"/>
    </row>
    <row r="356" spans="1:46" x14ac:dyDescent="0.3">
      <c r="A356" s="10">
        <f>SUBTOTAL(3,$B$5:B356)</f>
        <v>352</v>
      </c>
      <c r="B356" s="13" t="s">
        <v>304</v>
      </c>
      <c r="C356" s="13" t="s">
        <v>24</v>
      </c>
      <c r="D356" s="13" t="s">
        <v>305</v>
      </c>
      <c r="E356" s="13" t="s">
        <v>3</v>
      </c>
      <c r="F356" s="15">
        <v>32397</v>
      </c>
      <c r="G356" s="28">
        <f t="shared" ca="1" si="10"/>
        <v>37.641487837161257</v>
      </c>
      <c r="H356" s="16">
        <v>41666</v>
      </c>
      <c r="I356" s="28">
        <f t="shared" ca="1" si="11"/>
        <v>12.26434889123381</v>
      </c>
      <c r="J356" s="13" t="s">
        <v>21</v>
      </c>
      <c r="K356" s="30"/>
      <c r="L356" s="30">
        <v>144216</v>
      </c>
      <c r="M356" s="13" t="s">
        <v>306</v>
      </c>
      <c r="N356" s="30"/>
      <c r="O356" s="13" t="s">
        <v>16</v>
      </c>
      <c r="P356" s="14" t="s">
        <v>1288</v>
      </c>
      <c r="Q356" s="10"/>
      <c r="R356" s="10">
        <f>60-Table7[[#This Row],[AL]]</f>
        <v>60</v>
      </c>
      <c r="T356" s="30">
        <f>30-Table7[[#This Row],[CL]]</f>
        <v>30</v>
      </c>
      <c r="U356" s="30">
        <f>Table7[[#This Row],[AL BAL]]+Table7[[#This Row],[CL BAL]]</f>
        <v>90</v>
      </c>
      <c r="V356" s="30"/>
      <c r="W356" s="30"/>
      <c r="X356" s="30"/>
      <c r="Y356" s="30" t="str">
        <f>Table7[[#This Row],[Coy]]</f>
        <v>D</v>
      </c>
      <c r="Z356" s="30" t="str">
        <f>Table7[[#This Row],[Med Cat]]</f>
        <v>SHAPE1</v>
      </c>
      <c r="AA356" s="30" t="str">
        <f>Table7[[#This Row],[Location]]</f>
        <v>In Unit</v>
      </c>
      <c r="AB356" s="30"/>
      <c r="AC356" s="30"/>
      <c r="AD356" s="30"/>
      <c r="AE356" s="30"/>
      <c r="AF356" s="30"/>
      <c r="AG356" s="30"/>
      <c r="AH356" s="30"/>
      <c r="AI356"/>
      <c r="AJ356"/>
      <c r="AK356"/>
      <c r="AL356"/>
      <c r="AM356"/>
      <c r="AN356"/>
      <c r="AO356"/>
      <c r="AP356"/>
      <c r="AQ356"/>
      <c r="AR356"/>
      <c r="AS356"/>
      <c r="AT356"/>
    </row>
    <row r="357" spans="1:46" x14ac:dyDescent="0.3">
      <c r="A357" s="10">
        <f>SUBTOTAL(3,$B$5:B357)</f>
        <v>353</v>
      </c>
      <c r="B357" s="14" t="s">
        <v>307</v>
      </c>
      <c r="C357" s="13" t="s">
        <v>34</v>
      </c>
      <c r="D357" s="14" t="s">
        <v>308</v>
      </c>
      <c r="E357" s="14" t="s">
        <v>4</v>
      </c>
      <c r="F357" s="15">
        <v>32398</v>
      </c>
      <c r="G357" s="28">
        <f t="shared" ca="1" si="10"/>
        <v>37.638749986374123</v>
      </c>
      <c r="H357" s="15">
        <v>41667</v>
      </c>
      <c r="I357" s="28">
        <f t="shared" ca="1" si="11"/>
        <v>12.261611040446679</v>
      </c>
      <c r="J357" s="14" t="s">
        <v>22</v>
      </c>
      <c r="K357" s="30"/>
      <c r="L357" s="30">
        <v>144216</v>
      </c>
      <c r="M357" s="14" t="s">
        <v>309</v>
      </c>
      <c r="N357" s="30"/>
      <c r="O357" s="14" t="s">
        <v>16</v>
      </c>
      <c r="P357" s="13" t="s">
        <v>1288</v>
      </c>
      <c r="Q357" s="10"/>
      <c r="R357" s="10">
        <f>60-Table7[[#This Row],[AL]]</f>
        <v>60</v>
      </c>
      <c r="T357" s="30">
        <f>30-Table7[[#This Row],[CL]]</f>
        <v>30</v>
      </c>
      <c r="U357" s="30">
        <f>Table7[[#This Row],[AL BAL]]+Table7[[#This Row],[CL BAL]]</f>
        <v>90</v>
      </c>
      <c r="V357" s="30"/>
      <c r="W357" s="30"/>
      <c r="X357" s="30"/>
      <c r="Y357" s="30" t="str">
        <f>Table7[[#This Row],[Coy]]</f>
        <v>HQ</v>
      </c>
      <c r="Z357" s="30" t="str">
        <f>Table7[[#This Row],[Med Cat]]</f>
        <v>SHAPE1</v>
      </c>
      <c r="AA357" s="30" t="str">
        <f>Table7[[#This Row],[Location]]</f>
        <v>In Unit</v>
      </c>
      <c r="AB357" s="30"/>
      <c r="AC357" s="30"/>
      <c r="AD357" s="30"/>
      <c r="AE357" s="30"/>
      <c r="AF357" s="30"/>
      <c r="AG357" s="30"/>
      <c r="AH357" s="30"/>
      <c r="AI357"/>
      <c r="AJ357"/>
      <c r="AK357"/>
      <c r="AL357"/>
      <c r="AM357"/>
      <c r="AN357"/>
      <c r="AO357"/>
      <c r="AP357"/>
      <c r="AQ357"/>
      <c r="AR357"/>
      <c r="AS357"/>
      <c r="AT357"/>
    </row>
    <row r="358" spans="1:46" x14ac:dyDescent="0.3">
      <c r="A358" s="10">
        <f>SUBTOTAL(3,$B$5:B358)</f>
        <v>354</v>
      </c>
      <c r="B358" s="14" t="s">
        <v>310</v>
      </c>
      <c r="C358" s="13" t="s">
        <v>14</v>
      </c>
      <c r="D358" s="14" t="s">
        <v>311</v>
      </c>
      <c r="E358" s="14" t="s">
        <v>4</v>
      </c>
      <c r="F358" s="15">
        <v>32399</v>
      </c>
      <c r="G358" s="28">
        <f t="shared" ca="1" si="10"/>
        <v>37.636012135586995</v>
      </c>
      <c r="H358" s="16">
        <v>41668</v>
      </c>
      <c r="I358" s="28">
        <f t="shared" ca="1" si="11"/>
        <v>12.258873189659546</v>
      </c>
      <c r="J358" s="14" t="s">
        <v>17</v>
      </c>
      <c r="K358" s="30"/>
      <c r="L358" s="30">
        <v>144216</v>
      </c>
      <c r="M358" s="14" t="s">
        <v>312</v>
      </c>
      <c r="N358" s="30"/>
      <c r="O358" s="14" t="s">
        <v>16</v>
      </c>
      <c r="P358" s="13" t="s">
        <v>1288</v>
      </c>
      <c r="Q358" s="10"/>
      <c r="R358" s="10">
        <f>60-Table7[[#This Row],[AL]]</f>
        <v>60</v>
      </c>
      <c r="T358" s="30">
        <f>30-Table7[[#This Row],[CL]]</f>
        <v>30</v>
      </c>
      <c r="U358" s="30">
        <f>Table7[[#This Row],[AL BAL]]+Table7[[#This Row],[CL BAL]]</f>
        <v>90</v>
      </c>
      <c r="V358" s="30"/>
      <c r="W358" s="30"/>
      <c r="X358" s="30"/>
      <c r="Y358" s="30" t="str">
        <f>Table7[[#This Row],[Coy]]</f>
        <v>HQ</v>
      </c>
      <c r="Z358" s="30" t="str">
        <f>Table7[[#This Row],[Med Cat]]</f>
        <v>SHAPE1</v>
      </c>
      <c r="AA358" s="30" t="str">
        <f>Table7[[#This Row],[Location]]</f>
        <v>In Unit</v>
      </c>
      <c r="AB358" s="30"/>
      <c r="AC358" s="30"/>
      <c r="AD358" s="30"/>
      <c r="AE358" s="30"/>
      <c r="AF358" s="30"/>
      <c r="AG358" s="30"/>
      <c r="AH358" s="30"/>
      <c r="AI358"/>
      <c r="AJ358"/>
      <c r="AK358"/>
      <c r="AL358"/>
      <c r="AM358"/>
      <c r="AN358"/>
      <c r="AO358"/>
      <c r="AP358"/>
      <c r="AQ358"/>
      <c r="AR358"/>
      <c r="AS358"/>
      <c r="AT358"/>
    </row>
    <row r="359" spans="1:46" x14ac:dyDescent="0.3">
      <c r="A359" s="10">
        <f>SUBTOTAL(3,$B$5:B359)</f>
        <v>355</v>
      </c>
      <c r="B359" s="14" t="s">
        <v>317</v>
      </c>
      <c r="C359" s="13" t="s">
        <v>19</v>
      </c>
      <c r="D359" s="14" t="s">
        <v>318</v>
      </c>
      <c r="E359" s="14" t="s">
        <v>3</v>
      </c>
      <c r="F359" s="15">
        <v>32400</v>
      </c>
      <c r="G359" s="28">
        <f t="shared" ca="1" si="10"/>
        <v>37.63327428479986</v>
      </c>
      <c r="H359" s="15">
        <v>41669</v>
      </c>
      <c r="I359" s="28">
        <f t="shared" ca="1" si="11"/>
        <v>12.256135338872413</v>
      </c>
      <c r="J359" s="14" t="s">
        <v>22</v>
      </c>
      <c r="K359" s="30"/>
      <c r="L359" s="30">
        <v>144216</v>
      </c>
      <c r="M359" s="14" t="s">
        <v>319</v>
      </c>
      <c r="N359" s="30"/>
      <c r="O359" s="14" t="s">
        <v>16</v>
      </c>
      <c r="P359" s="14" t="s">
        <v>1288</v>
      </c>
      <c r="Q359" s="10"/>
      <c r="R359" s="10">
        <f>60-Table7[[#This Row],[AL]]</f>
        <v>60</v>
      </c>
      <c r="T359" s="30">
        <f>30-Table7[[#This Row],[CL]]</f>
        <v>30</v>
      </c>
      <c r="U359" s="30">
        <f>Table7[[#This Row],[AL BAL]]+Table7[[#This Row],[CL BAL]]</f>
        <v>90</v>
      </c>
      <c r="V359" s="30"/>
      <c r="W359" s="30"/>
      <c r="X359" s="30"/>
      <c r="Y359" s="30" t="str">
        <f>Table7[[#This Row],[Coy]]</f>
        <v>D</v>
      </c>
      <c r="Z359" s="30" t="str">
        <f>Table7[[#This Row],[Med Cat]]</f>
        <v>SHAPE1</v>
      </c>
      <c r="AA359" s="30" t="str">
        <f>Table7[[#This Row],[Location]]</f>
        <v>In Unit</v>
      </c>
      <c r="AB359" s="30"/>
      <c r="AC359" s="30"/>
      <c r="AD359" s="30"/>
      <c r="AE359" s="30"/>
      <c r="AF359" s="30"/>
      <c r="AG359" s="30"/>
      <c r="AH359" s="30"/>
      <c r="AI359"/>
      <c r="AJ359"/>
      <c r="AK359"/>
      <c r="AL359"/>
      <c r="AM359"/>
      <c r="AN359"/>
      <c r="AO359"/>
      <c r="AP359"/>
      <c r="AQ359"/>
      <c r="AR359"/>
      <c r="AS359"/>
      <c r="AT359"/>
    </row>
    <row r="360" spans="1:46" x14ac:dyDescent="0.3">
      <c r="A360" s="10">
        <f>SUBTOTAL(3,$B$5:B360)</f>
        <v>356</v>
      </c>
      <c r="B360" s="14" t="s">
        <v>369</v>
      </c>
      <c r="C360" s="13" t="s">
        <v>24</v>
      </c>
      <c r="D360" s="14" t="s">
        <v>370</v>
      </c>
      <c r="E360" s="14" t="s">
        <v>4</v>
      </c>
      <c r="F360" s="15">
        <v>32401</v>
      </c>
      <c r="G360" s="28">
        <f t="shared" ca="1" si="10"/>
        <v>37.630536434012726</v>
      </c>
      <c r="H360" s="16">
        <v>41670</v>
      </c>
      <c r="I360" s="28">
        <f t="shared" ca="1" si="11"/>
        <v>12.253397488085282</v>
      </c>
      <c r="J360" s="14" t="s">
        <v>17</v>
      </c>
      <c r="K360" s="30"/>
      <c r="L360" s="30">
        <v>144216</v>
      </c>
      <c r="M360" s="14" t="s">
        <v>17</v>
      </c>
      <c r="N360" s="30"/>
      <c r="O360" s="14" t="s">
        <v>17</v>
      </c>
      <c r="P360" s="13" t="s">
        <v>1288</v>
      </c>
      <c r="Q360" s="10"/>
      <c r="R360" s="10">
        <f>60-Table7[[#This Row],[AL]]</f>
        <v>60</v>
      </c>
      <c r="T360" s="30">
        <f>30-Table7[[#This Row],[CL]]</f>
        <v>30</v>
      </c>
      <c r="U360" s="30">
        <f>Table7[[#This Row],[AL BAL]]+Table7[[#This Row],[CL BAL]]</f>
        <v>90</v>
      </c>
      <c r="V360" s="30"/>
      <c r="W360" s="30"/>
      <c r="X360" s="30"/>
      <c r="Y360" s="30" t="str">
        <f>Table7[[#This Row],[Coy]]</f>
        <v>HQ</v>
      </c>
      <c r="Z360" s="30" t="str">
        <f>Table7[[#This Row],[Med Cat]]</f>
        <v/>
      </c>
      <c r="AA360" s="30" t="str">
        <f>Table7[[#This Row],[Location]]</f>
        <v>In Unit</v>
      </c>
      <c r="AB360" s="30"/>
      <c r="AC360" s="30"/>
      <c r="AD360" s="30"/>
      <c r="AE360" s="30"/>
      <c r="AF360" s="30"/>
      <c r="AG360" s="30"/>
      <c r="AH360" s="30"/>
      <c r="AI360"/>
      <c r="AJ360"/>
      <c r="AK360"/>
      <c r="AL360"/>
      <c r="AM360"/>
      <c r="AN360"/>
      <c r="AO360"/>
      <c r="AP360"/>
      <c r="AQ360"/>
      <c r="AR360"/>
      <c r="AS360"/>
      <c r="AT360"/>
    </row>
    <row r="361" spans="1:46" x14ac:dyDescent="0.3">
      <c r="A361" s="10">
        <f>SUBTOTAL(3,$B$5:B361)</f>
        <v>357</v>
      </c>
      <c r="B361" s="13" t="s">
        <v>375</v>
      </c>
      <c r="C361" s="13" t="s">
        <v>34</v>
      </c>
      <c r="D361" s="13" t="s">
        <v>376</v>
      </c>
      <c r="E361" s="13" t="s">
        <v>2</v>
      </c>
      <c r="F361" s="15">
        <v>32402</v>
      </c>
      <c r="G361" s="28">
        <f t="shared" ca="1" si="10"/>
        <v>37.627798583225598</v>
      </c>
      <c r="H361" s="15">
        <v>41671</v>
      </c>
      <c r="I361" s="28">
        <f t="shared" ca="1" si="11"/>
        <v>12.250659637298149</v>
      </c>
      <c r="J361" s="13" t="s">
        <v>21</v>
      </c>
      <c r="K361" s="30"/>
      <c r="L361" s="30">
        <v>144216</v>
      </c>
      <c r="M361" s="13" t="s">
        <v>377</v>
      </c>
      <c r="N361" s="30"/>
      <c r="O361" s="13" t="s">
        <v>16</v>
      </c>
      <c r="P361" s="13" t="s">
        <v>1288</v>
      </c>
      <c r="Q361" s="10"/>
      <c r="R361" s="10">
        <f>60-Table7[[#This Row],[AL]]</f>
        <v>60</v>
      </c>
      <c r="T361" s="30">
        <f>30-Table7[[#This Row],[CL]]</f>
        <v>30</v>
      </c>
      <c r="U361" s="30">
        <f>Table7[[#This Row],[AL BAL]]+Table7[[#This Row],[CL BAL]]</f>
        <v>90</v>
      </c>
      <c r="V361" s="30"/>
      <c r="W361" s="30"/>
      <c r="X361" s="30"/>
      <c r="Y361" s="30" t="str">
        <f>Table7[[#This Row],[Coy]]</f>
        <v>C</v>
      </c>
      <c r="Z361" s="30" t="str">
        <f>Table7[[#This Row],[Med Cat]]</f>
        <v>SHAPE1</v>
      </c>
      <c r="AA361" s="30" t="str">
        <f>Table7[[#This Row],[Location]]</f>
        <v>In Unit</v>
      </c>
      <c r="AB361" s="30"/>
      <c r="AC361" s="30"/>
      <c r="AD361" s="30"/>
      <c r="AE361" s="30"/>
      <c r="AF361" s="30"/>
      <c r="AG361" s="30"/>
      <c r="AH361" s="30"/>
      <c r="AI361"/>
      <c r="AJ361"/>
      <c r="AK361"/>
      <c r="AL361"/>
      <c r="AM361"/>
      <c r="AN361"/>
      <c r="AO361"/>
      <c r="AP361"/>
      <c r="AQ361"/>
      <c r="AR361"/>
      <c r="AS361"/>
      <c r="AT361"/>
    </row>
    <row r="362" spans="1:46" ht="27.6" x14ac:dyDescent="0.3">
      <c r="A362" s="10">
        <f>SUBTOTAL(3,$B$5:B362)</f>
        <v>358</v>
      </c>
      <c r="B362" s="14" t="s">
        <v>393</v>
      </c>
      <c r="C362" s="13" t="s">
        <v>14</v>
      </c>
      <c r="D362" s="14" t="s">
        <v>394</v>
      </c>
      <c r="E362" s="14" t="s">
        <v>15</v>
      </c>
      <c r="F362" s="15">
        <v>32403</v>
      </c>
      <c r="G362" s="28">
        <f t="shared" ca="1" si="10"/>
        <v>37.625060732438463</v>
      </c>
      <c r="H362" s="16">
        <v>41672</v>
      </c>
      <c r="I362" s="28">
        <f t="shared" ca="1" si="11"/>
        <v>12.247921786511018</v>
      </c>
      <c r="J362" s="14" t="s">
        <v>22</v>
      </c>
      <c r="K362" s="30"/>
      <c r="L362" s="30">
        <v>144216</v>
      </c>
      <c r="M362" s="14" t="s">
        <v>395</v>
      </c>
      <c r="N362" s="30"/>
      <c r="O362" s="14" t="s">
        <v>16</v>
      </c>
      <c r="P362" s="13" t="s">
        <v>1288</v>
      </c>
      <c r="Q362" s="10"/>
      <c r="R362" s="10">
        <f>60-Table7[[#This Row],[AL]]</f>
        <v>60</v>
      </c>
      <c r="T362" s="30">
        <f>30-Table7[[#This Row],[CL]]</f>
        <v>30</v>
      </c>
      <c r="U362" s="30">
        <f>Table7[[#This Row],[AL BAL]]+Table7[[#This Row],[CL BAL]]</f>
        <v>90</v>
      </c>
      <c r="V362" s="30"/>
      <c r="W362" s="30"/>
      <c r="X362" s="30"/>
      <c r="Y362" s="30" t="str">
        <f>Table7[[#This Row],[Coy]]</f>
        <v>SP</v>
      </c>
      <c r="Z362" s="30" t="str">
        <f>Table7[[#This Row],[Med Cat]]</f>
        <v>SHAPE1</v>
      </c>
      <c r="AA362" s="30" t="str">
        <f>Table7[[#This Row],[Location]]</f>
        <v>In Unit</v>
      </c>
      <c r="AB362" s="30"/>
      <c r="AC362" s="30"/>
      <c r="AD362" s="30"/>
      <c r="AE362" s="30"/>
      <c r="AF362" s="30"/>
      <c r="AG362" s="30"/>
      <c r="AH362" s="30"/>
      <c r="AI362"/>
      <c r="AJ362"/>
      <c r="AK362"/>
      <c r="AL362"/>
      <c r="AM362"/>
      <c r="AN362"/>
      <c r="AO362"/>
      <c r="AP362"/>
      <c r="AQ362"/>
      <c r="AR362"/>
      <c r="AS362"/>
      <c r="AT362"/>
    </row>
    <row r="363" spans="1:46" x14ac:dyDescent="0.3">
      <c r="A363" s="10">
        <f>SUBTOTAL(3,$B$5:B363)</f>
        <v>359</v>
      </c>
      <c r="B363" s="14" t="s">
        <v>404</v>
      </c>
      <c r="C363" s="13" t="s">
        <v>19</v>
      </c>
      <c r="D363" s="14" t="s">
        <v>405</v>
      </c>
      <c r="E363" s="14" t="s">
        <v>15</v>
      </c>
      <c r="F363" s="15">
        <v>32404</v>
      </c>
      <c r="G363" s="28">
        <f t="shared" ca="1" si="10"/>
        <v>37.622322881651336</v>
      </c>
      <c r="H363" s="15">
        <v>41673</v>
      </c>
      <c r="I363" s="28">
        <f t="shared" ca="1" si="11"/>
        <v>12.245183935723885</v>
      </c>
      <c r="J363" s="14" t="s">
        <v>49</v>
      </c>
      <c r="K363" s="30"/>
      <c r="L363" s="30">
        <v>144216</v>
      </c>
      <c r="M363" s="14" t="s">
        <v>406</v>
      </c>
      <c r="N363" s="30"/>
      <c r="O363" s="14" t="s">
        <v>16</v>
      </c>
      <c r="P363" s="13" t="s">
        <v>1288</v>
      </c>
      <c r="Q363" s="10"/>
      <c r="R363" s="10">
        <f>60-Table7[[#This Row],[AL]]</f>
        <v>60</v>
      </c>
      <c r="T363" s="30">
        <f>30-Table7[[#This Row],[CL]]</f>
        <v>30</v>
      </c>
      <c r="U363" s="30">
        <f>Table7[[#This Row],[AL BAL]]+Table7[[#This Row],[CL BAL]]</f>
        <v>90</v>
      </c>
      <c r="V363" s="30"/>
      <c r="W363" s="30"/>
      <c r="X363" s="30"/>
      <c r="Y363" s="30" t="str">
        <f>Table7[[#This Row],[Coy]]</f>
        <v>SP</v>
      </c>
      <c r="Z363" s="30" t="str">
        <f>Table7[[#This Row],[Med Cat]]</f>
        <v>SHAPE1</v>
      </c>
      <c r="AA363" s="30" t="str">
        <f>Table7[[#This Row],[Location]]</f>
        <v>In Unit</v>
      </c>
      <c r="AB363" s="30"/>
      <c r="AC363" s="30"/>
      <c r="AD363" s="30"/>
      <c r="AE363" s="30"/>
      <c r="AF363" s="30"/>
      <c r="AG363" s="30"/>
      <c r="AH363" s="30"/>
      <c r="AI363"/>
      <c r="AJ363"/>
      <c r="AK363"/>
      <c r="AL363"/>
      <c r="AM363"/>
      <c r="AN363"/>
      <c r="AO363"/>
      <c r="AP363"/>
      <c r="AQ363"/>
      <c r="AR363"/>
      <c r="AS363"/>
      <c r="AT363"/>
    </row>
    <row r="364" spans="1:46" x14ac:dyDescent="0.3">
      <c r="A364" s="10">
        <f>SUBTOTAL(3,$B$5:B364)</f>
        <v>360</v>
      </c>
      <c r="B364" s="13" t="s">
        <v>420</v>
      </c>
      <c r="C364" s="13" t="s">
        <v>24</v>
      </c>
      <c r="D364" s="13" t="s">
        <v>421</v>
      </c>
      <c r="E364" s="13" t="s">
        <v>4</v>
      </c>
      <c r="F364" s="15">
        <v>32405</v>
      </c>
      <c r="G364" s="28">
        <f t="shared" ca="1" si="10"/>
        <v>37.619585030864201</v>
      </c>
      <c r="H364" s="16">
        <v>41674</v>
      </c>
      <c r="I364" s="28">
        <f t="shared" ca="1" si="11"/>
        <v>12.242446084936754</v>
      </c>
      <c r="J364" s="13" t="s">
        <v>22</v>
      </c>
      <c r="K364" s="30"/>
      <c r="L364" s="30">
        <v>144216</v>
      </c>
      <c r="M364" s="13" t="s">
        <v>422</v>
      </c>
      <c r="N364" s="30"/>
      <c r="O364" s="13" t="s">
        <v>1292</v>
      </c>
      <c r="P364" s="13" t="s">
        <v>1288</v>
      </c>
      <c r="Q364" s="10"/>
      <c r="R364" s="10">
        <f>60-Table7[[#This Row],[AL]]</f>
        <v>60</v>
      </c>
      <c r="T364" s="30">
        <f>30-Table7[[#This Row],[CL]]</f>
        <v>30</v>
      </c>
      <c r="U364" s="30">
        <f>Table7[[#This Row],[AL BAL]]+Table7[[#This Row],[CL BAL]]</f>
        <v>90</v>
      </c>
      <c r="V364" s="30"/>
      <c r="W364" s="30"/>
      <c r="X364" s="30"/>
      <c r="Y364" s="30" t="str">
        <f>Table7[[#This Row],[Coy]]</f>
        <v>HQ</v>
      </c>
      <c r="Z364" s="30" t="str">
        <f>Table7[[#This Row],[Med Cat]]</f>
        <v>LMC</v>
      </c>
      <c r="AA364" s="30" t="str">
        <f>Table7[[#This Row],[Location]]</f>
        <v>In Unit</v>
      </c>
      <c r="AB364" s="30"/>
      <c r="AC364" s="30"/>
      <c r="AD364" s="30"/>
      <c r="AE364" s="30"/>
      <c r="AF364" s="30"/>
      <c r="AG364" s="30"/>
      <c r="AH364" s="30"/>
      <c r="AI364"/>
      <c r="AJ364"/>
      <c r="AK364"/>
      <c r="AL364"/>
      <c r="AM364"/>
      <c r="AN364"/>
      <c r="AO364"/>
      <c r="AP364"/>
      <c r="AQ364"/>
      <c r="AR364"/>
      <c r="AS364"/>
      <c r="AT364"/>
    </row>
    <row r="365" spans="1:46" x14ac:dyDescent="0.3">
      <c r="A365" s="10">
        <f>SUBTOTAL(3,$B$5:B365)</f>
        <v>361</v>
      </c>
      <c r="B365" s="14" t="s">
        <v>435</v>
      </c>
      <c r="C365" s="13" t="s">
        <v>34</v>
      </c>
      <c r="D365" s="14" t="s">
        <v>436</v>
      </c>
      <c r="E365" s="14" t="s">
        <v>4</v>
      </c>
      <c r="F365" s="15">
        <v>32406</v>
      </c>
      <c r="G365" s="28">
        <f t="shared" ca="1" si="10"/>
        <v>37.616847180077066</v>
      </c>
      <c r="H365" s="15">
        <v>41675</v>
      </c>
      <c r="I365" s="28">
        <f t="shared" ca="1" si="11"/>
        <v>12.239708234149621</v>
      </c>
      <c r="J365" s="14" t="s">
        <v>31</v>
      </c>
      <c r="K365" s="30"/>
      <c r="L365" s="30">
        <v>144216</v>
      </c>
      <c r="M365" s="14" t="s">
        <v>437</v>
      </c>
      <c r="N365" s="30"/>
      <c r="O365" s="14" t="s">
        <v>16</v>
      </c>
      <c r="P365" s="13" t="s">
        <v>1288</v>
      </c>
      <c r="Q365" s="10"/>
      <c r="R365" s="10">
        <f>60-Table7[[#This Row],[AL]]</f>
        <v>60</v>
      </c>
      <c r="T365" s="30">
        <f>30-Table7[[#This Row],[CL]]</f>
        <v>30</v>
      </c>
      <c r="U365" s="30">
        <f>Table7[[#This Row],[AL BAL]]+Table7[[#This Row],[CL BAL]]</f>
        <v>90</v>
      </c>
      <c r="V365" s="30"/>
      <c r="W365" s="30"/>
      <c r="X365" s="30"/>
      <c r="Y365" s="30" t="str">
        <f>Table7[[#This Row],[Coy]]</f>
        <v>HQ</v>
      </c>
      <c r="Z365" s="30" t="str">
        <f>Table7[[#This Row],[Med Cat]]</f>
        <v>SHAPE1</v>
      </c>
      <c r="AA365" s="30" t="str">
        <f>Table7[[#This Row],[Location]]</f>
        <v>In Unit</v>
      </c>
      <c r="AB365" s="30"/>
      <c r="AC365" s="30"/>
      <c r="AD365" s="30"/>
      <c r="AE365" s="30"/>
      <c r="AF365" s="30"/>
      <c r="AG365" s="30"/>
      <c r="AH365" s="30"/>
      <c r="AI365"/>
      <c r="AJ365"/>
      <c r="AK365"/>
      <c r="AL365"/>
      <c r="AM365"/>
      <c r="AN365"/>
      <c r="AO365"/>
      <c r="AP365"/>
      <c r="AQ365"/>
      <c r="AR365"/>
      <c r="AS365"/>
      <c r="AT365"/>
    </row>
    <row r="366" spans="1:46" x14ac:dyDescent="0.3">
      <c r="A366" s="10">
        <f>SUBTOTAL(3,$B$5:B366)</f>
        <v>362</v>
      </c>
      <c r="B366" s="13" t="s">
        <v>444</v>
      </c>
      <c r="C366" s="13" t="s">
        <v>14</v>
      </c>
      <c r="D366" s="13" t="s">
        <v>445</v>
      </c>
      <c r="E366" s="13" t="s">
        <v>4</v>
      </c>
      <c r="F366" s="15">
        <v>32407</v>
      </c>
      <c r="G366" s="28">
        <f t="shared" ca="1" si="10"/>
        <v>37.614109329289938</v>
      </c>
      <c r="H366" s="16">
        <v>41676</v>
      </c>
      <c r="I366" s="28">
        <f t="shared" ca="1" si="11"/>
        <v>12.23697038336249</v>
      </c>
      <c r="J366" s="13" t="s">
        <v>31</v>
      </c>
      <c r="K366" s="30"/>
      <c r="L366" s="30">
        <v>144216</v>
      </c>
      <c r="M366" s="13" t="s">
        <v>446</v>
      </c>
      <c r="N366" s="30"/>
      <c r="O366" s="13" t="s">
        <v>16</v>
      </c>
      <c r="P366" s="13" t="s">
        <v>1288</v>
      </c>
      <c r="Q366" s="10"/>
      <c r="R366" s="10">
        <f>60-Table7[[#This Row],[AL]]</f>
        <v>60</v>
      </c>
      <c r="T366" s="30">
        <f>30-Table7[[#This Row],[CL]]</f>
        <v>30</v>
      </c>
      <c r="U366" s="30">
        <f>Table7[[#This Row],[AL BAL]]+Table7[[#This Row],[CL BAL]]</f>
        <v>90</v>
      </c>
      <c r="V366" s="30"/>
      <c r="W366" s="30"/>
      <c r="X366" s="30"/>
      <c r="Y366" s="30" t="str">
        <f>Table7[[#This Row],[Coy]]</f>
        <v>HQ</v>
      </c>
      <c r="Z366" s="30" t="str">
        <f>Table7[[#This Row],[Med Cat]]</f>
        <v>SHAPE1</v>
      </c>
      <c r="AA366" s="30" t="str">
        <f>Table7[[#This Row],[Location]]</f>
        <v>In Unit</v>
      </c>
      <c r="AB366" s="30"/>
      <c r="AC366" s="30"/>
      <c r="AD366" s="30"/>
      <c r="AE366" s="30"/>
      <c r="AF366" s="30"/>
      <c r="AG366" s="30"/>
      <c r="AH366" s="30"/>
      <c r="AI366"/>
      <c r="AJ366"/>
      <c r="AK366"/>
      <c r="AL366"/>
      <c r="AM366"/>
      <c r="AN366"/>
      <c r="AO366"/>
      <c r="AP366"/>
      <c r="AQ366"/>
      <c r="AR366"/>
      <c r="AS366"/>
      <c r="AT366"/>
    </row>
    <row r="367" spans="1:46" x14ac:dyDescent="0.3">
      <c r="A367" s="10">
        <f>SUBTOTAL(3,$B$5:B367)</f>
        <v>363</v>
      </c>
      <c r="B367" s="14" t="s">
        <v>447</v>
      </c>
      <c r="C367" s="13" t="s">
        <v>19</v>
      </c>
      <c r="D367" s="14" t="s">
        <v>448</v>
      </c>
      <c r="E367" s="14" t="s">
        <v>4</v>
      </c>
      <c r="F367" s="15">
        <v>32408</v>
      </c>
      <c r="G367" s="28">
        <f t="shared" ca="1" si="10"/>
        <v>37.611371478502804</v>
      </c>
      <c r="H367" s="15">
        <v>41677</v>
      </c>
      <c r="I367" s="28">
        <f t="shared" ca="1" si="11"/>
        <v>12.234232532575357</v>
      </c>
      <c r="J367" s="14" t="s">
        <v>21</v>
      </c>
      <c r="K367" s="30"/>
      <c r="L367" s="30">
        <v>144216</v>
      </c>
      <c r="M367" s="14" t="s">
        <v>449</v>
      </c>
      <c r="N367" s="30"/>
      <c r="O367" s="14" t="s">
        <v>16</v>
      </c>
      <c r="P367" s="13" t="s">
        <v>1288</v>
      </c>
      <c r="Q367" s="10"/>
      <c r="R367" s="10">
        <f>60-Table7[[#This Row],[AL]]</f>
        <v>60</v>
      </c>
      <c r="T367" s="30">
        <f>30-Table7[[#This Row],[CL]]</f>
        <v>30</v>
      </c>
      <c r="U367" s="30">
        <f>Table7[[#This Row],[AL BAL]]+Table7[[#This Row],[CL BAL]]</f>
        <v>90</v>
      </c>
      <c r="V367" s="30"/>
      <c r="W367" s="30"/>
      <c r="X367" s="30"/>
      <c r="Y367" s="30" t="str">
        <f>Table7[[#This Row],[Coy]]</f>
        <v>HQ</v>
      </c>
      <c r="Z367" s="30" t="str">
        <f>Table7[[#This Row],[Med Cat]]</f>
        <v>SHAPE1</v>
      </c>
      <c r="AA367" s="30" t="str">
        <f>Table7[[#This Row],[Location]]</f>
        <v>In Unit</v>
      </c>
      <c r="AB367" s="30"/>
      <c r="AC367" s="30"/>
      <c r="AD367" s="30"/>
      <c r="AE367" s="30"/>
      <c r="AF367" s="30"/>
      <c r="AG367" s="30"/>
      <c r="AH367" s="30"/>
      <c r="AI367"/>
      <c r="AJ367"/>
      <c r="AK367"/>
      <c r="AL367"/>
      <c r="AM367"/>
      <c r="AN367"/>
      <c r="AO367"/>
      <c r="AP367"/>
      <c r="AQ367"/>
      <c r="AR367"/>
      <c r="AS367"/>
      <c r="AT367"/>
    </row>
    <row r="368" spans="1:46" ht="28.35" customHeight="1" x14ac:dyDescent="0.3">
      <c r="A368" s="10">
        <f>SUBTOTAL(3,$B$5:B368)</f>
        <v>364</v>
      </c>
      <c r="B368" s="13" t="s">
        <v>474</v>
      </c>
      <c r="C368" s="13" t="s">
        <v>24</v>
      </c>
      <c r="D368" s="13" t="s">
        <v>475</v>
      </c>
      <c r="E368" s="13" t="s">
        <v>2</v>
      </c>
      <c r="F368" s="15">
        <v>32409</v>
      </c>
      <c r="G368" s="28">
        <f t="shared" ca="1" si="10"/>
        <v>37.608633627715669</v>
      </c>
      <c r="H368" s="16">
        <v>41678</v>
      </c>
      <c r="I368" s="28">
        <f t="shared" ca="1" si="11"/>
        <v>12.231494681788226</v>
      </c>
      <c r="J368" s="13" t="s">
        <v>22</v>
      </c>
      <c r="K368" s="30"/>
      <c r="L368" s="30">
        <v>144216</v>
      </c>
      <c r="M368" s="13" t="s">
        <v>476</v>
      </c>
      <c r="N368" s="30"/>
      <c r="O368" s="13" t="s">
        <v>26</v>
      </c>
      <c r="P368" s="13" t="s">
        <v>1288</v>
      </c>
      <c r="Q368" s="10"/>
      <c r="R368" s="10">
        <f>60-Table7[[#This Row],[AL]]</f>
        <v>60</v>
      </c>
      <c r="T368" s="30">
        <f>30-Table7[[#This Row],[CL]]</f>
        <v>30</v>
      </c>
      <c r="U368" s="30">
        <f>Table7[[#This Row],[AL BAL]]+Table7[[#This Row],[CL BAL]]</f>
        <v>90</v>
      </c>
      <c r="V368" s="30"/>
      <c r="W368" s="30"/>
      <c r="X368" s="30"/>
      <c r="Y368" s="30" t="str">
        <f>Table7[[#This Row],[Coy]]</f>
        <v>C</v>
      </c>
      <c r="Z368" s="30" t="str">
        <f>Table7[[#This Row],[Med Cat]]</f>
        <v>P2(P)</v>
      </c>
      <c r="AA368" s="30" t="str">
        <f>Table7[[#This Row],[Location]]</f>
        <v>In Unit</v>
      </c>
      <c r="AB368" s="30"/>
      <c r="AC368" s="30"/>
      <c r="AD368" s="30"/>
      <c r="AE368" s="30"/>
      <c r="AF368" s="30"/>
      <c r="AG368" s="30"/>
      <c r="AH368" s="30"/>
      <c r="AI368"/>
      <c r="AJ368"/>
      <c r="AK368"/>
      <c r="AL368"/>
      <c r="AM368"/>
      <c r="AN368"/>
      <c r="AO368"/>
      <c r="AP368"/>
      <c r="AQ368"/>
      <c r="AR368"/>
      <c r="AS368"/>
      <c r="AT368"/>
    </row>
    <row r="369" spans="1:46" x14ac:dyDescent="0.3">
      <c r="A369" s="10">
        <f>SUBTOTAL(3,$B$5:B369)</f>
        <v>365</v>
      </c>
      <c r="B369" s="13" t="s">
        <v>486</v>
      </c>
      <c r="C369" s="13" t="s">
        <v>34</v>
      </c>
      <c r="D369" s="13" t="s">
        <v>487</v>
      </c>
      <c r="E369" s="13" t="s">
        <v>4</v>
      </c>
      <c r="F369" s="15">
        <v>32410</v>
      </c>
      <c r="G369" s="28">
        <f t="shared" ca="1" si="10"/>
        <v>37.605895776928541</v>
      </c>
      <c r="H369" s="15">
        <v>41679</v>
      </c>
      <c r="I369" s="28">
        <f t="shared" ca="1" si="11"/>
        <v>12.228756831001093</v>
      </c>
      <c r="J369" s="13" t="s">
        <v>22</v>
      </c>
      <c r="K369" s="30"/>
      <c r="L369" s="30">
        <v>144216</v>
      </c>
      <c r="M369" s="13" t="s">
        <v>488</v>
      </c>
      <c r="N369" s="30"/>
      <c r="O369" s="13" t="s">
        <v>16</v>
      </c>
      <c r="P369" s="13" t="s">
        <v>1288</v>
      </c>
      <c r="Q369" s="10"/>
      <c r="R369" s="10">
        <f>60-Table7[[#This Row],[AL]]</f>
        <v>60</v>
      </c>
      <c r="T369" s="30">
        <f>30-Table7[[#This Row],[CL]]</f>
        <v>30</v>
      </c>
      <c r="U369" s="30">
        <f>Table7[[#This Row],[AL BAL]]+Table7[[#This Row],[CL BAL]]</f>
        <v>90</v>
      </c>
      <c r="V369" s="30"/>
      <c r="W369" s="30"/>
      <c r="X369" s="30"/>
      <c r="Y369" s="30" t="str">
        <f>Table7[[#This Row],[Coy]]</f>
        <v>HQ</v>
      </c>
      <c r="Z369" s="30" t="str">
        <f>Table7[[#This Row],[Med Cat]]</f>
        <v>SHAPE1</v>
      </c>
      <c r="AA369" s="30" t="str">
        <f>Table7[[#This Row],[Location]]</f>
        <v>In Unit</v>
      </c>
      <c r="AB369" s="30"/>
      <c r="AC369" s="30"/>
      <c r="AD369" s="30"/>
      <c r="AE369" s="30"/>
      <c r="AF369" s="30"/>
      <c r="AG369" s="30"/>
      <c r="AH369" s="30"/>
      <c r="AI369"/>
      <c r="AJ369"/>
      <c r="AK369"/>
      <c r="AL369"/>
      <c r="AM369"/>
      <c r="AN369"/>
      <c r="AO369"/>
      <c r="AP369"/>
      <c r="AQ369"/>
      <c r="AR369"/>
      <c r="AS369"/>
      <c r="AT369"/>
    </row>
    <row r="370" spans="1:46" x14ac:dyDescent="0.3">
      <c r="A370" s="10">
        <f>SUBTOTAL(3,$B$5:B370)</f>
        <v>366</v>
      </c>
      <c r="B370" s="14" t="s">
        <v>489</v>
      </c>
      <c r="C370" s="13" t="s">
        <v>14</v>
      </c>
      <c r="D370" s="14" t="s">
        <v>490</v>
      </c>
      <c r="E370" s="14" t="s">
        <v>15</v>
      </c>
      <c r="F370" s="15">
        <v>32411</v>
      </c>
      <c r="G370" s="28">
        <f t="shared" ca="1" si="10"/>
        <v>37.603157926141407</v>
      </c>
      <c r="H370" s="16">
        <v>41680</v>
      </c>
      <c r="I370" s="28">
        <f t="shared" ca="1" si="11"/>
        <v>12.226018980213961</v>
      </c>
      <c r="J370" s="14" t="s">
        <v>49</v>
      </c>
      <c r="K370" s="30"/>
      <c r="L370" s="30">
        <v>144216</v>
      </c>
      <c r="M370" s="14" t="s">
        <v>491</v>
      </c>
      <c r="N370" s="30"/>
      <c r="O370" s="14" t="s">
        <v>16</v>
      </c>
      <c r="P370" s="13" t="s">
        <v>1288</v>
      </c>
      <c r="Q370" s="10"/>
      <c r="R370" s="10">
        <f>60-Table7[[#This Row],[AL]]</f>
        <v>60</v>
      </c>
      <c r="T370" s="30">
        <f>30-Table7[[#This Row],[CL]]</f>
        <v>30</v>
      </c>
      <c r="U370" s="30">
        <f>Table7[[#This Row],[AL BAL]]+Table7[[#This Row],[CL BAL]]</f>
        <v>90</v>
      </c>
      <c r="V370" s="30"/>
      <c r="W370" s="30"/>
      <c r="X370" s="30"/>
      <c r="Y370" s="30" t="str">
        <f>Table7[[#This Row],[Coy]]</f>
        <v>SP</v>
      </c>
      <c r="Z370" s="30" t="str">
        <f>Table7[[#This Row],[Med Cat]]</f>
        <v>SHAPE1</v>
      </c>
      <c r="AA370" s="30" t="str">
        <f>Table7[[#This Row],[Location]]</f>
        <v>In Unit</v>
      </c>
      <c r="AB370" s="30"/>
      <c r="AC370" s="30"/>
      <c r="AD370" s="30"/>
      <c r="AE370" s="30"/>
      <c r="AF370" s="30"/>
      <c r="AG370" s="30"/>
      <c r="AH370" s="30"/>
      <c r="AI370"/>
      <c r="AJ370"/>
      <c r="AK370"/>
      <c r="AL370"/>
      <c r="AM370"/>
      <c r="AN370"/>
      <c r="AO370"/>
      <c r="AP370"/>
      <c r="AQ370"/>
      <c r="AR370"/>
      <c r="AS370"/>
      <c r="AT370"/>
    </row>
    <row r="371" spans="1:46" x14ac:dyDescent="0.3">
      <c r="A371" s="10">
        <f>SUBTOTAL(3,$B$5:B371)</f>
        <v>367</v>
      </c>
      <c r="B371" s="14" t="s">
        <v>495</v>
      </c>
      <c r="C371" s="13" t="s">
        <v>19</v>
      </c>
      <c r="D371" s="14" t="s">
        <v>496</v>
      </c>
      <c r="E371" s="14" t="s">
        <v>4</v>
      </c>
      <c r="F371" s="15">
        <v>32412</v>
      </c>
      <c r="G371" s="28">
        <f t="shared" ca="1" si="10"/>
        <v>37.600420075354279</v>
      </c>
      <c r="H371" s="15">
        <v>41681</v>
      </c>
      <c r="I371" s="28">
        <f t="shared" ca="1" si="11"/>
        <v>12.223281129426828</v>
      </c>
      <c r="J371" s="14" t="s">
        <v>21</v>
      </c>
      <c r="K371" s="30"/>
      <c r="L371" s="30">
        <v>144216</v>
      </c>
      <c r="M371" s="14" t="s">
        <v>497</v>
      </c>
      <c r="N371" s="30"/>
      <c r="O371" s="14" t="s">
        <v>16</v>
      </c>
      <c r="P371" s="13" t="s">
        <v>1288</v>
      </c>
      <c r="Q371" s="10"/>
      <c r="R371" s="10">
        <f>60-Table7[[#This Row],[AL]]</f>
        <v>60</v>
      </c>
      <c r="T371" s="30">
        <f>30-Table7[[#This Row],[CL]]</f>
        <v>30</v>
      </c>
      <c r="U371" s="30">
        <f>Table7[[#This Row],[AL BAL]]+Table7[[#This Row],[CL BAL]]</f>
        <v>90</v>
      </c>
      <c r="V371" s="30"/>
      <c r="W371" s="30"/>
      <c r="X371" s="30"/>
      <c r="Y371" s="30" t="str">
        <f>Table7[[#This Row],[Coy]]</f>
        <v>HQ</v>
      </c>
      <c r="Z371" s="30" t="str">
        <f>Table7[[#This Row],[Med Cat]]</f>
        <v>SHAPE1</v>
      </c>
      <c r="AA371" s="30" t="str">
        <f>Table7[[#This Row],[Location]]</f>
        <v>In Unit</v>
      </c>
      <c r="AB371" s="30"/>
      <c r="AC371" s="30"/>
      <c r="AD371" s="30"/>
      <c r="AE371" s="30"/>
      <c r="AF371" s="30"/>
      <c r="AG371" s="30"/>
      <c r="AH371" s="30"/>
      <c r="AI371"/>
      <c r="AJ371"/>
      <c r="AK371"/>
      <c r="AL371"/>
      <c r="AM371"/>
      <c r="AN371"/>
      <c r="AO371"/>
      <c r="AP371"/>
      <c r="AQ371"/>
      <c r="AR371"/>
      <c r="AS371"/>
      <c r="AT371"/>
    </row>
    <row r="372" spans="1:46" x14ac:dyDescent="0.3">
      <c r="A372" s="10">
        <f>SUBTOTAL(3,$B$5:B372)</f>
        <v>368</v>
      </c>
      <c r="B372" s="13" t="s">
        <v>509</v>
      </c>
      <c r="C372" s="13" t="s">
        <v>24</v>
      </c>
      <c r="D372" s="13" t="s">
        <v>510</v>
      </c>
      <c r="E372" s="13" t="s">
        <v>2</v>
      </c>
      <c r="F372" s="15">
        <v>32413</v>
      </c>
      <c r="G372" s="28">
        <f t="shared" ca="1" si="10"/>
        <v>37.597682224567144</v>
      </c>
      <c r="H372" s="16">
        <v>41682</v>
      </c>
      <c r="I372" s="28">
        <f t="shared" ca="1" si="11"/>
        <v>12.220543278639697</v>
      </c>
      <c r="J372" s="13" t="s">
        <v>22</v>
      </c>
      <c r="K372" s="30"/>
      <c r="L372" s="30">
        <v>144216</v>
      </c>
      <c r="M372" s="13" t="s">
        <v>511</v>
      </c>
      <c r="N372" s="30"/>
      <c r="O372" s="13" t="s">
        <v>16</v>
      </c>
      <c r="P372" s="13" t="s">
        <v>1288</v>
      </c>
      <c r="Q372" s="10"/>
      <c r="R372" s="10">
        <f>60-Table7[[#This Row],[AL]]</f>
        <v>60</v>
      </c>
      <c r="T372" s="30">
        <f>30-Table7[[#This Row],[CL]]</f>
        <v>30</v>
      </c>
      <c r="U372" s="30">
        <f>Table7[[#This Row],[AL BAL]]+Table7[[#This Row],[CL BAL]]</f>
        <v>90</v>
      </c>
      <c r="V372" s="30"/>
      <c r="W372" s="30"/>
      <c r="X372" s="30"/>
      <c r="Y372" s="30" t="str">
        <f>Table7[[#This Row],[Coy]]</f>
        <v>C</v>
      </c>
      <c r="Z372" s="30" t="str">
        <f>Table7[[#This Row],[Med Cat]]</f>
        <v>SHAPE1</v>
      </c>
      <c r="AA372" s="30" t="str">
        <f>Table7[[#This Row],[Location]]</f>
        <v>In Unit</v>
      </c>
      <c r="AB372" s="30"/>
      <c r="AC372" s="30"/>
      <c r="AD372" s="30"/>
      <c r="AE372" s="30"/>
      <c r="AF372" s="30"/>
      <c r="AG372" s="30"/>
      <c r="AH372" s="30"/>
      <c r="AI372"/>
      <c r="AJ372"/>
      <c r="AK372"/>
      <c r="AL372"/>
      <c r="AM372"/>
      <c r="AN372"/>
      <c r="AO372"/>
      <c r="AP372"/>
      <c r="AQ372"/>
      <c r="AR372"/>
      <c r="AS372"/>
      <c r="AT372"/>
    </row>
    <row r="373" spans="1:46" x14ac:dyDescent="0.3">
      <c r="A373" s="10">
        <f>SUBTOTAL(3,$B$5:B373)</f>
        <v>369</v>
      </c>
      <c r="B373" s="14" t="s">
        <v>512</v>
      </c>
      <c r="C373" s="13" t="s">
        <v>34</v>
      </c>
      <c r="D373" s="14" t="s">
        <v>513</v>
      </c>
      <c r="E373" s="14" t="s">
        <v>4</v>
      </c>
      <c r="F373" s="15">
        <v>32414</v>
      </c>
      <c r="G373" s="28">
        <f t="shared" ca="1" si="10"/>
        <v>37.59494437378001</v>
      </c>
      <c r="H373" s="15">
        <v>41683</v>
      </c>
      <c r="I373" s="28">
        <f t="shared" ca="1" si="11"/>
        <v>12.217805427852564</v>
      </c>
      <c r="J373" s="14" t="s">
        <v>21</v>
      </c>
      <c r="K373" s="30"/>
      <c r="L373" s="30">
        <v>144216</v>
      </c>
      <c r="M373" s="14" t="s">
        <v>514</v>
      </c>
      <c r="N373" s="30"/>
      <c r="O373" s="14" t="s">
        <v>16</v>
      </c>
      <c r="P373" s="13" t="s">
        <v>1288</v>
      </c>
      <c r="Q373" s="10"/>
      <c r="R373" s="10">
        <f>60-Table7[[#This Row],[AL]]</f>
        <v>60</v>
      </c>
      <c r="T373" s="30">
        <f>30-Table7[[#This Row],[CL]]</f>
        <v>30</v>
      </c>
      <c r="U373" s="30">
        <f>Table7[[#This Row],[AL BAL]]+Table7[[#This Row],[CL BAL]]</f>
        <v>90</v>
      </c>
      <c r="V373" s="30"/>
      <c r="W373" s="30"/>
      <c r="X373" s="30"/>
      <c r="Y373" s="30" t="str">
        <f>Table7[[#This Row],[Coy]]</f>
        <v>HQ</v>
      </c>
      <c r="Z373" s="30" t="str">
        <f>Table7[[#This Row],[Med Cat]]</f>
        <v>SHAPE1</v>
      </c>
      <c r="AA373" s="30" t="str">
        <f>Table7[[#This Row],[Location]]</f>
        <v>In Unit</v>
      </c>
      <c r="AB373" s="30"/>
      <c r="AC373" s="30"/>
      <c r="AD373" s="30"/>
      <c r="AE373" s="30"/>
      <c r="AF373" s="30"/>
      <c r="AG373" s="30"/>
      <c r="AH373" s="30"/>
      <c r="AI373"/>
      <c r="AJ373"/>
      <c r="AK373"/>
      <c r="AL373"/>
      <c r="AM373"/>
      <c r="AN373"/>
      <c r="AO373"/>
      <c r="AP373"/>
      <c r="AQ373"/>
      <c r="AR373"/>
      <c r="AS373"/>
      <c r="AT373"/>
    </row>
    <row r="374" spans="1:46" x14ac:dyDescent="0.3">
      <c r="A374" s="10">
        <f>SUBTOTAL(3,$B$5:B374)</f>
        <v>370</v>
      </c>
      <c r="B374" s="14" t="s">
        <v>521</v>
      </c>
      <c r="C374" s="13" t="s">
        <v>14</v>
      </c>
      <c r="D374" s="14" t="s">
        <v>522</v>
      </c>
      <c r="E374" s="14" t="s">
        <v>4</v>
      </c>
      <c r="F374" s="15">
        <v>32415</v>
      </c>
      <c r="G374" s="28">
        <f t="shared" ca="1" si="10"/>
        <v>37.592206522992882</v>
      </c>
      <c r="H374" s="16">
        <v>41684</v>
      </c>
      <c r="I374" s="28">
        <f t="shared" ca="1" si="11"/>
        <v>12.215067577065433</v>
      </c>
      <c r="J374" s="14" t="s">
        <v>22</v>
      </c>
      <c r="K374" s="30"/>
      <c r="L374" s="30">
        <v>144216</v>
      </c>
      <c r="M374" s="14" t="s">
        <v>523</v>
      </c>
      <c r="N374" s="30"/>
      <c r="O374" s="14" t="s">
        <v>16</v>
      </c>
      <c r="P374" s="13" t="s">
        <v>1288</v>
      </c>
      <c r="Q374" s="10"/>
      <c r="R374" s="10">
        <f>60-Table7[[#This Row],[AL]]</f>
        <v>60</v>
      </c>
      <c r="T374" s="30">
        <f>30-Table7[[#This Row],[CL]]</f>
        <v>30</v>
      </c>
      <c r="U374" s="30">
        <f>Table7[[#This Row],[AL BAL]]+Table7[[#This Row],[CL BAL]]</f>
        <v>90</v>
      </c>
      <c r="V374" s="30"/>
      <c r="W374" s="30"/>
      <c r="X374" s="30"/>
      <c r="Y374" s="30" t="str">
        <f>Table7[[#This Row],[Coy]]</f>
        <v>HQ</v>
      </c>
      <c r="Z374" s="30" t="str">
        <f>Table7[[#This Row],[Med Cat]]</f>
        <v>SHAPE1</v>
      </c>
      <c r="AA374" s="30" t="str">
        <f>Table7[[#This Row],[Location]]</f>
        <v>In Unit</v>
      </c>
      <c r="AB374" s="30"/>
      <c r="AC374" s="30"/>
      <c r="AD374" s="30"/>
      <c r="AE374" s="30"/>
      <c r="AF374" s="30"/>
      <c r="AG374" s="30"/>
      <c r="AH374" s="30"/>
      <c r="AI374"/>
      <c r="AJ374"/>
      <c r="AK374"/>
      <c r="AL374"/>
      <c r="AM374"/>
      <c r="AN374"/>
      <c r="AO374"/>
      <c r="AP374"/>
      <c r="AQ374"/>
      <c r="AR374"/>
      <c r="AS374"/>
      <c r="AT374"/>
    </row>
    <row r="375" spans="1:46" x14ac:dyDescent="0.3">
      <c r="A375" s="10">
        <f>SUBTOTAL(3,$B$5:B375)</f>
        <v>371</v>
      </c>
      <c r="B375" s="13" t="s">
        <v>536</v>
      </c>
      <c r="C375" s="13" t="s">
        <v>19</v>
      </c>
      <c r="D375" s="13" t="s">
        <v>537</v>
      </c>
      <c r="E375" s="13" t="s">
        <v>1</v>
      </c>
      <c r="F375" s="15">
        <v>32416</v>
      </c>
      <c r="G375" s="28">
        <f t="shared" ca="1" si="10"/>
        <v>37.589468672205747</v>
      </c>
      <c r="H375" s="15">
        <v>41685</v>
      </c>
      <c r="I375" s="28">
        <f t="shared" ca="1" si="11"/>
        <v>12.2123297262783</v>
      </c>
      <c r="J375" s="13" t="s">
        <v>17</v>
      </c>
      <c r="K375" s="30"/>
      <c r="L375" s="30">
        <v>144216</v>
      </c>
      <c r="M375" s="13" t="s">
        <v>538</v>
      </c>
      <c r="N375" s="30"/>
      <c r="O375" s="13" t="s">
        <v>16</v>
      </c>
      <c r="P375" s="13" t="s">
        <v>1288</v>
      </c>
      <c r="Q375" s="10"/>
      <c r="R375" s="10">
        <f>60-Table7[[#This Row],[AL]]</f>
        <v>60</v>
      </c>
      <c r="T375" s="30">
        <f>30-Table7[[#This Row],[CL]]</f>
        <v>30</v>
      </c>
      <c r="U375" s="30">
        <f>Table7[[#This Row],[AL BAL]]+Table7[[#This Row],[CL BAL]]</f>
        <v>90</v>
      </c>
      <c r="V375" s="30"/>
      <c r="W375" s="30"/>
      <c r="X375" s="30"/>
      <c r="Y375" s="30" t="str">
        <f>Table7[[#This Row],[Coy]]</f>
        <v>A</v>
      </c>
      <c r="Z375" s="30" t="str">
        <f>Table7[[#This Row],[Med Cat]]</f>
        <v>SHAPE1</v>
      </c>
      <c r="AA375" s="30" t="str">
        <f>Table7[[#This Row],[Location]]</f>
        <v>In Unit</v>
      </c>
      <c r="AB375" s="30"/>
      <c r="AC375" s="30"/>
      <c r="AD375" s="30"/>
      <c r="AE375" s="30"/>
      <c r="AF375" s="30"/>
      <c r="AG375" s="30"/>
      <c r="AH375" s="30"/>
      <c r="AI375"/>
      <c r="AJ375"/>
      <c r="AK375"/>
      <c r="AL375"/>
      <c r="AM375"/>
      <c r="AN375"/>
      <c r="AO375"/>
      <c r="AP375"/>
      <c r="AQ375"/>
      <c r="AR375"/>
      <c r="AS375"/>
      <c r="AT375"/>
    </row>
    <row r="376" spans="1:46" x14ac:dyDescent="0.3">
      <c r="A376" s="10">
        <f>SUBTOTAL(3,$B$5:B376)</f>
        <v>372</v>
      </c>
      <c r="B376" s="13" t="s">
        <v>545</v>
      </c>
      <c r="C376" s="13" t="s">
        <v>24</v>
      </c>
      <c r="D376" s="13" t="s">
        <v>546</v>
      </c>
      <c r="E376" s="13" t="s">
        <v>0</v>
      </c>
      <c r="F376" s="15">
        <v>32417</v>
      </c>
      <c r="G376" s="28">
        <f t="shared" ca="1" si="10"/>
        <v>37.586730821418612</v>
      </c>
      <c r="H376" s="16">
        <v>41686</v>
      </c>
      <c r="I376" s="28">
        <f t="shared" ca="1" si="11"/>
        <v>12.209591875491169</v>
      </c>
      <c r="J376" s="13" t="s">
        <v>21</v>
      </c>
      <c r="K376" s="30"/>
      <c r="L376" s="30">
        <v>144216</v>
      </c>
      <c r="M376" s="13" t="s">
        <v>547</v>
      </c>
      <c r="N376" s="30"/>
      <c r="O376" s="13" t="s">
        <v>16</v>
      </c>
      <c r="P376" s="14" t="s">
        <v>1288</v>
      </c>
      <c r="Q376" s="10"/>
      <c r="R376" s="10">
        <f>60-Table7[[#This Row],[AL]]</f>
        <v>60</v>
      </c>
      <c r="T376" s="30">
        <f>30-Table7[[#This Row],[CL]]</f>
        <v>30</v>
      </c>
      <c r="U376" s="30">
        <f>Table7[[#This Row],[AL BAL]]+Table7[[#This Row],[CL BAL]]</f>
        <v>90</v>
      </c>
      <c r="V376" s="30"/>
      <c r="W376" s="30"/>
      <c r="X376" s="30"/>
      <c r="Y376" s="30" t="str">
        <f>Table7[[#This Row],[Coy]]</f>
        <v>B</v>
      </c>
      <c r="Z376" s="30" t="str">
        <f>Table7[[#This Row],[Med Cat]]</f>
        <v>SHAPE1</v>
      </c>
      <c r="AA376" s="30" t="str">
        <f>Table7[[#This Row],[Location]]</f>
        <v>In Unit</v>
      </c>
      <c r="AB376" s="30"/>
      <c r="AC376" s="30"/>
      <c r="AD376" s="30"/>
      <c r="AE376" s="30"/>
      <c r="AF376" s="30"/>
      <c r="AG376" s="30"/>
      <c r="AH376" s="30"/>
      <c r="AI376"/>
      <c r="AJ376"/>
      <c r="AK376"/>
      <c r="AL376"/>
      <c r="AM376"/>
      <c r="AN376"/>
      <c r="AO376"/>
      <c r="AP376"/>
      <c r="AQ376"/>
      <c r="AR376"/>
      <c r="AS376"/>
      <c r="AT376"/>
    </row>
    <row r="377" spans="1:46" x14ac:dyDescent="0.3">
      <c r="A377" s="10">
        <f>SUBTOTAL(3,$B$5:B377)</f>
        <v>373</v>
      </c>
      <c r="B377" s="14" t="s">
        <v>548</v>
      </c>
      <c r="C377" s="13" t="s">
        <v>34</v>
      </c>
      <c r="D377" s="14" t="s">
        <v>549</v>
      </c>
      <c r="E377" s="14" t="s">
        <v>0</v>
      </c>
      <c r="F377" s="15">
        <v>32418</v>
      </c>
      <c r="G377" s="28">
        <f t="shared" ca="1" si="10"/>
        <v>37.583992970631485</v>
      </c>
      <c r="H377" s="15">
        <v>41687</v>
      </c>
      <c r="I377" s="28">
        <f t="shared" ca="1" si="11"/>
        <v>12.206854024704036</v>
      </c>
      <c r="J377" s="14" t="s">
        <v>22</v>
      </c>
      <c r="K377" s="30"/>
      <c r="L377" s="30">
        <v>144216</v>
      </c>
      <c r="M377" s="14" t="s">
        <v>550</v>
      </c>
      <c r="N377" s="30"/>
      <c r="O377" s="14" t="s">
        <v>16</v>
      </c>
      <c r="P377" s="14" t="s">
        <v>1288</v>
      </c>
      <c r="Q377" s="10"/>
      <c r="R377" s="10">
        <f>60-Table7[[#This Row],[AL]]</f>
        <v>60</v>
      </c>
      <c r="T377" s="30">
        <f>30-Table7[[#This Row],[CL]]</f>
        <v>30</v>
      </c>
      <c r="U377" s="30">
        <f>Table7[[#This Row],[AL BAL]]+Table7[[#This Row],[CL BAL]]</f>
        <v>90</v>
      </c>
      <c r="V377" s="30"/>
      <c r="W377" s="30"/>
      <c r="X377" s="30"/>
      <c r="Y377" s="30" t="str">
        <f>Table7[[#This Row],[Coy]]</f>
        <v>B</v>
      </c>
      <c r="Z377" s="30" t="str">
        <f>Table7[[#This Row],[Med Cat]]</f>
        <v>SHAPE1</v>
      </c>
      <c r="AA377" s="30" t="str">
        <f>Table7[[#This Row],[Location]]</f>
        <v>In Unit</v>
      </c>
      <c r="AB377" s="30"/>
      <c r="AC377" s="30"/>
      <c r="AD377" s="30"/>
      <c r="AE377" s="30"/>
      <c r="AF377" s="30"/>
      <c r="AG377" s="30"/>
      <c r="AH377" s="30"/>
      <c r="AI377"/>
      <c r="AJ377"/>
      <c r="AK377"/>
      <c r="AL377"/>
      <c r="AM377"/>
      <c r="AN377"/>
      <c r="AO377"/>
      <c r="AP377"/>
      <c r="AQ377"/>
      <c r="AR377"/>
      <c r="AS377"/>
      <c r="AT377"/>
    </row>
    <row r="378" spans="1:46" x14ac:dyDescent="0.3">
      <c r="A378" s="10">
        <f>SUBTOTAL(3,$B$5:B378)</f>
        <v>374</v>
      </c>
      <c r="B378" s="14" t="s">
        <v>554</v>
      </c>
      <c r="C378" s="13" t="s">
        <v>14</v>
      </c>
      <c r="D378" s="14" t="s">
        <v>555</v>
      </c>
      <c r="E378" s="14" t="s">
        <v>3</v>
      </c>
      <c r="F378" s="15">
        <v>32419</v>
      </c>
      <c r="G378" s="28">
        <f t="shared" ca="1" si="10"/>
        <v>37.58125511984435</v>
      </c>
      <c r="H378" s="16">
        <v>41688</v>
      </c>
      <c r="I378" s="28">
        <f t="shared" ca="1" si="11"/>
        <v>12.204116173916905</v>
      </c>
      <c r="J378" s="14" t="s">
        <v>31</v>
      </c>
      <c r="K378" s="30"/>
      <c r="L378" s="30">
        <v>144216</v>
      </c>
      <c r="M378" s="14" t="s">
        <v>556</v>
      </c>
      <c r="N378" s="30"/>
      <c r="O378" s="14" t="s">
        <v>16</v>
      </c>
      <c r="P378" s="14" t="s">
        <v>1288</v>
      </c>
      <c r="Q378" s="10"/>
      <c r="R378" s="10">
        <f>60-Table7[[#This Row],[AL]]</f>
        <v>60</v>
      </c>
      <c r="T378" s="30">
        <f>30-Table7[[#This Row],[CL]]</f>
        <v>30</v>
      </c>
      <c r="U378" s="30">
        <f>Table7[[#This Row],[AL BAL]]+Table7[[#This Row],[CL BAL]]</f>
        <v>90</v>
      </c>
      <c r="V378" s="30"/>
      <c r="W378" s="30"/>
      <c r="X378" s="30"/>
      <c r="Y378" s="30" t="str">
        <f>Table7[[#This Row],[Coy]]</f>
        <v>D</v>
      </c>
      <c r="Z378" s="30" t="str">
        <f>Table7[[#This Row],[Med Cat]]</f>
        <v>SHAPE1</v>
      </c>
      <c r="AA378" s="30" t="str">
        <f>Table7[[#This Row],[Location]]</f>
        <v>In Unit</v>
      </c>
      <c r="AB378" s="30"/>
      <c r="AC378" s="30"/>
      <c r="AD378" s="30"/>
      <c r="AE378" s="30"/>
      <c r="AF378" s="30"/>
      <c r="AG378" s="30"/>
      <c r="AH378" s="30"/>
      <c r="AI378"/>
      <c r="AJ378"/>
      <c r="AK378"/>
      <c r="AL378"/>
      <c r="AM378"/>
      <c r="AN378"/>
      <c r="AO378"/>
      <c r="AP378"/>
      <c r="AQ378"/>
      <c r="AR378"/>
      <c r="AS378"/>
      <c r="AT378"/>
    </row>
    <row r="379" spans="1:46" x14ac:dyDescent="0.3">
      <c r="A379" s="10">
        <f>SUBTOTAL(3,$B$5:B379)</f>
        <v>375</v>
      </c>
      <c r="B379" s="13" t="s">
        <v>569</v>
      </c>
      <c r="C379" s="13" t="s">
        <v>19</v>
      </c>
      <c r="D379" s="13" t="s">
        <v>570</v>
      </c>
      <c r="E379" s="13" t="s">
        <v>0</v>
      </c>
      <c r="F379" s="15">
        <v>32420</v>
      </c>
      <c r="G379" s="28">
        <f t="shared" ca="1" si="10"/>
        <v>37.578517269057222</v>
      </c>
      <c r="H379" s="15">
        <v>41689</v>
      </c>
      <c r="I379" s="28">
        <f t="shared" ca="1" si="11"/>
        <v>12.201378323129772</v>
      </c>
      <c r="J379" s="13" t="s">
        <v>21</v>
      </c>
      <c r="K379" s="30"/>
      <c r="L379" s="30">
        <v>144216</v>
      </c>
      <c r="M379" s="13" t="s">
        <v>571</v>
      </c>
      <c r="N379" s="30"/>
      <c r="O379" s="13" t="s">
        <v>16</v>
      </c>
      <c r="P379" s="14" t="s">
        <v>1288</v>
      </c>
      <c r="Q379" s="10"/>
      <c r="R379" s="10">
        <f>60-Table7[[#This Row],[AL]]</f>
        <v>60</v>
      </c>
      <c r="T379" s="30">
        <f>30-Table7[[#This Row],[CL]]</f>
        <v>30</v>
      </c>
      <c r="U379" s="30">
        <f>Table7[[#This Row],[AL BAL]]+Table7[[#This Row],[CL BAL]]</f>
        <v>90</v>
      </c>
      <c r="V379" s="30"/>
      <c r="W379" s="30"/>
      <c r="X379" s="30"/>
      <c r="Y379" s="30" t="str">
        <f>Table7[[#This Row],[Coy]]</f>
        <v>B</v>
      </c>
      <c r="Z379" s="30" t="str">
        <f>Table7[[#This Row],[Med Cat]]</f>
        <v>SHAPE1</v>
      </c>
      <c r="AA379" s="30" t="str">
        <f>Table7[[#This Row],[Location]]</f>
        <v>In Unit</v>
      </c>
      <c r="AB379" s="30"/>
      <c r="AC379" s="30"/>
      <c r="AD379" s="30"/>
      <c r="AE379" s="30"/>
      <c r="AF379" s="30"/>
      <c r="AG379" s="30"/>
      <c r="AH379" s="30"/>
      <c r="AI379"/>
      <c r="AJ379"/>
      <c r="AK379"/>
      <c r="AL379"/>
      <c r="AM379"/>
      <c r="AN379"/>
      <c r="AO379"/>
      <c r="AP379"/>
      <c r="AQ379"/>
      <c r="AR379"/>
      <c r="AS379"/>
      <c r="AT379"/>
    </row>
    <row r="380" spans="1:46" x14ac:dyDescent="0.3">
      <c r="A380" s="10">
        <f>SUBTOTAL(3,$B$5:B380)</f>
        <v>376</v>
      </c>
      <c r="B380" s="14" t="s">
        <v>572</v>
      </c>
      <c r="C380" s="13" t="s">
        <v>24</v>
      </c>
      <c r="D380" s="14" t="s">
        <v>573</v>
      </c>
      <c r="E380" s="14" t="s">
        <v>4</v>
      </c>
      <c r="F380" s="15">
        <v>32421</v>
      </c>
      <c r="G380" s="28">
        <f t="shared" ca="1" si="10"/>
        <v>37.575779418270088</v>
      </c>
      <c r="H380" s="16">
        <v>41690</v>
      </c>
      <c r="I380" s="28">
        <f t="shared" ca="1" si="11"/>
        <v>12.198640472342641</v>
      </c>
      <c r="J380" s="14" t="s">
        <v>17</v>
      </c>
      <c r="K380" s="30"/>
      <c r="L380" s="30">
        <v>144216</v>
      </c>
      <c r="M380" s="14" t="s">
        <v>574</v>
      </c>
      <c r="N380" s="30"/>
      <c r="O380" s="14" t="s">
        <v>16</v>
      </c>
      <c r="P380" s="13" t="s">
        <v>1288</v>
      </c>
      <c r="Q380" s="10"/>
      <c r="R380" s="10">
        <f>60-Table7[[#This Row],[AL]]</f>
        <v>60</v>
      </c>
      <c r="T380" s="30">
        <f>30-Table7[[#This Row],[CL]]</f>
        <v>30</v>
      </c>
      <c r="U380" s="30">
        <f>Table7[[#This Row],[AL BAL]]+Table7[[#This Row],[CL BAL]]</f>
        <v>90</v>
      </c>
      <c r="V380" s="30"/>
      <c r="W380" s="30"/>
      <c r="X380" s="30"/>
      <c r="Y380" s="30" t="str">
        <f>Table7[[#This Row],[Coy]]</f>
        <v>HQ</v>
      </c>
      <c r="Z380" s="30" t="str">
        <f>Table7[[#This Row],[Med Cat]]</f>
        <v>SHAPE1</v>
      </c>
      <c r="AA380" s="30" t="str">
        <f>Table7[[#This Row],[Location]]</f>
        <v>In Unit</v>
      </c>
      <c r="AB380" s="30"/>
      <c r="AC380" s="30"/>
      <c r="AD380" s="30"/>
      <c r="AE380" s="30"/>
      <c r="AF380" s="30"/>
      <c r="AG380" s="30"/>
      <c r="AH380" s="30"/>
      <c r="AI380"/>
      <c r="AJ380"/>
      <c r="AK380"/>
      <c r="AL380"/>
      <c r="AM380"/>
      <c r="AN380"/>
      <c r="AO380"/>
      <c r="AP380"/>
      <c r="AQ380"/>
      <c r="AR380"/>
      <c r="AS380"/>
      <c r="AT380"/>
    </row>
    <row r="381" spans="1:46" x14ac:dyDescent="0.3">
      <c r="A381" s="10">
        <f>SUBTOTAL(3,$B$5:B381)</f>
        <v>377</v>
      </c>
      <c r="B381" s="13" t="s">
        <v>585</v>
      </c>
      <c r="C381" s="13" t="s">
        <v>34</v>
      </c>
      <c r="D381" s="13" t="s">
        <v>586</v>
      </c>
      <c r="E381" s="13" t="s">
        <v>4</v>
      </c>
      <c r="F381" s="15">
        <v>32422</v>
      </c>
      <c r="G381" s="28">
        <f t="shared" ca="1" si="10"/>
        <v>37.573041567482953</v>
      </c>
      <c r="H381" s="15">
        <v>41691</v>
      </c>
      <c r="I381" s="28">
        <f t="shared" ca="1" si="11"/>
        <v>12.195902621555508</v>
      </c>
      <c r="J381" s="13" t="s">
        <v>21</v>
      </c>
      <c r="K381" s="30"/>
      <c r="L381" s="30">
        <v>144216</v>
      </c>
      <c r="M381" s="13" t="s">
        <v>587</v>
      </c>
      <c r="N381" s="30"/>
      <c r="O381" s="13" t="s">
        <v>26</v>
      </c>
      <c r="P381" s="13" t="s">
        <v>1288</v>
      </c>
      <c r="Q381" s="10"/>
      <c r="R381" s="10">
        <f>60-Table7[[#This Row],[AL]]</f>
        <v>60</v>
      </c>
      <c r="T381" s="30">
        <f>30-Table7[[#This Row],[CL]]</f>
        <v>30</v>
      </c>
      <c r="U381" s="30">
        <f>Table7[[#This Row],[AL BAL]]+Table7[[#This Row],[CL BAL]]</f>
        <v>90</v>
      </c>
      <c r="V381" s="30"/>
      <c r="W381" s="30"/>
      <c r="X381" s="30"/>
      <c r="Y381" s="30" t="str">
        <f>Table7[[#This Row],[Coy]]</f>
        <v>HQ</v>
      </c>
      <c r="Z381" s="30" t="str">
        <f>Table7[[#This Row],[Med Cat]]</f>
        <v>P2(P)</v>
      </c>
      <c r="AA381" s="30" t="str">
        <f>Table7[[#This Row],[Location]]</f>
        <v>In Unit</v>
      </c>
      <c r="AB381" s="30"/>
      <c r="AC381" s="30"/>
      <c r="AD381" s="30"/>
      <c r="AE381" s="30"/>
      <c r="AF381" s="30"/>
      <c r="AG381" s="30"/>
      <c r="AH381" s="30"/>
      <c r="AI381"/>
      <c r="AJ381"/>
      <c r="AK381"/>
      <c r="AL381"/>
      <c r="AM381"/>
      <c r="AN381"/>
      <c r="AO381"/>
      <c r="AP381"/>
      <c r="AQ381"/>
      <c r="AR381"/>
      <c r="AS381"/>
      <c r="AT381"/>
    </row>
    <row r="382" spans="1:46" x14ac:dyDescent="0.3">
      <c r="A382" s="10">
        <f>SUBTOTAL(3,$B$5:B382)</f>
        <v>378</v>
      </c>
      <c r="B382" s="14" t="s">
        <v>588</v>
      </c>
      <c r="C382" s="13" t="s">
        <v>14</v>
      </c>
      <c r="D382" s="14" t="s">
        <v>589</v>
      </c>
      <c r="E382" s="14" t="s">
        <v>15</v>
      </c>
      <c r="F382" s="15">
        <v>32423</v>
      </c>
      <c r="G382" s="28">
        <f t="shared" ca="1" si="10"/>
        <v>37.570303716695825</v>
      </c>
      <c r="H382" s="16">
        <v>41692</v>
      </c>
      <c r="I382" s="28">
        <f t="shared" ca="1" si="11"/>
        <v>12.193164770768377</v>
      </c>
      <c r="J382" s="14" t="s">
        <v>22</v>
      </c>
      <c r="K382" s="30"/>
      <c r="L382" s="30">
        <v>144216</v>
      </c>
      <c r="M382" s="14" t="s">
        <v>590</v>
      </c>
      <c r="N382" s="30"/>
      <c r="O382" s="14" t="s">
        <v>26</v>
      </c>
      <c r="P382" s="13" t="s">
        <v>1288</v>
      </c>
      <c r="Q382" s="10"/>
      <c r="R382" s="10">
        <f>60-Table7[[#This Row],[AL]]</f>
        <v>60</v>
      </c>
      <c r="T382" s="30">
        <f>30-Table7[[#This Row],[CL]]</f>
        <v>30</v>
      </c>
      <c r="U382" s="30">
        <f>Table7[[#This Row],[AL BAL]]+Table7[[#This Row],[CL BAL]]</f>
        <v>90</v>
      </c>
      <c r="V382" s="30"/>
      <c r="W382" s="30"/>
      <c r="X382" s="30"/>
      <c r="Y382" s="30" t="str">
        <f>Table7[[#This Row],[Coy]]</f>
        <v>SP</v>
      </c>
      <c r="Z382" s="30" t="str">
        <f>Table7[[#This Row],[Med Cat]]</f>
        <v>P2(P)</v>
      </c>
      <c r="AA382" s="30" t="str">
        <f>Table7[[#This Row],[Location]]</f>
        <v>In Unit</v>
      </c>
      <c r="AB382" s="30"/>
      <c r="AC382" s="30"/>
      <c r="AD382" s="30"/>
      <c r="AE382" s="30"/>
      <c r="AF382" s="30"/>
      <c r="AG382" s="30"/>
      <c r="AH382" s="30"/>
      <c r="AI382"/>
      <c r="AJ382"/>
      <c r="AK382"/>
      <c r="AL382"/>
      <c r="AM382"/>
      <c r="AN382"/>
      <c r="AO382"/>
      <c r="AP382"/>
      <c r="AQ382"/>
      <c r="AR382"/>
      <c r="AS382"/>
      <c r="AT382"/>
    </row>
    <row r="383" spans="1:46" x14ac:dyDescent="0.3">
      <c r="A383" s="10">
        <f>SUBTOTAL(3,$B$5:B383)</f>
        <v>379</v>
      </c>
      <c r="B383" s="13" t="s">
        <v>591</v>
      </c>
      <c r="C383" s="13" t="s">
        <v>19</v>
      </c>
      <c r="D383" s="13" t="s">
        <v>592</v>
      </c>
      <c r="E383" s="13" t="s">
        <v>4</v>
      </c>
      <c r="F383" s="15">
        <v>32424</v>
      </c>
      <c r="G383" s="28">
        <f t="shared" ca="1" si="10"/>
        <v>37.567565865908691</v>
      </c>
      <c r="H383" s="15">
        <v>41693</v>
      </c>
      <c r="I383" s="28">
        <f t="shared" ca="1" si="11"/>
        <v>12.190426919981244</v>
      </c>
      <c r="J383" s="13" t="s">
        <v>21</v>
      </c>
      <c r="K383" s="30"/>
      <c r="L383" s="30">
        <v>144216</v>
      </c>
      <c r="M383" s="13" t="s">
        <v>593</v>
      </c>
      <c r="N383" s="30"/>
      <c r="O383" s="13" t="s">
        <v>16</v>
      </c>
      <c r="P383" s="13" t="s">
        <v>1288</v>
      </c>
      <c r="Q383" s="10"/>
      <c r="R383" s="10">
        <f>60-Table7[[#This Row],[AL]]</f>
        <v>60</v>
      </c>
      <c r="T383" s="30">
        <f>30-Table7[[#This Row],[CL]]</f>
        <v>30</v>
      </c>
      <c r="U383" s="30">
        <f>Table7[[#This Row],[AL BAL]]+Table7[[#This Row],[CL BAL]]</f>
        <v>90</v>
      </c>
      <c r="V383" s="30"/>
      <c r="W383" s="30"/>
      <c r="X383" s="30"/>
      <c r="Y383" s="30" t="str">
        <f>Table7[[#This Row],[Coy]]</f>
        <v>HQ</v>
      </c>
      <c r="Z383" s="30" t="str">
        <f>Table7[[#This Row],[Med Cat]]</f>
        <v>SHAPE1</v>
      </c>
      <c r="AA383" s="30" t="str">
        <f>Table7[[#This Row],[Location]]</f>
        <v>In Unit</v>
      </c>
      <c r="AB383" s="30"/>
      <c r="AC383" s="30"/>
      <c r="AD383" s="30"/>
      <c r="AE383" s="30"/>
      <c r="AF383" s="30"/>
      <c r="AG383" s="30"/>
      <c r="AH383" s="30"/>
      <c r="AI383"/>
      <c r="AJ383"/>
      <c r="AK383"/>
      <c r="AL383"/>
      <c r="AM383"/>
      <c r="AN383"/>
      <c r="AO383"/>
      <c r="AP383"/>
      <c r="AQ383"/>
      <c r="AR383"/>
      <c r="AS383"/>
      <c r="AT383"/>
    </row>
    <row r="384" spans="1:46" x14ac:dyDescent="0.3">
      <c r="A384" s="10">
        <f>SUBTOTAL(3,$B$5:B384)</f>
        <v>380</v>
      </c>
      <c r="B384" s="14" t="s">
        <v>594</v>
      </c>
      <c r="C384" s="13" t="s">
        <v>24</v>
      </c>
      <c r="D384" s="14" t="s">
        <v>595</v>
      </c>
      <c r="E384" s="14" t="s">
        <v>1</v>
      </c>
      <c r="F384" s="15">
        <v>32425</v>
      </c>
      <c r="G384" s="28">
        <f t="shared" ca="1" si="10"/>
        <v>37.564828015121556</v>
      </c>
      <c r="H384" s="16">
        <v>41694</v>
      </c>
      <c r="I384" s="28">
        <f t="shared" ca="1" si="11"/>
        <v>12.187689069194111</v>
      </c>
      <c r="J384" s="14" t="s">
        <v>21</v>
      </c>
      <c r="K384" s="30"/>
      <c r="L384" s="30">
        <v>144216</v>
      </c>
      <c r="M384" s="14" t="s">
        <v>596</v>
      </c>
      <c r="N384" s="30"/>
      <c r="O384" s="14" t="s">
        <v>26</v>
      </c>
      <c r="P384" s="13" t="s">
        <v>1356</v>
      </c>
      <c r="Q384" s="10"/>
      <c r="R384" s="10">
        <f>60-Table7[[#This Row],[AL]]</f>
        <v>60</v>
      </c>
      <c r="T384" s="30">
        <f>30-Table7[[#This Row],[CL]]</f>
        <v>30</v>
      </c>
      <c r="U384" s="30">
        <f>Table7[[#This Row],[AL BAL]]+Table7[[#This Row],[CL BAL]]</f>
        <v>90</v>
      </c>
      <c r="V384" s="30"/>
      <c r="W384" s="30"/>
      <c r="X384" s="30"/>
      <c r="Y384" s="30" t="str">
        <f>Table7[[#This Row],[Coy]]</f>
        <v>A</v>
      </c>
      <c r="Z384" s="30" t="str">
        <f>Table7[[#This Row],[Med Cat]]</f>
        <v>P2(P)</v>
      </c>
      <c r="AA384" s="30" t="str">
        <f>Table7[[#This Row],[Location]]</f>
        <v>MH</v>
      </c>
      <c r="AB384" s="30"/>
      <c r="AC384" s="30"/>
      <c r="AD384" s="30"/>
      <c r="AE384" s="30"/>
      <c r="AF384" s="30"/>
      <c r="AG384" s="30"/>
      <c r="AH384" s="30"/>
      <c r="AI384"/>
      <c r="AJ384"/>
      <c r="AK384"/>
      <c r="AL384"/>
      <c r="AM384"/>
      <c r="AN384"/>
      <c r="AO384"/>
      <c r="AP384"/>
      <c r="AQ384"/>
      <c r="AR384"/>
      <c r="AS384"/>
      <c r="AT384"/>
    </row>
    <row r="385" spans="1:46" x14ac:dyDescent="0.3">
      <c r="A385" s="10">
        <f>SUBTOTAL(3,$B$5:B385)</f>
        <v>381</v>
      </c>
      <c r="B385" s="14" t="s">
        <v>605</v>
      </c>
      <c r="C385" s="13" t="s">
        <v>34</v>
      </c>
      <c r="D385" s="14" t="s">
        <v>606</v>
      </c>
      <c r="E385" s="14" t="s">
        <v>0</v>
      </c>
      <c r="F385" s="15">
        <v>32426</v>
      </c>
      <c r="G385" s="28">
        <f t="shared" ca="1" si="10"/>
        <v>37.562090164334428</v>
      </c>
      <c r="H385" s="15">
        <v>41695</v>
      </c>
      <c r="I385" s="28">
        <f t="shared" ca="1" si="11"/>
        <v>12.184951218406979</v>
      </c>
      <c r="J385" s="14" t="s">
        <v>22</v>
      </c>
      <c r="K385" s="30"/>
      <c r="L385" s="30">
        <v>144216</v>
      </c>
      <c r="M385" s="14" t="s">
        <v>607</v>
      </c>
      <c r="N385" s="30"/>
      <c r="O385" s="14" t="s">
        <v>16</v>
      </c>
      <c r="P385" s="13" t="s">
        <v>1356</v>
      </c>
      <c r="Q385" s="10"/>
      <c r="R385" s="10">
        <f>60-Table7[[#This Row],[AL]]</f>
        <v>60</v>
      </c>
      <c r="T385" s="30">
        <f>30-Table7[[#This Row],[CL]]</f>
        <v>30</v>
      </c>
      <c r="U385" s="30">
        <f>Table7[[#This Row],[AL BAL]]+Table7[[#This Row],[CL BAL]]</f>
        <v>90</v>
      </c>
      <c r="V385" s="30"/>
      <c r="W385" s="30"/>
      <c r="X385" s="30"/>
      <c r="Y385" s="30" t="str">
        <f>Table7[[#This Row],[Coy]]</f>
        <v>B</v>
      </c>
      <c r="Z385" s="30" t="str">
        <f>Table7[[#This Row],[Med Cat]]</f>
        <v>SHAPE1</v>
      </c>
      <c r="AA385" s="30" t="str">
        <f>Table7[[#This Row],[Location]]</f>
        <v>MH</v>
      </c>
      <c r="AB385" s="30"/>
      <c r="AC385" s="30"/>
      <c r="AD385" s="30"/>
      <c r="AE385" s="30"/>
      <c r="AF385" s="30"/>
      <c r="AG385" s="30"/>
      <c r="AH385" s="30"/>
      <c r="AI385"/>
      <c r="AJ385"/>
      <c r="AK385"/>
      <c r="AL385"/>
      <c r="AM385"/>
      <c r="AN385"/>
      <c r="AO385"/>
      <c r="AP385"/>
      <c r="AQ385"/>
      <c r="AR385"/>
      <c r="AS385"/>
      <c r="AT385"/>
    </row>
    <row r="386" spans="1:46" x14ac:dyDescent="0.3">
      <c r="A386" s="10">
        <f>SUBTOTAL(3,$B$5:B386)</f>
        <v>382</v>
      </c>
      <c r="B386" s="13" t="s">
        <v>608</v>
      </c>
      <c r="C386" s="13" t="s">
        <v>14</v>
      </c>
      <c r="D386" s="13" t="s">
        <v>609</v>
      </c>
      <c r="E386" s="13" t="s">
        <v>4</v>
      </c>
      <c r="F386" s="15">
        <v>32427</v>
      </c>
      <c r="G386" s="28">
        <f t="shared" ref="G386:G432" ca="1" si="12">(NOW()-F386)/365.25</f>
        <v>37.559352313547294</v>
      </c>
      <c r="H386" s="16">
        <v>41696</v>
      </c>
      <c r="I386" s="28">
        <f t="shared" ref="I386:I423" ca="1" si="13">(NOW()-H386)/365.25</f>
        <v>12.182213367619847</v>
      </c>
      <c r="J386" s="13" t="s">
        <v>21</v>
      </c>
      <c r="K386" s="30"/>
      <c r="L386" s="30">
        <v>144216</v>
      </c>
      <c r="M386" s="13" t="s">
        <v>610</v>
      </c>
      <c r="N386" s="30"/>
      <c r="O386" s="13" t="s">
        <v>508</v>
      </c>
      <c r="P386" s="13" t="s">
        <v>1356</v>
      </c>
      <c r="Q386" s="10"/>
      <c r="R386" s="10">
        <f>60-Table7[[#This Row],[AL]]</f>
        <v>60</v>
      </c>
      <c r="T386" s="30">
        <f>30-Table7[[#This Row],[CL]]</f>
        <v>30</v>
      </c>
      <c r="U386" s="30">
        <f>Table7[[#This Row],[AL BAL]]+Table7[[#This Row],[CL BAL]]</f>
        <v>90</v>
      </c>
      <c r="V386" s="30"/>
      <c r="W386" s="30"/>
      <c r="X386" s="30"/>
      <c r="Y386" s="30" t="str">
        <f>Table7[[#This Row],[Coy]]</f>
        <v>HQ</v>
      </c>
      <c r="Z386" s="30" t="str">
        <f>Table7[[#This Row],[Med Cat]]</f>
        <v>A3(P)</v>
      </c>
      <c r="AA386" s="30" t="str">
        <f>Table7[[#This Row],[Location]]</f>
        <v>MH</v>
      </c>
      <c r="AB386" s="30"/>
      <c r="AC386" s="30"/>
      <c r="AD386" s="30"/>
      <c r="AE386" s="30"/>
      <c r="AF386" s="30"/>
      <c r="AG386" s="30"/>
      <c r="AH386" s="30"/>
      <c r="AI386"/>
      <c r="AJ386"/>
      <c r="AK386"/>
      <c r="AL386"/>
      <c r="AM386"/>
      <c r="AN386"/>
      <c r="AO386"/>
      <c r="AP386"/>
      <c r="AQ386"/>
      <c r="AR386"/>
      <c r="AS386"/>
      <c r="AT386"/>
    </row>
    <row r="387" spans="1:46" x14ac:dyDescent="0.3">
      <c r="A387" s="10">
        <f>SUBTOTAL(3,$B$5:B387)</f>
        <v>383</v>
      </c>
      <c r="B387" s="14" t="s">
        <v>611</v>
      </c>
      <c r="C387" s="13" t="s">
        <v>19</v>
      </c>
      <c r="D387" s="14" t="s">
        <v>612</v>
      </c>
      <c r="E387" s="14" t="s">
        <v>15</v>
      </c>
      <c r="F387" s="15">
        <v>32428</v>
      </c>
      <c r="G387" s="28">
        <f t="shared" ca="1" si="12"/>
        <v>37.556614462760159</v>
      </c>
      <c r="H387" s="15">
        <v>41697</v>
      </c>
      <c r="I387" s="28">
        <f t="shared" ca="1" si="13"/>
        <v>12.179475516832715</v>
      </c>
      <c r="J387" s="14" t="s">
        <v>49</v>
      </c>
      <c r="K387" s="30"/>
      <c r="L387" s="30">
        <v>144216</v>
      </c>
      <c r="M387" s="14" t="s">
        <v>613</v>
      </c>
      <c r="N387" s="30"/>
      <c r="O387" s="14" t="s">
        <v>16</v>
      </c>
      <c r="P387" s="13" t="s">
        <v>1356</v>
      </c>
      <c r="Q387" s="10"/>
      <c r="R387" s="10">
        <f>60-Table7[[#This Row],[AL]]</f>
        <v>60</v>
      </c>
      <c r="T387" s="30">
        <f>30-Table7[[#This Row],[CL]]</f>
        <v>30</v>
      </c>
      <c r="U387" s="30">
        <f>Table7[[#This Row],[AL BAL]]+Table7[[#This Row],[CL BAL]]</f>
        <v>90</v>
      </c>
      <c r="V387" s="30"/>
      <c r="W387" s="30"/>
      <c r="X387" s="30"/>
      <c r="Y387" s="30" t="str">
        <f>Table7[[#This Row],[Coy]]</f>
        <v>SP</v>
      </c>
      <c r="Z387" s="30" t="str">
        <f>Table7[[#This Row],[Med Cat]]</f>
        <v>SHAPE1</v>
      </c>
      <c r="AA387" s="30" t="str">
        <f>Table7[[#This Row],[Location]]</f>
        <v>MH</v>
      </c>
      <c r="AB387" s="30"/>
      <c r="AC387" s="30"/>
      <c r="AD387" s="30"/>
      <c r="AE387" s="30"/>
      <c r="AF387" s="30"/>
      <c r="AG387" s="30"/>
      <c r="AH387" s="30"/>
      <c r="AI387"/>
      <c r="AJ387"/>
      <c r="AK387"/>
      <c r="AL387"/>
      <c r="AM387"/>
      <c r="AN387"/>
      <c r="AO387"/>
      <c r="AP387"/>
      <c r="AQ387"/>
      <c r="AR387"/>
      <c r="AS387"/>
      <c r="AT387"/>
    </row>
    <row r="388" spans="1:46" x14ac:dyDescent="0.3">
      <c r="A388" s="10">
        <f>SUBTOTAL(3,$B$5:B388)</f>
        <v>384</v>
      </c>
      <c r="B388" s="13" t="s">
        <v>614</v>
      </c>
      <c r="C388" s="13" t="s">
        <v>24</v>
      </c>
      <c r="D388" s="13" t="s">
        <v>615</v>
      </c>
      <c r="E388" s="13" t="s">
        <v>4</v>
      </c>
      <c r="F388" s="15">
        <v>32429</v>
      </c>
      <c r="G388" s="28">
        <f t="shared" ca="1" si="12"/>
        <v>37.553876611973031</v>
      </c>
      <c r="H388" s="16">
        <v>41698</v>
      </c>
      <c r="I388" s="28">
        <f t="shared" ca="1" si="13"/>
        <v>12.176737666045582</v>
      </c>
      <c r="J388" s="13" t="s">
        <v>22</v>
      </c>
      <c r="K388" s="30"/>
      <c r="L388" s="30">
        <v>144216</v>
      </c>
      <c r="M388" s="13" t="s">
        <v>616</v>
      </c>
      <c r="N388" s="30"/>
      <c r="O388" s="13" t="s">
        <v>16</v>
      </c>
      <c r="P388" s="13" t="s">
        <v>1356</v>
      </c>
      <c r="Q388" s="10"/>
      <c r="R388" s="10">
        <f>60-Table7[[#This Row],[AL]]</f>
        <v>60</v>
      </c>
      <c r="T388" s="30">
        <f>30-Table7[[#This Row],[CL]]</f>
        <v>30</v>
      </c>
      <c r="U388" s="30">
        <f>Table7[[#This Row],[AL BAL]]+Table7[[#This Row],[CL BAL]]</f>
        <v>90</v>
      </c>
      <c r="V388" s="30"/>
      <c r="W388" s="30"/>
      <c r="X388" s="30"/>
      <c r="Y388" s="30" t="str">
        <f>Table7[[#This Row],[Coy]]</f>
        <v>HQ</v>
      </c>
      <c r="Z388" s="30" t="str">
        <f>Table7[[#This Row],[Med Cat]]</f>
        <v>SHAPE1</v>
      </c>
      <c r="AA388" s="30" t="str">
        <f>Table7[[#This Row],[Location]]</f>
        <v>MH</v>
      </c>
      <c r="AB388" s="30"/>
      <c r="AC388" s="30"/>
      <c r="AD388" s="30"/>
      <c r="AE388" s="30"/>
      <c r="AF388" s="30"/>
      <c r="AG388" s="30"/>
      <c r="AH388" s="30"/>
      <c r="AI388"/>
      <c r="AJ388"/>
      <c r="AK388"/>
      <c r="AL388"/>
      <c r="AM388"/>
      <c r="AN388"/>
      <c r="AO388"/>
      <c r="AP388"/>
      <c r="AQ388"/>
      <c r="AR388"/>
      <c r="AS388"/>
      <c r="AT388"/>
    </row>
    <row r="389" spans="1:46" x14ac:dyDescent="0.3">
      <c r="A389" s="10">
        <f>SUBTOTAL(3,$B$5:B389)</f>
        <v>385</v>
      </c>
      <c r="B389" s="14" t="s">
        <v>620</v>
      </c>
      <c r="C389" s="13" t="s">
        <v>34</v>
      </c>
      <c r="D389" s="14" t="s">
        <v>621</v>
      </c>
      <c r="E389" s="14" t="s">
        <v>4</v>
      </c>
      <c r="F389" s="15">
        <v>32430</v>
      </c>
      <c r="G389" s="28">
        <f t="shared" ca="1" si="12"/>
        <v>37.551138761185896</v>
      </c>
      <c r="H389" s="15">
        <v>41699</v>
      </c>
      <c r="I389" s="28">
        <f t="shared" ca="1" si="13"/>
        <v>12.173999815258451</v>
      </c>
      <c r="J389" s="14" t="s">
        <v>31</v>
      </c>
      <c r="K389" s="30"/>
      <c r="L389" s="30">
        <v>144216</v>
      </c>
      <c r="M389" s="14" t="s">
        <v>622</v>
      </c>
      <c r="N389" s="30"/>
      <c r="O389" s="14" t="s">
        <v>16</v>
      </c>
      <c r="P389" s="13" t="s">
        <v>1356</v>
      </c>
      <c r="Q389" s="10"/>
      <c r="R389" s="10">
        <f>60-Table7[[#This Row],[AL]]</f>
        <v>60</v>
      </c>
      <c r="T389" s="30">
        <f>30-Table7[[#This Row],[CL]]</f>
        <v>30</v>
      </c>
      <c r="U389" s="30">
        <f>Table7[[#This Row],[AL BAL]]+Table7[[#This Row],[CL BAL]]</f>
        <v>90</v>
      </c>
      <c r="V389" s="30"/>
      <c r="W389" s="30"/>
      <c r="X389" s="30"/>
      <c r="Y389" s="30" t="str">
        <f>Table7[[#This Row],[Coy]]</f>
        <v>HQ</v>
      </c>
      <c r="Z389" s="30" t="str">
        <f>Table7[[#This Row],[Med Cat]]</f>
        <v>SHAPE1</v>
      </c>
      <c r="AA389" s="30" t="str">
        <f>Table7[[#This Row],[Location]]</f>
        <v>MH</v>
      </c>
      <c r="AB389" s="30"/>
      <c r="AC389" s="30"/>
      <c r="AD389" s="30"/>
      <c r="AE389" s="30"/>
      <c r="AF389" s="30"/>
      <c r="AG389" s="30"/>
      <c r="AH389" s="30"/>
      <c r="AI389"/>
      <c r="AJ389"/>
      <c r="AK389"/>
      <c r="AL389"/>
      <c r="AM389"/>
      <c r="AN389"/>
      <c r="AO389"/>
      <c r="AP389"/>
      <c r="AQ389"/>
      <c r="AR389"/>
      <c r="AS389"/>
      <c r="AT389"/>
    </row>
    <row r="390" spans="1:46" x14ac:dyDescent="0.3">
      <c r="A390" s="10">
        <f>SUBTOTAL(3,$B$5:B390)</f>
        <v>386</v>
      </c>
      <c r="B390" s="13" t="s">
        <v>640</v>
      </c>
      <c r="C390" s="13" t="s">
        <v>14</v>
      </c>
      <c r="D390" s="13" t="s">
        <v>641</v>
      </c>
      <c r="E390" s="13" t="s">
        <v>15</v>
      </c>
      <c r="F390" s="15">
        <v>32431</v>
      </c>
      <c r="G390" s="28">
        <f t="shared" ca="1" si="12"/>
        <v>37.548400910398769</v>
      </c>
      <c r="H390" s="16">
        <v>41700</v>
      </c>
      <c r="I390" s="28">
        <f t="shared" ca="1" si="13"/>
        <v>12.171261964471318</v>
      </c>
      <c r="J390" s="13" t="s">
        <v>21</v>
      </c>
      <c r="K390" s="30"/>
      <c r="L390" s="30">
        <v>144216</v>
      </c>
      <c r="M390" s="13" t="s">
        <v>642</v>
      </c>
      <c r="N390" s="30"/>
      <c r="O390" s="13" t="s">
        <v>16</v>
      </c>
      <c r="P390" s="13" t="s">
        <v>1356</v>
      </c>
      <c r="Q390" s="10"/>
      <c r="R390" s="10">
        <f>60-Table7[[#This Row],[AL]]</f>
        <v>60</v>
      </c>
      <c r="T390" s="30">
        <f>30-Table7[[#This Row],[CL]]</f>
        <v>30</v>
      </c>
      <c r="U390" s="30">
        <f>Table7[[#This Row],[AL BAL]]+Table7[[#This Row],[CL BAL]]</f>
        <v>90</v>
      </c>
      <c r="V390" s="30"/>
      <c r="W390" s="30"/>
      <c r="X390" s="30"/>
      <c r="Y390" s="30" t="str">
        <f>Table7[[#This Row],[Coy]]</f>
        <v>SP</v>
      </c>
      <c r="Z390" s="30" t="str">
        <f>Table7[[#This Row],[Med Cat]]</f>
        <v>SHAPE1</v>
      </c>
      <c r="AA390" s="30" t="str">
        <f>Table7[[#This Row],[Location]]</f>
        <v>MH</v>
      </c>
      <c r="AB390" s="30"/>
      <c r="AC390" s="30"/>
      <c r="AD390" s="30"/>
      <c r="AE390" s="30"/>
      <c r="AF390" s="30"/>
      <c r="AG390" s="30"/>
      <c r="AH390" s="30"/>
      <c r="AI390"/>
      <c r="AJ390"/>
      <c r="AK390"/>
      <c r="AL390"/>
      <c r="AM390"/>
      <c r="AN390"/>
      <c r="AO390"/>
      <c r="AP390"/>
      <c r="AQ390"/>
      <c r="AR390"/>
      <c r="AS390"/>
      <c r="AT390"/>
    </row>
    <row r="391" spans="1:46" x14ac:dyDescent="0.3">
      <c r="A391" s="10">
        <f>SUBTOTAL(3,$B$5:B391)</f>
        <v>387</v>
      </c>
      <c r="B391" s="13" t="s">
        <v>649</v>
      </c>
      <c r="C391" s="13" t="s">
        <v>19</v>
      </c>
      <c r="D391" s="13" t="s">
        <v>650</v>
      </c>
      <c r="E391" s="13" t="s">
        <v>15</v>
      </c>
      <c r="F391" s="15">
        <v>32432</v>
      </c>
      <c r="G391" s="28">
        <f t="shared" ca="1" si="12"/>
        <v>37.545663059611634</v>
      </c>
      <c r="H391" s="15">
        <v>41701</v>
      </c>
      <c r="I391" s="28">
        <f t="shared" ca="1" si="13"/>
        <v>12.168524113684187</v>
      </c>
      <c r="J391" s="13" t="s">
        <v>31</v>
      </c>
      <c r="K391" s="30"/>
      <c r="L391" s="30">
        <v>144216</v>
      </c>
      <c r="M391" s="13" t="s">
        <v>651</v>
      </c>
      <c r="N391" s="30"/>
      <c r="O391" s="13" t="s">
        <v>16</v>
      </c>
      <c r="P391" s="13" t="s">
        <v>1356</v>
      </c>
      <c r="Q391" s="10"/>
      <c r="R391" s="10">
        <f>60-Table7[[#This Row],[AL]]</f>
        <v>60</v>
      </c>
      <c r="T391" s="30">
        <f>30-Table7[[#This Row],[CL]]</f>
        <v>30</v>
      </c>
      <c r="U391" s="30">
        <f>Table7[[#This Row],[AL BAL]]+Table7[[#This Row],[CL BAL]]</f>
        <v>90</v>
      </c>
      <c r="V391" s="30"/>
      <c r="W391" s="30"/>
      <c r="X391" s="30"/>
      <c r="Y391" s="30" t="str">
        <f>Table7[[#This Row],[Coy]]</f>
        <v>SP</v>
      </c>
      <c r="Z391" s="30" t="str">
        <f>Table7[[#This Row],[Med Cat]]</f>
        <v>SHAPE1</v>
      </c>
      <c r="AA391" s="30" t="str">
        <f>Table7[[#This Row],[Location]]</f>
        <v>MH</v>
      </c>
      <c r="AB391" s="30"/>
      <c r="AC391" s="30"/>
      <c r="AD391" s="30"/>
      <c r="AE391" s="30"/>
      <c r="AF391" s="30"/>
      <c r="AG391" s="30"/>
      <c r="AH391" s="30"/>
      <c r="AI391"/>
      <c r="AJ391"/>
      <c r="AK391"/>
      <c r="AL391"/>
      <c r="AM391"/>
      <c r="AN391"/>
      <c r="AO391"/>
      <c r="AP391"/>
      <c r="AQ391"/>
      <c r="AR391"/>
      <c r="AS391"/>
      <c r="AT391"/>
    </row>
    <row r="392" spans="1:46" x14ac:dyDescent="0.3">
      <c r="A392" s="10">
        <f>SUBTOTAL(3,$B$5:B392)</f>
        <v>388</v>
      </c>
      <c r="B392" s="14" t="s">
        <v>655</v>
      </c>
      <c r="C392" s="13" t="s">
        <v>24</v>
      </c>
      <c r="D392" s="14" t="s">
        <v>656</v>
      </c>
      <c r="E392" s="14" t="s">
        <v>15</v>
      </c>
      <c r="F392" s="15">
        <v>32433</v>
      </c>
      <c r="G392" s="28">
        <f t="shared" ca="1" si="12"/>
        <v>37.542925208824499</v>
      </c>
      <c r="H392" s="16">
        <v>41702</v>
      </c>
      <c r="I392" s="28">
        <f t="shared" ca="1" si="13"/>
        <v>12.165786262897054</v>
      </c>
      <c r="J392" s="14" t="s">
        <v>31</v>
      </c>
      <c r="K392" s="30"/>
      <c r="L392" s="30">
        <v>144216</v>
      </c>
      <c r="M392" s="14" t="s">
        <v>17</v>
      </c>
      <c r="N392" s="30"/>
      <c r="O392" s="14" t="s">
        <v>16</v>
      </c>
      <c r="P392" s="13" t="s">
        <v>1356</v>
      </c>
      <c r="Q392" s="10"/>
      <c r="R392" s="10">
        <f>60-Table7[[#This Row],[AL]]</f>
        <v>60</v>
      </c>
      <c r="T392" s="30">
        <f>30-Table7[[#This Row],[CL]]</f>
        <v>30</v>
      </c>
      <c r="U392" s="30">
        <f>Table7[[#This Row],[AL BAL]]+Table7[[#This Row],[CL BAL]]</f>
        <v>90</v>
      </c>
      <c r="V392" s="30"/>
      <c r="W392" s="30"/>
      <c r="X392" s="30"/>
      <c r="Y392" s="30" t="str">
        <f>Table7[[#This Row],[Coy]]</f>
        <v>SP</v>
      </c>
      <c r="Z392" s="30" t="str">
        <f>Table7[[#This Row],[Med Cat]]</f>
        <v>SHAPE1</v>
      </c>
      <c r="AA392" s="30" t="str">
        <f>Table7[[#This Row],[Location]]</f>
        <v>MH</v>
      </c>
      <c r="AB392" s="30"/>
      <c r="AC392" s="30"/>
      <c r="AD392" s="30"/>
      <c r="AE392" s="30"/>
      <c r="AF392" s="30"/>
      <c r="AG392" s="30"/>
      <c r="AH392" s="30"/>
      <c r="AI392"/>
      <c r="AJ392"/>
      <c r="AK392"/>
      <c r="AL392"/>
      <c r="AM392"/>
      <c r="AN392"/>
      <c r="AO392"/>
      <c r="AP392"/>
      <c r="AQ392"/>
      <c r="AR392"/>
      <c r="AS392"/>
      <c r="AT392"/>
    </row>
    <row r="393" spans="1:46" x14ac:dyDescent="0.3">
      <c r="A393" s="10">
        <f>SUBTOTAL(3,$B$5:B393)</f>
        <v>389</v>
      </c>
      <c r="B393" s="13" t="s">
        <v>663</v>
      </c>
      <c r="C393" s="13" t="s">
        <v>34</v>
      </c>
      <c r="D393" s="13" t="s">
        <v>664</v>
      </c>
      <c r="E393" s="13" t="s">
        <v>15</v>
      </c>
      <c r="F393" s="15">
        <v>32434</v>
      </c>
      <c r="G393" s="28">
        <f t="shared" ca="1" si="12"/>
        <v>37.540187358037372</v>
      </c>
      <c r="H393" s="15">
        <v>41703</v>
      </c>
      <c r="I393" s="28">
        <f t="shared" ca="1" si="13"/>
        <v>12.163048412109923</v>
      </c>
      <c r="J393" s="13" t="s">
        <v>22</v>
      </c>
      <c r="K393" s="30"/>
      <c r="L393" s="30">
        <v>144216</v>
      </c>
      <c r="M393" s="13" t="s">
        <v>665</v>
      </c>
      <c r="N393" s="30"/>
      <c r="O393" s="13" t="s">
        <v>16</v>
      </c>
      <c r="P393" s="13" t="s">
        <v>1356</v>
      </c>
      <c r="Q393" s="10"/>
      <c r="R393" s="10">
        <f>60-Table7[[#This Row],[AL]]</f>
        <v>60</v>
      </c>
      <c r="T393" s="30">
        <f>30-Table7[[#This Row],[CL]]</f>
        <v>30</v>
      </c>
      <c r="U393" s="30">
        <f>Table7[[#This Row],[AL BAL]]+Table7[[#This Row],[CL BAL]]</f>
        <v>90</v>
      </c>
      <c r="V393" s="30"/>
      <c r="W393" s="30"/>
      <c r="X393" s="30"/>
      <c r="Y393" s="30" t="str">
        <f>Table7[[#This Row],[Coy]]</f>
        <v>SP</v>
      </c>
      <c r="Z393" s="30" t="str">
        <f>Table7[[#This Row],[Med Cat]]</f>
        <v>SHAPE1</v>
      </c>
      <c r="AA393" s="30" t="str">
        <f>Table7[[#This Row],[Location]]</f>
        <v>MH</v>
      </c>
      <c r="AB393" s="30"/>
      <c r="AC393" s="30"/>
      <c r="AD393" s="30"/>
      <c r="AE393" s="30"/>
      <c r="AF393" s="30"/>
      <c r="AG393" s="30"/>
      <c r="AH393" s="30"/>
      <c r="AI393"/>
      <c r="AJ393"/>
      <c r="AK393"/>
      <c r="AL393"/>
      <c r="AM393"/>
      <c r="AN393"/>
      <c r="AO393"/>
      <c r="AP393"/>
      <c r="AQ393"/>
      <c r="AR393"/>
      <c r="AS393"/>
      <c r="AT393"/>
    </row>
    <row r="394" spans="1:46" x14ac:dyDescent="0.3">
      <c r="A394" s="10">
        <f>SUBTOTAL(3,$B$5:B394)</f>
        <v>390</v>
      </c>
      <c r="B394" s="13" t="s">
        <v>672</v>
      </c>
      <c r="C394" s="13" t="s">
        <v>14</v>
      </c>
      <c r="D394" s="13" t="s">
        <v>673</v>
      </c>
      <c r="E394" s="13" t="s">
        <v>15</v>
      </c>
      <c r="F394" s="15">
        <v>32435</v>
      </c>
      <c r="G394" s="28">
        <f t="shared" ca="1" si="12"/>
        <v>37.537449507250237</v>
      </c>
      <c r="H394" s="16">
        <v>41704</v>
      </c>
      <c r="I394" s="28">
        <f t="shared" ca="1" si="13"/>
        <v>12.16031056132279</v>
      </c>
      <c r="J394" s="13" t="s">
        <v>31</v>
      </c>
      <c r="K394" s="30"/>
      <c r="L394" s="30">
        <v>144216</v>
      </c>
      <c r="M394" s="13" t="s">
        <v>674</v>
      </c>
      <c r="N394" s="30"/>
      <c r="O394" s="13" t="s">
        <v>16</v>
      </c>
      <c r="P394" s="13" t="s">
        <v>1356</v>
      </c>
      <c r="Q394" s="10"/>
      <c r="R394" s="10">
        <f>60-Table7[[#This Row],[AL]]</f>
        <v>60</v>
      </c>
      <c r="T394" s="30">
        <f>30-Table7[[#This Row],[CL]]</f>
        <v>30</v>
      </c>
      <c r="U394" s="30">
        <f>Table7[[#This Row],[AL BAL]]+Table7[[#This Row],[CL BAL]]</f>
        <v>90</v>
      </c>
      <c r="V394" s="30"/>
      <c r="W394" s="30"/>
      <c r="X394" s="30"/>
      <c r="Y394" s="30" t="str">
        <f>Table7[[#This Row],[Coy]]</f>
        <v>SP</v>
      </c>
      <c r="Z394" s="30" t="str">
        <f>Table7[[#This Row],[Med Cat]]</f>
        <v>SHAPE1</v>
      </c>
      <c r="AA394" s="30" t="str">
        <f>Table7[[#This Row],[Location]]</f>
        <v>MH</v>
      </c>
      <c r="AB394" s="30"/>
      <c r="AC394" s="30"/>
      <c r="AD394" s="30"/>
      <c r="AE394" s="30"/>
      <c r="AF394" s="30"/>
      <c r="AG394" s="30"/>
      <c r="AH394" s="30"/>
      <c r="AI394"/>
      <c r="AJ394"/>
      <c r="AK394"/>
      <c r="AL394"/>
      <c r="AM394"/>
      <c r="AN394"/>
      <c r="AO394"/>
      <c r="AP394"/>
      <c r="AQ394"/>
      <c r="AR394"/>
      <c r="AS394"/>
      <c r="AT394"/>
    </row>
    <row r="395" spans="1:46" x14ac:dyDescent="0.3">
      <c r="A395" s="10">
        <f>SUBTOTAL(3,$B$5:B395)</f>
        <v>391</v>
      </c>
      <c r="B395" s="13" t="s">
        <v>689</v>
      </c>
      <c r="C395" s="13" t="s">
        <v>19</v>
      </c>
      <c r="D395" s="13" t="s">
        <v>690</v>
      </c>
      <c r="E395" s="13" t="s">
        <v>15</v>
      </c>
      <c r="F395" s="15">
        <v>32436</v>
      </c>
      <c r="G395" s="28">
        <f t="shared" ca="1" si="12"/>
        <v>37.534711656463102</v>
      </c>
      <c r="H395" s="15">
        <v>41705</v>
      </c>
      <c r="I395" s="28">
        <f t="shared" ca="1" si="13"/>
        <v>12.157572710535659</v>
      </c>
      <c r="J395" s="13" t="s">
        <v>31</v>
      </c>
      <c r="K395" s="30"/>
      <c r="L395" s="30">
        <v>144216</v>
      </c>
      <c r="M395" s="13" t="s">
        <v>691</v>
      </c>
      <c r="N395" s="30"/>
      <c r="O395" s="13" t="s">
        <v>205</v>
      </c>
      <c r="P395" s="13" t="s">
        <v>1356</v>
      </c>
      <c r="Q395" s="10"/>
      <c r="R395" s="10">
        <f>60-Table7[[#This Row],[AL]]</f>
        <v>60</v>
      </c>
      <c r="T395" s="30">
        <f>30-Table7[[#This Row],[CL]]</f>
        <v>30</v>
      </c>
      <c r="U395" s="30">
        <f>Table7[[#This Row],[AL BAL]]+Table7[[#This Row],[CL BAL]]</f>
        <v>90</v>
      </c>
      <c r="V395" s="30"/>
      <c r="W395" s="30"/>
      <c r="X395" s="30"/>
      <c r="Y395" s="30" t="str">
        <f>Table7[[#This Row],[Coy]]</f>
        <v>SP</v>
      </c>
      <c r="Z395" s="30" t="str">
        <f>Table7[[#This Row],[Med Cat]]</f>
        <v>P2(T-24)</v>
      </c>
      <c r="AA395" s="30" t="str">
        <f>Table7[[#This Row],[Location]]</f>
        <v>MH</v>
      </c>
      <c r="AB395" s="30"/>
      <c r="AC395" s="30"/>
      <c r="AD395" s="30"/>
      <c r="AE395" s="30"/>
      <c r="AF395" s="30"/>
      <c r="AG395" s="30"/>
      <c r="AH395" s="30"/>
      <c r="AI395"/>
      <c r="AJ395"/>
      <c r="AK395"/>
      <c r="AL395"/>
      <c r="AM395"/>
      <c r="AN395"/>
      <c r="AO395"/>
      <c r="AP395"/>
      <c r="AQ395"/>
      <c r="AR395"/>
      <c r="AS395"/>
      <c r="AT395"/>
    </row>
    <row r="396" spans="1:46" x14ac:dyDescent="0.3">
      <c r="A396" s="10">
        <f>SUBTOTAL(3,$B$5:B396)</f>
        <v>392</v>
      </c>
      <c r="B396" s="13" t="s">
        <v>696</v>
      </c>
      <c r="C396" s="13" t="s">
        <v>24</v>
      </c>
      <c r="D396" s="13" t="s">
        <v>697</v>
      </c>
      <c r="E396" s="13" t="s">
        <v>2</v>
      </c>
      <c r="F396" s="15">
        <v>32437</v>
      </c>
      <c r="G396" s="28">
        <f t="shared" ca="1" si="12"/>
        <v>37.531973805675975</v>
      </c>
      <c r="H396" s="16">
        <v>41706</v>
      </c>
      <c r="I396" s="28">
        <f t="shared" ca="1" si="13"/>
        <v>12.154834859748526</v>
      </c>
      <c r="J396" s="13" t="s">
        <v>22</v>
      </c>
      <c r="K396" s="30"/>
      <c r="L396" s="30">
        <v>144216</v>
      </c>
      <c r="M396" s="13" t="s">
        <v>698</v>
      </c>
      <c r="N396" s="30"/>
      <c r="O396" s="13" t="s">
        <v>16</v>
      </c>
      <c r="P396" s="13" t="s">
        <v>1356</v>
      </c>
      <c r="Q396" s="10"/>
      <c r="R396" s="10">
        <f>60-Table7[[#This Row],[AL]]</f>
        <v>60</v>
      </c>
      <c r="T396" s="30">
        <f>30-Table7[[#This Row],[CL]]</f>
        <v>30</v>
      </c>
      <c r="U396" s="30">
        <f>Table7[[#This Row],[AL BAL]]+Table7[[#This Row],[CL BAL]]</f>
        <v>90</v>
      </c>
      <c r="V396" s="30"/>
      <c r="W396" s="30"/>
      <c r="X396" s="30"/>
      <c r="Y396" s="30" t="str">
        <f>Table7[[#This Row],[Coy]]</f>
        <v>C</v>
      </c>
      <c r="Z396" s="30" t="str">
        <f>Table7[[#This Row],[Med Cat]]</f>
        <v>SHAPE1</v>
      </c>
      <c r="AA396" s="30" t="str">
        <f>Table7[[#This Row],[Location]]</f>
        <v>MH</v>
      </c>
      <c r="AB396" s="30"/>
      <c r="AC396" s="30"/>
      <c r="AD396" s="30"/>
      <c r="AE396" s="30"/>
      <c r="AF396" s="30"/>
      <c r="AG396" s="30"/>
      <c r="AH396" s="30"/>
      <c r="AI396"/>
      <c r="AJ396"/>
      <c r="AK396"/>
      <c r="AL396"/>
      <c r="AM396"/>
      <c r="AN396"/>
      <c r="AO396"/>
      <c r="AP396"/>
      <c r="AQ396"/>
      <c r="AR396"/>
      <c r="AS396"/>
      <c r="AT396"/>
    </row>
    <row r="397" spans="1:46" x14ac:dyDescent="0.3">
      <c r="A397" s="10">
        <f>SUBTOTAL(3,$B$5:B397)</f>
        <v>393</v>
      </c>
      <c r="B397" s="13" t="s">
        <v>1100</v>
      </c>
      <c r="C397" s="13" t="s">
        <v>34</v>
      </c>
      <c r="D397" s="13" t="s">
        <v>1101</v>
      </c>
      <c r="E397" s="13" t="s">
        <v>4</v>
      </c>
      <c r="F397" s="15">
        <v>32438</v>
      </c>
      <c r="G397" s="28">
        <f t="shared" ca="1" si="12"/>
        <v>37.52923595488884</v>
      </c>
      <c r="H397" s="15">
        <v>41707</v>
      </c>
      <c r="I397" s="28">
        <f t="shared" ca="1" si="13"/>
        <v>12.152097008961395</v>
      </c>
      <c r="J397" s="13" t="s">
        <v>17</v>
      </c>
      <c r="K397" s="30"/>
      <c r="L397" s="30">
        <v>144216</v>
      </c>
      <c r="M397" s="13" t="s">
        <v>17</v>
      </c>
      <c r="N397" s="30"/>
      <c r="O397" s="13" t="s">
        <v>16</v>
      </c>
      <c r="P397" s="13" t="s">
        <v>1356</v>
      </c>
      <c r="Q397" s="10"/>
      <c r="R397" s="10">
        <f>60-Table7[[#This Row],[AL]]</f>
        <v>60</v>
      </c>
      <c r="T397" s="30">
        <f>30-Table7[[#This Row],[CL]]</f>
        <v>30</v>
      </c>
      <c r="U397" s="30">
        <f>Table7[[#This Row],[AL BAL]]+Table7[[#This Row],[CL BAL]]</f>
        <v>90</v>
      </c>
      <c r="V397" s="30"/>
      <c r="W397" s="30"/>
      <c r="X397" s="30"/>
      <c r="Y397" s="30" t="str">
        <f>Table7[[#This Row],[Coy]]</f>
        <v>HQ</v>
      </c>
      <c r="Z397" s="30" t="str">
        <f>Table7[[#This Row],[Med Cat]]</f>
        <v>SHAPE1</v>
      </c>
      <c r="AA397" s="30" t="str">
        <f>Table7[[#This Row],[Location]]</f>
        <v>MH</v>
      </c>
      <c r="AB397" s="30"/>
      <c r="AC397" s="30"/>
      <c r="AD397" s="30"/>
      <c r="AE397" s="30"/>
      <c r="AF397" s="30"/>
      <c r="AG397" s="30"/>
      <c r="AH397" s="30"/>
      <c r="AI397"/>
      <c r="AJ397"/>
      <c r="AK397"/>
      <c r="AL397"/>
      <c r="AM397"/>
      <c r="AN397"/>
      <c r="AO397"/>
      <c r="AP397"/>
      <c r="AQ397"/>
      <c r="AR397"/>
      <c r="AS397"/>
      <c r="AT397"/>
    </row>
    <row r="398" spans="1:46" x14ac:dyDescent="0.3">
      <c r="A398" s="10">
        <f>SUBTOTAL(3,$B$5:B398)</f>
        <v>394</v>
      </c>
      <c r="B398" s="14" t="s">
        <v>1102</v>
      </c>
      <c r="C398" s="13" t="s">
        <v>14</v>
      </c>
      <c r="D398" s="14" t="s">
        <v>1103</v>
      </c>
      <c r="E398" s="14" t="s">
        <v>4</v>
      </c>
      <c r="F398" s="15">
        <v>32439</v>
      </c>
      <c r="G398" s="28">
        <f t="shared" ca="1" si="12"/>
        <v>37.526498104101712</v>
      </c>
      <c r="H398" s="16">
        <v>41708</v>
      </c>
      <c r="I398" s="28">
        <f t="shared" ca="1" si="13"/>
        <v>12.149359158174262</v>
      </c>
      <c r="J398" s="14" t="s">
        <v>17</v>
      </c>
      <c r="K398" s="30"/>
      <c r="L398" s="30">
        <v>144216</v>
      </c>
      <c r="M398" s="14" t="s">
        <v>17</v>
      </c>
      <c r="N398" s="30"/>
      <c r="O398" s="14" t="s">
        <v>17</v>
      </c>
      <c r="P398" s="13" t="s">
        <v>1356</v>
      </c>
      <c r="Q398" s="10"/>
      <c r="R398" s="10">
        <f>60-Table7[[#This Row],[AL]]</f>
        <v>60</v>
      </c>
      <c r="T398" s="30">
        <f>30-Table7[[#This Row],[CL]]</f>
        <v>30</v>
      </c>
      <c r="U398" s="30">
        <f>Table7[[#This Row],[AL BAL]]+Table7[[#This Row],[CL BAL]]</f>
        <v>90</v>
      </c>
      <c r="V398" s="30"/>
      <c r="W398" s="30"/>
      <c r="X398" s="30"/>
      <c r="Y398" s="30" t="str">
        <f>Table7[[#This Row],[Coy]]</f>
        <v>HQ</v>
      </c>
      <c r="Z398" s="30" t="str">
        <f>Table7[[#This Row],[Med Cat]]</f>
        <v/>
      </c>
      <c r="AA398" s="30" t="str">
        <f>Table7[[#This Row],[Location]]</f>
        <v>MH</v>
      </c>
      <c r="AB398" s="30"/>
      <c r="AC398" s="30"/>
      <c r="AD398" s="30"/>
      <c r="AE398" s="30"/>
      <c r="AF398" s="30"/>
      <c r="AG398" s="30"/>
      <c r="AH398" s="30"/>
      <c r="AI398"/>
      <c r="AJ398"/>
      <c r="AK398"/>
      <c r="AL398"/>
      <c r="AM398"/>
      <c r="AN398"/>
      <c r="AO398"/>
      <c r="AP398"/>
      <c r="AQ398"/>
      <c r="AR398"/>
      <c r="AS398"/>
      <c r="AT398"/>
    </row>
    <row r="399" spans="1:46" x14ac:dyDescent="0.3">
      <c r="A399" s="10">
        <f>SUBTOTAL(3,$B$5:B399)</f>
        <v>395</v>
      </c>
      <c r="B399" s="13" t="s">
        <v>1109</v>
      </c>
      <c r="C399" s="13" t="s">
        <v>19</v>
      </c>
      <c r="D399" s="13" t="s">
        <v>1110</v>
      </c>
      <c r="E399" s="13" t="s">
        <v>1</v>
      </c>
      <c r="F399" s="15">
        <v>32440</v>
      </c>
      <c r="G399" s="28">
        <f t="shared" ca="1" si="12"/>
        <v>37.523760253314578</v>
      </c>
      <c r="H399" s="15">
        <v>41709</v>
      </c>
      <c r="I399" s="28">
        <f t="shared" ca="1" si="13"/>
        <v>12.146621307387131</v>
      </c>
      <c r="J399" s="13" t="s">
        <v>17</v>
      </c>
      <c r="K399" s="30"/>
      <c r="L399" s="30">
        <v>144216</v>
      </c>
      <c r="M399" s="13" t="s">
        <v>1111</v>
      </c>
      <c r="N399" s="30"/>
      <c r="O399" s="13" t="s">
        <v>16</v>
      </c>
      <c r="P399" s="13" t="s">
        <v>1356</v>
      </c>
      <c r="Q399" s="10"/>
      <c r="R399" s="10">
        <f>60-Table7[[#This Row],[AL]]</f>
        <v>60</v>
      </c>
      <c r="T399" s="30">
        <f>30-Table7[[#This Row],[CL]]</f>
        <v>30</v>
      </c>
      <c r="U399" s="30">
        <f>Table7[[#This Row],[AL BAL]]+Table7[[#This Row],[CL BAL]]</f>
        <v>90</v>
      </c>
      <c r="V399" s="30"/>
      <c r="W399" s="30"/>
      <c r="X399" s="30"/>
      <c r="Y399" s="30" t="str">
        <f>Table7[[#This Row],[Coy]]</f>
        <v>A</v>
      </c>
      <c r="Z399" s="30" t="str">
        <f>Table7[[#This Row],[Med Cat]]</f>
        <v>SHAPE1</v>
      </c>
      <c r="AA399" s="30" t="str">
        <f>Table7[[#This Row],[Location]]</f>
        <v>MH</v>
      </c>
      <c r="AB399" s="30"/>
      <c r="AC399" s="30"/>
      <c r="AD399" s="30"/>
      <c r="AE399" s="30"/>
      <c r="AF399" s="30"/>
      <c r="AG399" s="30"/>
      <c r="AH399" s="30"/>
      <c r="AI399"/>
      <c r="AJ399"/>
      <c r="AK399"/>
      <c r="AL399"/>
      <c r="AM399"/>
      <c r="AN399"/>
      <c r="AO399"/>
      <c r="AP399"/>
      <c r="AQ399"/>
      <c r="AR399"/>
      <c r="AS399"/>
      <c r="AT399"/>
    </row>
    <row r="400" spans="1:46" x14ac:dyDescent="0.3">
      <c r="A400" s="10">
        <f>SUBTOTAL(3,$B$5:B400)</f>
        <v>396</v>
      </c>
      <c r="B400" s="14" t="s">
        <v>1112</v>
      </c>
      <c r="C400" s="13" t="s">
        <v>24</v>
      </c>
      <c r="D400" s="14" t="s">
        <v>1113</v>
      </c>
      <c r="E400" s="14" t="s">
        <v>15</v>
      </c>
      <c r="F400" s="15">
        <v>32441</v>
      </c>
      <c r="G400" s="28">
        <f t="shared" ca="1" si="12"/>
        <v>37.521022402527443</v>
      </c>
      <c r="H400" s="16">
        <v>41710</v>
      </c>
      <c r="I400" s="28">
        <f t="shared" ca="1" si="13"/>
        <v>12.143883456599998</v>
      </c>
      <c r="J400" s="14" t="s">
        <v>17</v>
      </c>
      <c r="K400" s="30"/>
      <c r="L400" s="30">
        <v>144216</v>
      </c>
      <c r="M400" s="14" t="s">
        <v>17</v>
      </c>
      <c r="N400" s="30"/>
      <c r="O400" s="14" t="s">
        <v>16</v>
      </c>
      <c r="P400" s="13" t="s">
        <v>1356</v>
      </c>
      <c r="Q400" s="10"/>
      <c r="R400" s="10">
        <f>60-Table7[[#This Row],[AL]]</f>
        <v>60</v>
      </c>
      <c r="T400" s="30">
        <f>30-Table7[[#This Row],[CL]]</f>
        <v>30</v>
      </c>
      <c r="U400" s="30">
        <f>Table7[[#This Row],[AL BAL]]+Table7[[#This Row],[CL BAL]]</f>
        <v>90</v>
      </c>
      <c r="V400" s="30"/>
      <c r="W400" s="30"/>
      <c r="X400" s="30"/>
      <c r="Y400" s="30" t="str">
        <f>Table7[[#This Row],[Coy]]</f>
        <v>SP</v>
      </c>
      <c r="Z400" s="30" t="str">
        <f>Table7[[#This Row],[Med Cat]]</f>
        <v>SHAPE1</v>
      </c>
      <c r="AA400" s="30" t="str">
        <f>Table7[[#This Row],[Location]]</f>
        <v>MH</v>
      </c>
      <c r="AB400" s="30"/>
      <c r="AC400" s="30"/>
      <c r="AD400" s="30"/>
      <c r="AE400" s="30"/>
      <c r="AF400" s="30"/>
      <c r="AG400" s="30"/>
      <c r="AH400" s="30"/>
      <c r="AI400"/>
      <c r="AJ400"/>
      <c r="AK400"/>
      <c r="AL400"/>
      <c r="AM400"/>
      <c r="AN400"/>
      <c r="AO400"/>
      <c r="AP400"/>
      <c r="AQ400"/>
      <c r="AR400"/>
      <c r="AS400"/>
      <c r="AT400"/>
    </row>
    <row r="401" spans="1:46" x14ac:dyDescent="0.3">
      <c r="A401" s="10">
        <f>SUBTOTAL(3,$B$5:B401)</f>
        <v>397</v>
      </c>
      <c r="B401" s="13" t="s">
        <v>1116</v>
      </c>
      <c r="C401" s="13" t="s">
        <v>34</v>
      </c>
      <c r="D401" s="13" t="s">
        <v>1117</v>
      </c>
      <c r="E401" s="13" t="s">
        <v>15</v>
      </c>
      <c r="F401" s="15">
        <v>32442</v>
      </c>
      <c r="G401" s="28">
        <f t="shared" ca="1" si="12"/>
        <v>37.518284551740315</v>
      </c>
      <c r="H401" s="15">
        <v>41711</v>
      </c>
      <c r="I401" s="28">
        <f t="shared" ca="1" si="13"/>
        <v>12.141145605812866</v>
      </c>
      <c r="J401" s="13" t="s">
        <v>17</v>
      </c>
      <c r="K401" s="30"/>
      <c r="L401" s="30">
        <v>144216</v>
      </c>
      <c r="M401" s="13" t="s">
        <v>17</v>
      </c>
      <c r="N401" s="30"/>
      <c r="O401" s="13" t="s">
        <v>17</v>
      </c>
      <c r="P401" s="13" t="s">
        <v>1356</v>
      </c>
      <c r="Q401" s="10"/>
      <c r="R401" s="10">
        <f>60-Table7[[#This Row],[AL]]</f>
        <v>60</v>
      </c>
      <c r="T401" s="30">
        <f>30-Table7[[#This Row],[CL]]</f>
        <v>30</v>
      </c>
      <c r="U401" s="30">
        <f>Table7[[#This Row],[AL BAL]]+Table7[[#This Row],[CL BAL]]</f>
        <v>90</v>
      </c>
      <c r="V401" s="30"/>
      <c r="W401" s="30"/>
      <c r="X401" s="30"/>
      <c r="Y401" s="30" t="str">
        <f>Table7[[#This Row],[Coy]]</f>
        <v>SP</v>
      </c>
      <c r="Z401" s="30" t="str">
        <f>Table7[[#This Row],[Med Cat]]</f>
        <v/>
      </c>
      <c r="AA401" s="30" t="str">
        <f>Table7[[#This Row],[Location]]</f>
        <v>MH</v>
      </c>
      <c r="AB401" s="30"/>
      <c r="AC401" s="30"/>
      <c r="AD401" s="30"/>
      <c r="AE401" s="30"/>
      <c r="AF401" s="30"/>
      <c r="AG401" s="30"/>
      <c r="AH401" s="30"/>
      <c r="AI401"/>
      <c r="AJ401"/>
      <c r="AK401"/>
      <c r="AL401"/>
      <c r="AM401"/>
      <c r="AN401"/>
      <c r="AO401"/>
      <c r="AP401"/>
      <c r="AQ401"/>
      <c r="AR401"/>
      <c r="AS401"/>
      <c r="AT401"/>
    </row>
    <row r="402" spans="1:46" x14ac:dyDescent="0.3">
      <c r="A402" s="10">
        <f>SUBTOTAL(3,$B$5:B402)</f>
        <v>398</v>
      </c>
      <c r="B402" s="14" t="s">
        <v>1118</v>
      </c>
      <c r="C402" s="13" t="s">
        <v>14</v>
      </c>
      <c r="D402" s="14" t="s">
        <v>1119</v>
      </c>
      <c r="E402" s="14" t="s">
        <v>0</v>
      </c>
      <c r="F402" s="15">
        <v>32443</v>
      </c>
      <c r="G402" s="28">
        <f t="shared" ca="1" si="12"/>
        <v>37.51554670095318</v>
      </c>
      <c r="H402" s="16">
        <v>41712</v>
      </c>
      <c r="I402" s="28">
        <f t="shared" ca="1" si="13"/>
        <v>12.138407755025733</v>
      </c>
      <c r="J402" s="14" t="s">
        <v>17</v>
      </c>
      <c r="K402" s="30"/>
      <c r="L402" s="30">
        <v>144216</v>
      </c>
      <c r="M402" s="14" t="s">
        <v>17</v>
      </c>
      <c r="N402" s="30"/>
      <c r="O402" s="14" t="s">
        <v>26</v>
      </c>
      <c r="P402" s="13" t="s">
        <v>1356</v>
      </c>
      <c r="Q402" s="10"/>
      <c r="R402" s="10">
        <f>60-Table7[[#This Row],[AL]]</f>
        <v>60</v>
      </c>
      <c r="T402" s="30">
        <f>30-Table7[[#This Row],[CL]]</f>
        <v>30</v>
      </c>
      <c r="U402" s="30">
        <f>Table7[[#This Row],[AL BAL]]+Table7[[#This Row],[CL BAL]]</f>
        <v>90</v>
      </c>
      <c r="V402" s="30"/>
      <c r="W402" s="30"/>
      <c r="X402" s="30"/>
      <c r="Y402" s="30" t="str">
        <f>Table7[[#This Row],[Coy]]</f>
        <v>B</v>
      </c>
      <c r="Z402" s="30" t="str">
        <f>Table7[[#This Row],[Med Cat]]</f>
        <v>P2(P)</v>
      </c>
      <c r="AA402" s="30" t="str">
        <f>Table7[[#This Row],[Location]]</f>
        <v>MH</v>
      </c>
      <c r="AB402" s="30"/>
      <c r="AC402" s="30"/>
      <c r="AD402" s="30"/>
      <c r="AE402" s="30"/>
      <c r="AF402" s="30"/>
      <c r="AG402" s="30"/>
      <c r="AH402" s="30"/>
      <c r="AI402"/>
      <c r="AJ402"/>
      <c r="AK402"/>
      <c r="AL402"/>
      <c r="AM402"/>
      <c r="AN402"/>
      <c r="AO402"/>
      <c r="AP402"/>
      <c r="AQ402"/>
      <c r="AR402"/>
      <c r="AS402"/>
      <c r="AT402"/>
    </row>
    <row r="403" spans="1:46" x14ac:dyDescent="0.3">
      <c r="A403" s="10">
        <f>SUBTOTAL(3,$B$5:B403)</f>
        <v>399</v>
      </c>
      <c r="B403" s="13" t="s">
        <v>1123</v>
      </c>
      <c r="C403" s="13" t="s">
        <v>19</v>
      </c>
      <c r="D403" s="13" t="s">
        <v>695</v>
      </c>
      <c r="E403" s="13" t="s">
        <v>0</v>
      </c>
      <c r="F403" s="15">
        <v>32444</v>
      </c>
      <c r="G403" s="28">
        <f t="shared" ca="1" si="12"/>
        <v>37.512808850166046</v>
      </c>
      <c r="H403" s="15">
        <v>41713</v>
      </c>
      <c r="I403" s="28">
        <f t="shared" ca="1" si="13"/>
        <v>12.135669904238602</v>
      </c>
      <c r="J403" s="13" t="s">
        <v>31</v>
      </c>
      <c r="K403" s="30"/>
      <c r="L403" s="30">
        <v>144216</v>
      </c>
      <c r="M403" s="13" t="s">
        <v>17</v>
      </c>
      <c r="N403" s="30"/>
      <c r="O403" s="13" t="s">
        <v>16</v>
      </c>
      <c r="P403" s="13" t="s">
        <v>1356</v>
      </c>
      <c r="Q403" s="10"/>
      <c r="R403" s="10">
        <f>60-Table7[[#This Row],[AL]]</f>
        <v>60</v>
      </c>
      <c r="T403" s="30">
        <f>30-Table7[[#This Row],[CL]]</f>
        <v>30</v>
      </c>
      <c r="U403" s="30">
        <f>Table7[[#This Row],[AL BAL]]+Table7[[#This Row],[CL BAL]]</f>
        <v>90</v>
      </c>
      <c r="V403" s="30"/>
      <c r="W403" s="30"/>
      <c r="X403" s="30"/>
      <c r="Y403" s="30" t="str">
        <f>Table7[[#This Row],[Coy]]</f>
        <v>B</v>
      </c>
      <c r="Z403" s="30" t="str">
        <f>Table7[[#This Row],[Med Cat]]</f>
        <v>SHAPE1</v>
      </c>
      <c r="AA403" s="30" t="str">
        <f>Table7[[#This Row],[Location]]</f>
        <v>MH</v>
      </c>
      <c r="AB403" s="30"/>
      <c r="AC403" s="30"/>
      <c r="AD403" s="30"/>
      <c r="AE403" s="30"/>
      <c r="AF403" s="30"/>
      <c r="AG403" s="30"/>
      <c r="AH403" s="30"/>
      <c r="AI403"/>
      <c r="AJ403"/>
      <c r="AK403"/>
      <c r="AL403"/>
      <c r="AM403"/>
      <c r="AN403"/>
      <c r="AO403"/>
      <c r="AP403"/>
      <c r="AQ403"/>
      <c r="AR403"/>
      <c r="AS403"/>
      <c r="AT403"/>
    </row>
    <row r="404" spans="1:46" x14ac:dyDescent="0.3">
      <c r="A404" s="10">
        <f>SUBTOTAL(3,$B$5:B404)</f>
        <v>400</v>
      </c>
      <c r="B404" s="14" t="s">
        <v>1124</v>
      </c>
      <c r="C404" s="13" t="s">
        <v>24</v>
      </c>
      <c r="D404" s="14" t="s">
        <v>1125</v>
      </c>
      <c r="E404" s="14" t="s">
        <v>4</v>
      </c>
      <c r="F404" s="15">
        <v>32445</v>
      </c>
      <c r="G404" s="28">
        <f t="shared" ca="1" si="12"/>
        <v>37.510070999378918</v>
      </c>
      <c r="H404" s="16">
        <v>41714</v>
      </c>
      <c r="I404" s="28">
        <f t="shared" ca="1" si="13"/>
        <v>12.132932053451469</v>
      </c>
      <c r="J404" s="14" t="s">
        <v>17</v>
      </c>
      <c r="K404" s="30"/>
      <c r="L404" s="30">
        <v>144216</v>
      </c>
      <c r="M404" s="14" t="s">
        <v>17</v>
      </c>
      <c r="N404" s="30"/>
      <c r="O404" s="14" t="s">
        <v>16</v>
      </c>
      <c r="P404" s="13" t="s">
        <v>1356</v>
      </c>
      <c r="Q404" s="10">
        <v>23</v>
      </c>
      <c r="R404" s="10">
        <f>60-Table7[[#This Row],[AL]]</f>
        <v>37</v>
      </c>
      <c r="T404" s="30">
        <f>30-Table7[[#This Row],[CL]]</f>
        <v>30</v>
      </c>
      <c r="U404" s="30">
        <f>Table7[[#This Row],[AL BAL]]+Table7[[#This Row],[CL BAL]]</f>
        <v>67</v>
      </c>
      <c r="V404" s="30"/>
      <c r="W404" s="30"/>
      <c r="X404" s="30"/>
      <c r="Y404" s="30" t="str">
        <f>Table7[[#This Row],[Coy]]</f>
        <v>HQ</v>
      </c>
      <c r="Z404" s="30" t="str">
        <f>Table7[[#This Row],[Med Cat]]</f>
        <v>SHAPE1</v>
      </c>
      <c r="AA404" s="30" t="str">
        <f>Table7[[#This Row],[Location]]</f>
        <v>MH</v>
      </c>
      <c r="AB404" s="30"/>
      <c r="AC404" s="30"/>
      <c r="AD404" s="30"/>
      <c r="AE404" s="30"/>
      <c r="AF404" s="30"/>
      <c r="AG404" s="30"/>
      <c r="AH404" s="30"/>
      <c r="AI404"/>
      <c r="AJ404"/>
      <c r="AK404"/>
      <c r="AL404"/>
      <c r="AM404"/>
      <c r="AN404"/>
      <c r="AO404"/>
      <c r="AP404"/>
      <c r="AQ404"/>
      <c r="AR404"/>
      <c r="AS404"/>
      <c r="AT404"/>
    </row>
    <row r="405" spans="1:46" x14ac:dyDescent="0.3">
      <c r="A405" s="10">
        <f>SUBTOTAL(3,$B$5:B405)</f>
        <v>401</v>
      </c>
      <c r="B405" s="14" t="s">
        <v>1151</v>
      </c>
      <c r="C405" s="13" t="s">
        <v>34</v>
      </c>
      <c r="D405" s="14" t="s">
        <v>1152</v>
      </c>
      <c r="E405" s="14" t="s">
        <v>0</v>
      </c>
      <c r="F405" s="15">
        <v>32446</v>
      </c>
      <c r="G405" s="28">
        <f t="shared" ca="1" si="12"/>
        <v>37.507333148591783</v>
      </c>
      <c r="H405" s="15">
        <v>41715</v>
      </c>
      <c r="I405" s="28">
        <f t="shared" ca="1" si="13"/>
        <v>12.130194202664338</v>
      </c>
      <c r="J405" s="14" t="s">
        <v>49</v>
      </c>
      <c r="K405" s="30"/>
      <c r="L405" s="30">
        <v>144216</v>
      </c>
      <c r="M405" s="14" t="s">
        <v>17</v>
      </c>
      <c r="N405" s="30"/>
      <c r="O405" s="14" t="s">
        <v>16</v>
      </c>
      <c r="P405" s="14" t="s">
        <v>1288</v>
      </c>
      <c r="Q405" s="10">
        <v>23</v>
      </c>
      <c r="R405" s="10">
        <f>60-Table7[[#This Row],[AL]]</f>
        <v>37</v>
      </c>
      <c r="T405" s="30">
        <f>30-Table7[[#This Row],[CL]]</f>
        <v>30</v>
      </c>
      <c r="U405" s="30">
        <f>Table7[[#This Row],[AL BAL]]+Table7[[#This Row],[CL BAL]]</f>
        <v>67</v>
      </c>
      <c r="V405" s="30"/>
      <c r="W405" s="30"/>
      <c r="X405" s="30"/>
      <c r="Y405" s="30" t="str">
        <f>Table7[[#This Row],[Coy]]</f>
        <v>B</v>
      </c>
      <c r="Z405" s="30" t="str">
        <f>Table7[[#This Row],[Med Cat]]</f>
        <v>SHAPE1</v>
      </c>
      <c r="AA405" s="30" t="str">
        <f>Table7[[#This Row],[Location]]</f>
        <v>In Unit</v>
      </c>
      <c r="AB405" s="30"/>
      <c r="AC405" s="30"/>
      <c r="AD405" s="30"/>
      <c r="AE405" s="30"/>
      <c r="AF405" s="30"/>
      <c r="AG405" s="30"/>
      <c r="AH405" s="30"/>
      <c r="AI405"/>
      <c r="AJ405"/>
      <c r="AK405"/>
      <c r="AL405"/>
      <c r="AM405"/>
      <c r="AN405"/>
      <c r="AO405"/>
      <c r="AP405"/>
      <c r="AQ405"/>
      <c r="AR405"/>
      <c r="AS405"/>
      <c r="AT405"/>
    </row>
    <row r="406" spans="1:46" x14ac:dyDescent="0.3">
      <c r="A406" s="10">
        <f>SUBTOTAL(3,$B$5:B406)</f>
        <v>402</v>
      </c>
      <c r="B406" s="13" t="s">
        <v>1153</v>
      </c>
      <c r="C406" s="13" t="s">
        <v>14</v>
      </c>
      <c r="D406" s="13" t="s">
        <v>1154</v>
      </c>
      <c r="E406" s="13" t="s">
        <v>15</v>
      </c>
      <c r="F406" s="15">
        <v>32447</v>
      </c>
      <c r="G406" s="28">
        <f t="shared" ca="1" si="12"/>
        <v>37.504595297804656</v>
      </c>
      <c r="H406" s="16">
        <v>41716</v>
      </c>
      <c r="I406" s="28">
        <f t="shared" ca="1" si="13"/>
        <v>12.127456351877205</v>
      </c>
      <c r="J406" s="13" t="s">
        <v>49</v>
      </c>
      <c r="K406" s="30"/>
      <c r="L406" s="30">
        <v>144216</v>
      </c>
      <c r="M406" s="13" t="s">
        <v>1155</v>
      </c>
      <c r="N406" s="30"/>
      <c r="O406" s="13" t="s">
        <v>16</v>
      </c>
      <c r="P406" s="13" t="s">
        <v>1288</v>
      </c>
      <c r="Q406" s="10">
        <v>23</v>
      </c>
      <c r="R406" s="10">
        <f>60-Table7[[#This Row],[AL]]</f>
        <v>37</v>
      </c>
      <c r="T406" s="30">
        <f>30-Table7[[#This Row],[CL]]</f>
        <v>30</v>
      </c>
      <c r="U406" s="30">
        <f>Table7[[#This Row],[AL BAL]]+Table7[[#This Row],[CL BAL]]</f>
        <v>67</v>
      </c>
      <c r="V406" s="30"/>
      <c r="W406" s="30"/>
      <c r="X406" s="30"/>
      <c r="Y406" s="30" t="str">
        <f>Table7[[#This Row],[Coy]]</f>
        <v>SP</v>
      </c>
      <c r="Z406" s="30" t="str">
        <f>Table7[[#This Row],[Med Cat]]</f>
        <v>SHAPE1</v>
      </c>
      <c r="AA406" s="30" t="str">
        <f>Table7[[#This Row],[Location]]</f>
        <v>In Unit</v>
      </c>
      <c r="AB406" s="30"/>
      <c r="AC406" s="30"/>
      <c r="AD406" s="30"/>
      <c r="AE406" s="30"/>
      <c r="AF406" s="30"/>
      <c r="AG406" s="30"/>
      <c r="AH406" s="30"/>
      <c r="AI406"/>
      <c r="AJ406"/>
      <c r="AK406"/>
      <c r="AL406"/>
      <c r="AM406"/>
      <c r="AN406"/>
      <c r="AO406"/>
      <c r="AP406"/>
      <c r="AQ406"/>
      <c r="AR406"/>
      <c r="AS406"/>
      <c r="AT406"/>
    </row>
    <row r="407" spans="1:46" ht="27.6" x14ac:dyDescent="0.3">
      <c r="A407" s="10">
        <f>SUBTOTAL(3,$B$5:B407)</f>
        <v>403</v>
      </c>
      <c r="B407" s="14" t="s">
        <v>1156</v>
      </c>
      <c r="C407" s="13" t="s">
        <v>19</v>
      </c>
      <c r="D407" s="14" t="s">
        <v>1157</v>
      </c>
      <c r="E407" s="14" t="s">
        <v>15</v>
      </c>
      <c r="F407" s="15">
        <v>32448</v>
      </c>
      <c r="G407" s="28">
        <f t="shared" ca="1" si="12"/>
        <v>37.501857447017521</v>
      </c>
      <c r="H407" s="15">
        <v>41717</v>
      </c>
      <c r="I407" s="28">
        <f t="shared" ca="1" si="13"/>
        <v>12.124718501090074</v>
      </c>
      <c r="J407" s="14" t="s">
        <v>22</v>
      </c>
      <c r="K407" s="30"/>
      <c r="L407" s="30">
        <v>144216</v>
      </c>
      <c r="M407" s="14" t="s">
        <v>1158</v>
      </c>
      <c r="N407" s="30"/>
      <c r="O407" s="14" t="s">
        <v>16</v>
      </c>
      <c r="P407" s="13" t="s">
        <v>1288</v>
      </c>
      <c r="Q407" s="10">
        <v>23</v>
      </c>
      <c r="R407" s="10">
        <f>60-Table7[[#This Row],[AL]]</f>
        <v>37</v>
      </c>
      <c r="T407" s="30">
        <f>30-Table7[[#This Row],[CL]]</f>
        <v>30</v>
      </c>
      <c r="U407" s="30">
        <f>Table7[[#This Row],[AL BAL]]+Table7[[#This Row],[CL BAL]]</f>
        <v>67</v>
      </c>
      <c r="V407" s="30"/>
      <c r="W407" s="30"/>
      <c r="X407" s="30"/>
      <c r="Y407" s="30" t="str">
        <f>Table7[[#This Row],[Coy]]</f>
        <v>SP</v>
      </c>
      <c r="Z407" s="30" t="str">
        <f>Table7[[#This Row],[Med Cat]]</f>
        <v>SHAPE1</v>
      </c>
      <c r="AA407" s="30" t="str">
        <f>Table7[[#This Row],[Location]]</f>
        <v>In Unit</v>
      </c>
      <c r="AB407" s="30"/>
      <c r="AC407" s="30"/>
      <c r="AD407" s="30"/>
      <c r="AE407" s="30"/>
      <c r="AF407" s="30"/>
      <c r="AG407" s="30"/>
      <c r="AH407" s="30"/>
      <c r="AI407"/>
      <c r="AJ407"/>
      <c r="AK407"/>
      <c r="AL407"/>
      <c r="AM407"/>
      <c r="AN407"/>
      <c r="AO407"/>
      <c r="AP407"/>
      <c r="AQ407"/>
      <c r="AR407"/>
      <c r="AS407"/>
      <c r="AT407"/>
    </row>
    <row r="408" spans="1:46" x14ac:dyDescent="0.3">
      <c r="A408" s="10">
        <f>SUBTOTAL(3,$B$5:B408)</f>
        <v>404</v>
      </c>
      <c r="B408" s="14" t="s">
        <v>1168</v>
      </c>
      <c r="C408" s="13" t="s">
        <v>24</v>
      </c>
      <c r="D408" s="14" t="s">
        <v>1169</v>
      </c>
      <c r="E408" s="14" t="s">
        <v>1</v>
      </c>
      <c r="F408" s="15">
        <v>32449</v>
      </c>
      <c r="G408" s="28">
        <f t="shared" ca="1" si="12"/>
        <v>37.499119596230386</v>
      </c>
      <c r="H408" s="16">
        <v>41718</v>
      </c>
      <c r="I408" s="28">
        <f t="shared" ca="1" si="13"/>
        <v>12.121980650302941</v>
      </c>
      <c r="J408" s="14" t="s">
        <v>22</v>
      </c>
      <c r="K408" s="30"/>
      <c r="L408" s="30">
        <v>144216</v>
      </c>
      <c r="M408" s="14" t="s">
        <v>1170</v>
      </c>
      <c r="N408" s="30"/>
      <c r="O408" s="14" t="s">
        <v>16</v>
      </c>
      <c r="P408" s="13" t="s">
        <v>1288</v>
      </c>
      <c r="Q408" s="10">
        <v>23</v>
      </c>
      <c r="R408" s="10">
        <f>60-Table7[[#This Row],[AL]]</f>
        <v>37</v>
      </c>
      <c r="T408" s="30">
        <f>30-Table7[[#This Row],[CL]]</f>
        <v>30</v>
      </c>
      <c r="U408" s="30">
        <f>Table7[[#This Row],[AL BAL]]+Table7[[#This Row],[CL BAL]]</f>
        <v>67</v>
      </c>
      <c r="V408" s="30"/>
      <c r="W408" s="30"/>
      <c r="X408" s="30"/>
      <c r="Y408" s="30" t="str">
        <f>Table7[[#This Row],[Coy]]</f>
        <v>A</v>
      </c>
      <c r="Z408" s="30" t="str">
        <f>Table7[[#This Row],[Med Cat]]</f>
        <v>SHAPE1</v>
      </c>
      <c r="AA408" s="30" t="str">
        <f>Table7[[#This Row],[Location]]</f>
        <v>In Unit</v>
      </c>
      <c r="AB408" s="30"/>
      <c r="AC408" s="30"/>
      <c r="AD408" s="30"/>
      <c r="AE408" s="30"/>
      <c r="AF408" s="30"/>
      <c r="AG408" s="30"/>
      <c r="AH408" s="30"/>
      <c r="AI408"/>
      <c r="AJ408"/>
      <c r="AK408"/>
      <c r="AL408"/>
      <c r="AM408"/>
      <c r="AN408"/>
      <c r="AO408"/>
      <c r="AP408"/>
      <c r="AQ408"/>
      <c r="AR408"/>
      <c r="AS408"/>
      <c r="AT408"/>
    </row>
    <row r="409" spans="1:46" x14ac:dyDescent="0.3">
      <c r="A409" s="10">
        <f>SUBTOTAL(3,$B$5:B409)</f>
        <v>405</v>
      </c>
      <c r="B409" s="13" t="s">
        <v>1171</v>
      </c>
      <c r="C409" s="13" t="s">
        <v>34</v>
      </c>
      <c r="D409" s="13" t="s">
        <v>1172</v>
      </c>
      <c r="E409" s="13" t="s">
        <v>2</v>
      </c>
      <c r="F409" s="15">
        <v>32450</v>
      </c>
      <c r="G409" s="28">
        <f t="shared" ca="1" si="12"/>
        <v>37.496381745443259</v>
      </c>
      <c r="H409" s="15">
        <v>41719</v>
      </c>
      <c r="I409" s="28">
        <f t="shared" ca="1" si="13"/>
        <v>12.11924279951581</v>
      </c>
      <c r="J409" s="13" t="s">
        <v>22</v>
      </c>
      <c r="K409" s="30"/>
      <c r="L409" s="30">
        <v>144216</v>
      </c>
      <c r="M409" s="13" t="s">
        <v>1173</v>
      </c>
      <c r="N409" s="30"/>
      <c r="O409" s="13" t="s">
        <v>16</v>
      </c>
      <c r="P409" s="13" t="s">
        <v>1288</v>
      </c>
      <c r="Q409" s="10">
        <v>23</v>
      </c>
      <c r="R409" s="10">
        <f>60-Table7[[#This Row],[AL]]</f>
        <v>37</v>
      </c>
      <c r="T409" s="30">
        <f>30-Table7[[#This Row],[CL]]</f>
        <v>30</v>
      </c>
      <c r="U409" s="30">
        <f>Table7[[#This Row],[AL BAL]]+Table7[[#This Row],[CL BAL]]</f>
        <v>67</v>
      </c>
      <c r="V409" s="30"/>
      <c r="W409" s="30"/>
      <c r="X409" s="30"/>
      <c r="Y409" s="30" t="str">
        <f>Table7[[#This Row],[Coy]]</f>
        <v>C</v>
      </c>
      <c r="Z409" s="30" t="str">
        <f>Table7[[#This Row],[Med Cat]]</f>
        <v>SHAPE1</v>
      </c>
      <c r="AA409" s="30" t="str">
        <f>Table7[[#This Row],[Location]]</f>
        <v>In Unit</v>
      </c>
      <c r="AB409" s="30"/>
      <c r="AC409" s="30"/>
      <c r="AD409" s="30"/>
      <c r="AE409" s="30"/>
      <c r="AF409" s="30"/>
      <c r="AG409" s="30"/>
      <c r="AH409" s="30"/>
      <c r="AI409"/>
      <c r="AJ409"/>
      <c r="AK409"/>
      <c r="AL409"/>
      <c r="AM409"/>
      <c r="AN409"/>
      <c r="AO409"/>
      <c r="AP409"/>
      <c r="AQ409"/>
      <c r="AR409"/>
      <c r="AS409"/>
      <c r="AT409"/>
    </row>
    <row r="410" spans="1:46" x14ac:dyDescent="0.3">
      <c r="A410" s="10">
        <f>SUBTOTAL(3,$B$5:B410)</f>
        <v>406</v>
      </c>
      <c r="B410" s="14" t="s">
        <v>1183</v>
      </c>
      <c r="C410" s="13" t="s">
        <v>14</v>
      </c>
      <c r="D410" s="14" t="s">
        <v>1184</v>
      </c>
      <c r="E410" s="14" t="s">
        <v>15</v>
      </c>
      <c r="F410" s="15">
        <v>32451</v>
      </c>
      <c r="G410" s="28">
        <f t="shared" ca="1" si="12"/>
        <v>37.493643894656124</v>
      </c>
      <c r="H410" s="16">
        <v>41720</v>
      </c>
      <c r="I410" s="28">
        <f t="shared" ca="1" si="13"/>
        <v>12.116504948728677</v>
      </c>
      <c r="J410" s="14" t="s">
        <v>22</v>
      </c>
      <c r="K410" s="30"/>
      <c r="L410" s="30">
        <v>144216</v>
      </c>
      <c r="M410" s="14" t="s">
        <v>1185</v>
      </c>
      <c r="N410" s="30"/>
      <c r="O410" s="14" t="s">
        <v>16</v>
      </c>
      <c r="P410" s="13" t="s">
        <v>1292</v>
      </c>
      <c r="Q410" s="10">
        <v>23</v>
      </c>
      <c r="R410" s="10">
        <f>60-Table7[[#This Row],[AL]]</f>
        <v>37</v>
      </c>
      <c r="T410" s="30">
        <f>30-Table7[[#This Row],[CL]]</f>
        <v>30</v>
      </c>
      <c r="U410" s="30">
        <f>Table7[[#This Row],[AL BAL]]+Table7[[#This Row],[CL BAL]]</f>
        <v>67</v>
      </c>
      <c r="V410" s="30"/>
      <c r="W410" s="30"/>
      <c r="X410" s="30"/>
      <c r="Y410" s="30" t="str">
        <f>Table7[[#This Row],[Coy]]</f>
        <v>SP</v>
      </c>
      <c r="Z410" s="30" t="str">
        <f>Table7[[#This Row],[Med Cat]]</f>
        <v>SHAPE1</v>
      </c>
      <c r="AA410" s="30" t="str">
        <f>Table7[[#This Row],[Location]]</f>
        <v>LMC</v>
      </c>
      <c r="AB410" s="30"/>
      <c r="AC410" s="30"/>
      <c r="AD410" s="30"/>
      <c r="AE410" s="30"/>
      <c r="AF410" s="30"/>
      <c r="AG410" s="30"/>
      <c r="AH410" s="30"/>
      <c r="AI410"/>
      <c r="AJ410"/>
      <c r="AK410"/>
      <c r="AL410"/>
      <c r="AM410"/>
      <c r="AN410"/>
      <c r="AO410"/>
      <c r="AP410"/>
      <c r="AQ410"/>
      <c r="AR410"/>
      <c r="AS410"/>
      <c r="AT410"/>
    </row>
    <row r="411" spans="1:46" x14ac:dyDescent="0.3">
      <c r="A411" s="10">
        <f>SUBTOTAL(3,$B$5:B411)</f>
        <v>407</v>
      </c>
      <c r="B411" s="13" t="s">
        <v>1197</v>
      </c>
      <c r="C411" s="13" t="s">
        <v>19</v>
      </c>
      <c r="D411" s="13" t="s">
        <v>1198</v>
      </c>
      <c r="E411" s="13" t="s">
        <v>2</v>
      </c>
      <c r="F411" s="15">
        <v>32452</v>
      </c>
      <c r="G411" s="28">
        <f t="shared" ca="1" si="12"/>
        <v>37.490906043868989</v>
      </c>
      <c r="H411" s="15">
        <v>41721</v>
      </c>
      <c r="I411" s="28">
        <f t="shared" ca="1" si="13"/>
        <v>12.113767097941544</v>
      </c>
      <c r="J411" s="13" t="s">
        <v>22</v>
      </c>
      <c r="K411" s="30"/>
      <c r="L411" s="30">
        <v>144216</v>
      </c>
      <c r="M411" s="13" t="s">
        <v>1199</v>
      </c>
      <c r="N411" s="30"/>
      <c r="O411" s="13" t="s">
        <v>16</v>
      </c>
      <c r="P411" s="13" t="s">
        <v>1288</v>
      </c>
      <c r="Q411" s="10">
        <v>23</v>
      </c>
      <c r="R411" s="10">
        <f>60-Table7[[#This Row],[AL]]</f>
        <v>37</v>
      </c>
      <c r="T411" s="30">
        <f>30-Table7[[#This Row],[CL]]</f>
        <v>30</v>
      </c>
      <c r="U411" s="30">
        <f>Table7[[#This Row],[AL BAL]]+Table7[[#This Row],[CL BAL]]</f>
        <v>67</v>
      </c>
      <c r="V411" s="30"/>
      <c r="W411" s="30"/>
      <c r="X411" s="30"/>
      <c r="Y411" s="30" t="str">
        <f>Table7[[#This Row],[Coy]]</f>
        <v>C</v>
      </c>
      <c r="Z411" s="30" t="str">
        <f>Table7[[#This Row],[Med Cat]]</f>
        <v>SHAPE1</v>
      </c>
      <c r="AA411" s="30" t="str">
        <f>Table7[[#This Row],[Location]]</f>
        <v>In Unit</v>
      </c>
      <c r="AB411" s="30"/>
      <c r="AC411" s="30"/>
      <c r="AD411" s="30"/>
      <c r="AE411" s="30"/>
      <c r="AF411" s="30"/>
      <c r="AG411" s="30"/>
      <c r="AH411" s="30"/>
      <c r="AI411"/>
      <c r="AJ411"/>
      <c r="AK411"/>
      <c r="AL411"/>
      <c r="AM411"/>
      <c r="AN411"/>
      <c r="AO411"/>
      <c r="AP411"/>
      <c r="AQ411"/>
      <c r="AR411"/>
      <c r="AS411"/>
      <c r="AT411"/>
    </row>
    <row r="412" spans="1:46" x14ac:dyDescent="0.3">
      <c r="A412" s="10">
        <f>SUBTOTAL(3,$B$5:B412)</f>
        <v>408</v>
      </c>
      <c r="B412" s="14" t="s">
        <v>1203</v>
      </c>
      <c r="C412" s="13" t="s">
        <v>24</v>
      </c>
      <c r="D412" s="14" t="s">
        <v>1204</v>
      </c>
      <c r="E412" s="14" t="s">
        <v>15</v>
      </c>
      <c r="F412" s="15">
        <v>32453</v>
      </c>
      <c r="G412" s="28">
        <f t="shared" ca="1" si="12"/>
        <v>37.488168193081862</v>
      </c>
      <c r="H412" s="16">
        <v>41722</v>
      </c>
      <c r="I412" s="28">
        <f t="shared" ca="1" si="13"/>
        <v>12.111029247154413</v>
      </c>
      <c r="J412" s="14" t="s">
        <v>22</v>
      </c>
      <c r="K412" s="30"/>
      <c r="L412" s="30">
        <v>144216</v>
      </c>
      <c r="M412" s="14" t="s">
        <v>1205</v>
      </c>
      <c r="N412" s="30"/>
      <c r="O412" s="14" t="s">
        <v>205</v>
      </c>
      <c r="P412" s="13" t="s">
        <v>1288</v>
      </c>
      <c r="Q412" s="10">
        <v>23</v>
      </c>
      <c r="R412" s="10">
        <f>60-Table7[[#This Row],[AL]]</f>
        <v>37</v>
      </c>
      <c r="T412" s="30">
        <f>30-Table7[[#This Row],[CL]]</f>
        <v>30</v>
      </c>
      <c r="U412" s="30">
        <f>Table7[[#This Row],[AL BAL]]+Table7[[#This Row],[CL BAL]]</f>
        <v>67</v>
      </c>
      <c r="V412" s="30"/>
      <c r="W412" s="30"/>
      <c r="X412" s="30"/>
      <c r="Y412" s="30" t="str">
        <f>Table7[[#This Row],[Coy]]</f>
        <v>SP</v>
      </c>
      <c r="Z412" s="30" t="str">
        <f>Table7[[#This Row],[Med Cat]]</f>
        <v>P2(T-24)</v>
      </c>
      <c r="AA412" s="30" t="str">
        <f>Table7[[#This Row],[Location]]</f>
        <v>In Unit</v>
      </c>
      <c r="AB412" s="30"/>
      <c r="AC412" s="30"/>
      <c r="AD412" s="30"/>
      <c r="AE412" s="30"/>
      <c r="AF412" s="30"/>
      <c r="AG412" s="30"/>
      <c r="AH412" s="30"/>
      <c r="AI412"/>
      <c r="AJ412"/>
      <c r="AK412"/>
      <c r="AL412"/>
      <c r="AM412"/>
      <c r="AN412"/>
      <c r="AO412"/>
      <c r="AP412"/>
      <c r="AQ412"/>
      <c r="AR412"/>
      <c r="AS412"/>
      <c r="AT412"/>
    </row>
    <row r="413" spans="1:46" x14ac:dyDescent="0.3">
      <c r="A413" s="10">
        <f>SUBTOTAL(3,$B$5:B413)</f>
        <v>409</v>
      </c>
      <c r="B413" s="14" t="s">
        <v>1206</v>
      </c>
      <c r="C413" s="13" t="s">
        <v>34</v>
      </c>
      <c r="D413" s="14" t="s">
        <v>1207</v>
      </c>
      <c r="E413" s="14" t="s">
        <v>1</v>
      </c>
      <c r="F413" s="15">
        <v>32454</v>
      </c>
      <c r="G413" s="28">
        <f t="shared" ca="1" si="12"/>
        <v>37.485430342294727</v>
      </c>
      <c r="H413" s="15">
        <v>41723</v>
      </c>
      <c r="I413" s="28">
        <f t="shared" ca="1" si="13"/>
        <v>12.10829139636728</v>
      </c>
      <c r="J413" s="14" t="s">
        <v>49</v>
      </c>
      <c r="K413" s="30"/>
      <c r="L413" s="30">
        <v>144216</v>
      </c>
      <c r="M413" s="14" t="s">
        <v>1208</v>
      </c>
      <c r="N413" s="30"/>
      <c r="O413" s="14" t="s">
        <v>16</v>
      </c>
      <c r="P413" s="13" t="s">
        <v>1288</v>
      </c>
      <c r="Q413" s="10">
        <v>23</v>
      </c>
      <c r="R413" s="10">
        <f>60-Table7[[#This Row],[AL]]</f>
        <v>37</v>
      </c>
      <c r="T413" s="30">
        <f>30-Table7[[#This Row],[CL]]</f>
        <v>30</v>
      </c>
      <c r="U413" s="30">
        <f>Table7[[#This Row],[AL BAL]]+Table7[[#This Row],[CL BAL]]</f>
        <v>67</v>
      </c>
      <c r="V413" s="30"/>
      <c r="W413" s="30"/>
      <c r="X413" s="30"/>
      <c r="Y413" s="30" t="str">
        <f>Table7[[#This Row],[Coy]]</f>
        <v>A</v>
      </c>
      <c r="Z413" s="30" t="str">
        <f>Table7[[#This Row],[Med Cat]]</f>
        <v>SHAPE1</v>
      </c>
      <c r="AA413" s="30" t="str">
        <f>Table7[[#This Row],[Location]]</f>
        <v>In Unit</v>
      </c>
      <c r="AB413" s="30"/>
      <c r="AC413" s="30"/>
      <c r="AD413" s="30"/>
      <c r="AE413" s="30"/>
      <c r="AF413" s="30"/>
      <c r="AG413" s="30"/>
      <c r="AH413" s="30"/>
      <c r="AI413"/>
      <c r="AJ413"/>
      <c r="AK413"/>
      <c r="AL413"/>
      <c r="AM413"/>
      <c r="AN413"/>
      <c r="AO413"/>
      <c r="AP413"/>
      <c r="AQ413"/>
      <c r="AR413"/>
      <c r="AS413"/>
      <c r="AT413"/>
    </row>
    <row r="414" spans="1:46" x14ac:dyDescent="0.3">
      <c r="A414" s="10">
        <f>SUBTOTAL(3,$B$5:B414)</f>
        <v>410</v>
      </c>
      <c r="B414" s="13" t="s">
        <v>1213</v>
      </c>
      <c r="C414" s="13" t="s">
        <v>14</v>
      </c>
      <c r="D414" s="13" t="s">
        <v>1214</v>
      </c>
      <c r="E414" s="13" t="s">
        <v>15</v>
      </c>
      <c r="F414" s="15">
        <v>32455</v>
      </c>
      <c r="G414" s="28">
        <f t="shared" ca="1" si="12"/>
        <v>37.482692491507592</v>
      </c>
      <c r="H414" s="16">
        <v>41724</v>
      </c>
      <c r="I414" s="28">
        <f t="shared" ca="1" si="13"/>
        <v>12.105553545580149</v>
      </c>
      <c r="J414" s="13" t="s">
        <v>17</v>
      </c>
      <c r="K414" s="30"/>
      <c r="L414" s="30">
        <v>144216</v>
      </c>
      <c r="M414" s="13" t="s">
        <v>1215</v>
      </c>
      <c r="N414" s="30"/>
      <c r="O414" s="13" t="s">
        <v>16</v>
      </c>
      <c r="P414" s="13" t="s">
        <v>1288</v>
      </c>
      <c r="Q414" s="10">
        <v>23</v>
      </c>
      <c r="R414" s="10">
        <f>60-Table7[[#This Row],[AL]]</f>
        <v>37</v>
      </c>
      <c r="T414" s="30">
        <f>30-Table7[[#This Row],[CL]]</f>
        <v>30</v>
      </c>
      <c r="U414" s="30">
        <f>Table7[[#This Row],[AL BAL]]+Table7[[#This Row],[CL BAL]]</f>
        <v>67</v>
      </c>
      <c r="V414" s="30"/>
      <c r="W414" s="30"/>
      <c r="X414" s="30"/>
      <c r="Y414" s="30" t="str">
        <f>Table7[[#This Row],[Coy]]</f>
        <v>SP</v>
      </c>
      <c r="Z414" s="30" t="str">
        <f>Table7[[#This Row],[Med Cat]]</f>
        <v>SHAPE1</v>
      </c>
      <c r="AA414" s="30" t="str">
        <f>Table7[[#This Row],[Location]]</f>
        <v>In Unit</v>
      </c>
      <c r="AB414" s="30"/>
      <c r="AC414" s="30"/>
      <c r="AD414" s="30"/>
      <c r="AE414" s="30"/>
      <c r="AF414" s="30"/>
      <c r="AG414" s="30"/>
      <c r="AH414" s="30"/>
      <c r="AI414"/>
      <c r="AJ414"/>
      <c r="AK414"/>
      <c r="AL414"/>
      <c r="AM414"/>
      <c r="AN414"/>
      <c r="AO414"/>
      <c r="AP414"/>
      <c r="AQ414"/>
      <c r="AR414"/>
      <c r="AS414"/>
      <c r="AT414"/>
    </row>
    <row r="415" spans="1:46" x14ac:dyDescent="0.3">
      <c r="A415" s="10">
        <f>SUBTOTAL(3,$B$5:B415)</f>
        <v>411</v>
      </c>
      <c r="B415" s="14" t="s">
        <v>1219</v>
      </c>
      <c r="C415" s="13" t="s">
        <v>19</v>
      </c>
      <c r="D415" s="14" t="s">
        <v>1220</v>
      </c>
      <c r="E415" s="14" t="s">
        <v>0</v>
      </c>
      <c r="F415" s="15">
        <v>32456</v>
      </c>
      <c r="G415" s="28">
        <f t="shared" ca="1" si="12"/>
        <v>37.479954640720464</v>
      </c>
      <c r="H415" s="15">
        <v>41725</v>
      </c>
      <c r="I415" s="28">
        <f t="shared" ca="1" si="13"/>
        <v>12.102815694793016</v>
      </c>
      <c r="J415" s="14" t="s">
        <v>31</v>
      </c>
      <c r="K415" s="30"/>
      <c r="L415" s="30">
        <v>144216</v>
      </c>
      <c r="M415" s="14" t="s">
        <v>1221</v>
      </c>
      <c r="N415" s="30"/>
      <c r="O415" s="14" t="s">
        <v>16</v>
      </c>
      <c r="P415" s="14" t="s">
        <v>1288</v>
      </c>
      <c r="Q415" s="10">
        <v>23</v>
      </c>
      <c r="R415" s="10">
        <f>60-Table7[[#This Row],[AL]]</f>
        <v>37</v>
      </c>
      <c r="T415" s="30">
        <f>30-Table7[[#This Row],[CL]]</f>
        <v>30</v>
      </c>
      <c r="U415" s="30">
        <f>Table7[[#This Row],[AL BAL]]+Table7[[#This Row],[CL BAL]]</f>
        <v>67</v>
      </c>
      <c r="V415" s="30"/>
      <c r="W415" s="30"/>
      <c r="X415" s="30"/>
      <c r="Y415" s="30" t="str">
        <f>Table7[[#This Row],[Coy]]</f>
        <v>B</v>
      </c>
      <c r="Z415" s="30" t="str">
        <f>Table7[[#This Row],[Med Cat]]</f>
        <v>SHAPE1</v>
      </c>
      <c r="AA415" s="30" t="str">
        <f>Table7[[#This Row],[Location]]</f>
        <v>In Unit</v>
      </c>
      <c r="AB415" s="30"/>
      <c r="AC415" s="30"/>
      <c r="AD415" s="30"/>
      <c r="AE415" s="30"/>
      <c r="AF415" s="30"/>
      <c r="AG415" s="30"/>
      <c r="AH415" s="30"/>
      <c r="AI415"/>
      <c r="AJ415"/>
      <c r="AK415"/>
      <c r="AL415"/>
      <c r="AM415"/>
      <c r="AN415"/>
      <c r="AO415"/>
      <c r="AP415"/>
      <c r="AQ415"/>
      <c r="AR415"/>
      <c r="AS415"/>
      <c r="AT415"/>
    </row>
    <row r="416" spans="1:46" x14ac:dyDescent="0.3">
      <c r="A416" s="10">
        <f>SUBTOTAL(3,$B$5:B416)</f>
        <v>412</v>
      </c>
      <c r="B416" s="13" t="s">
        <v>1222</v>
      </c>
      <c r="C416" s="13" t="s">
        <v>24</v>
      </c>
      <c r="D416" s="13" t="s">
        <v>1223</v>
      </c>
      <c r="E416" s="13" t="s">
        <v>1</v>
      </c>
      <c r="F416" s="15">
        <v>32457</v>
      </c>
      <c r="G416" s="28">
        <f t="shared" ca="1" si="12"/>
        <v>37.47721678993333</v>
      </c>
      <c r="H416" s="16">
        <v>41726</v>
      </c>
      <c r="I416" s="28">
        <f t="shared" ca="1" si="13"/>
        <v>12.100077844005884</v>
      </c>
      <c r="J416" s="13" t="s">
        <v>49</v>
      </c>
      <c r="K416" s="30"/>
      <c r="L416" s="30">
        <v>144216</v>
      </c>
      <c r="M416" s="13" t="s">
        <v>1224</v>
      </c>
      <c r="N416" s="30"/>
      <c r="O416" s="13" t="s">
        <v>16</v>
      </c>
      <c r="P416" s="13" t="s">
        <v>1288</v>
      </c>
      <c r="Q416" s="10">
        <v>23</v>
      </c>
      <c r="R416" s="10">
        <f>60-Table7[[#This Row],[AL]]</f>
        <v>37</v>
      </c>
      <c r="T416" s="30">
        <f>30-Table7[[#This Row],[CL]]</f>
        <v>30</v>
      </c>
      <c r="U416" s="30">
        <f>Table7[[#This Row],[AL BAL]]+Table7[[#This Row],[CL BAL]]</f>
        <v>67</v>
      </c>
      <c r="V416" s="30"/>
      <c r="W416" s="30"/>
      <c r="X416" s="30"/>
      <c r="Y416" s="30" t="str">
        <f>Table7[[#This Row],[Coy]]</f>
        <v>A</v>
      </c>
      <c r="Z416" s="30" t="str">
        <f>Table7[[#This Row],[Med Cat]]</f>
        <v>SHAPE1</v>
      </c>
      <c r="AA416" s="30" t="str">
        <f>Table7[[#This Row],[Location]]</f>
        <v>In Unit</v>
      </c>
      <c r="AB416" s="30"/>
      <c r="AC416" s="30"/>
      <c r="AD416" s="30"/>
      <c r="AE416" s="30"/>
      <c r="AF416" s="30"/>
      <c r="AG416" s="30"/>
      <c r="AH416" s="30"/>
      <c r="AI416"/>
      <c r="AJ416"/>
      <c r="AK416"/>
      <c r="AL416"/>
      <c r="AM416"/>
      <c r="AN416"/>
      <c r="AO416"/>
      <c r="AP416"/>
      <c r="AQ416"/>
      <c r="AR416"/>
      <c r="AS416"/>
      <c r="AT416"/>
    </row>
    <row r="417" spans="1:46" x14ac:dyDescent="0.3">
      <c r="A417" s="10">
        <f>SUBTOTAL(3,$B$5:B417)</f>
        <v>413</v>
      </c>
      <c r="B417" s="14" t="s">
        <v>1228</v>
      </c>
      <c r="C417" s="13" t="s">
        <v>34</v>
      </c>
      <c r="D417" s="14" t="s">
        <v>1229</v>
      </c>
      <c r="E417" s="14" t="s">
        <v>2</v>
      </c>
      <c r="F417" s="15">
        <v>32458</v>
      </c>
      <c r="G417" s="28">
        <f t="shared" ca="1" si="12"/>
        <v>37.474478939146202</v>
      </c>
      <c r="H417" s="15">
        <v>41727</v>
      </c>
      <c r="I417" s="28">
        <f t="shared" ca="1" si="13"/>
        <v>12.097339993218752</v>
      </c>
      <c r="J417" s="14" t="s">
        <v>31</v>
      </c>
      <c r="K417" s="30"/>
      <c r="L417" s="30">
        <v>144216</v>
      </c>
      <c r="M417" s="14" t="s">
        <v>1230</v>
      </c>
      <c r="N417" s="30"/>
      <c r="O417" s="14" t="s">
        <v>16</v>
      </c>
      <c r="P417" s="14" t="s">
        <v>1288</v>
      </c>
      <c r="Q417" s="10">
        <v>23</v>
      </c>
      <c r="R417" s="10">
        <f>60-Table7[[#This Row],[AL]]</f>
        <v>37</v>
      </c>
      <c r="T417" s="30">
        <f>30-Table7[[#This Row],[CL]]</f>
        <v>30</v>
      </c>
      <c r="U417" s="30">
        <f>Table7[[#This Row],[AL BAL]]+Table7[[#This Row],[CL BAL]]</f>
        <v>67</v>
      </c>
      <c r="V417" s="30"/>
      <c r="W417" s="30"/>
      <c r="X417" s="30"/>
      <c r="Y417" s="30" t="str">
        <f>Table7[[#This Row],[Coy]]</f>
        <v>C</v>
      </c>
      <c r="Z417" s="30" t="str">
        <f>Table7[[#This Row],[Med Cat]]</f>
        <v>SHAPE1</v>
      </c>
      <c r="AA417" s="30" t="str">
        <f>Table7[[#This Row],[Location]]</f>
        <v>In Unit</v>
      </c>
      <c r="AB417" s="30"/>
      <c r="AC417" s="30"/>
      <c r="AD417" s="30"/>
      <c r="AE417" s="30"/>
      <c r="AF417" s="30"/>
      <c r="AG417" s="30"/>
      <c r="AH417" s="30"/>
      <c r="AI417"/>
      <c r="AJ417"/>
      <c r="AK417"/>
      <c r="AL417"/>
      <c r="AM417"/>
      <c r="AN417"/>
      <c r="AO417"/>
      <c r="AP417"/>
      <c r="AQ417"/>
      <c r="AR417"/>
      <c r="AS417"/>
      <c r="AT417"/>
    </row>
    <row r="418" spans="1:46" x14ac:dyDescent="0.3">
      <c r="A418" s="10">
        <f>SUBTOTAL(3,$B$5:B418)</f>
        <v>414</v>
      </c>
      <c r="B418" s="14" t="s">
        <v>1236</v>
      </c>
      <c r="C418" s="13" t="s">
        <v>14</v>
      </c>
      <c r="D418" s="14" t="s">
        <v>1237</v>
      </c>
      <c r="E418" s="14" t="s">
        <v>15</v>
      </c>
      <c r="F418" s="15">
        <v>32459</v>
      </c>
      <c r="G418" s="28">
        <f t="shared" ca="1" si="12"/>
        <v>37.471741088359067</v>
      </c>
      <c r="H418" s="16">
        <v>41728</v>
      </c>
      <c r="I418" s="28">
        <f t="shared" ca="1" si="13"/>
        <v>12.09460214243162</v>
      </c>
      <c r="J418" s="14" t="s">
        <v>21</v>
      </c>
      <c r="K418" s="30"/>
      <c r="L418" s="30">
        <v>144216</v>
      </c>
      <c r="M418" s="14" t="s">
        <v>1238</v>
      </c>
      <c r="N418" s="30"/>
      <c r="O418" s="14" t="s">
        <v>16</v>
      </c>
      <c r="P418" s="13" t="s">
        <v>1288</v>
      </c>
      <c r="Q418" s="10">
        <v>23</v>
      </c>
      <c r="R418" s="10">
        <f>60-Table7[[#This Row],[AL]]</f>
        <v>37</v>
      </c>
      <c r="T418" s="30">
        <f>30-Table7[[#This Row],[CL]]</f>
        <v>30</v>
      </c>
      <c r="U418" s="30">
        <f>Table7[[#This Row],[AL BAL]]+Table7[[#This Row],[CL BAL]]</f>
        <v>67</v>
      </c>
      <c r="V418" s="30"/>
      <c r="W418" s="30"/>
      <c r="X418" s="30"/>
      <c r="Y418" s="30" t="str">
        <f>Table7[[#This Row],[Coy]]</f>
        <v>SP</v>
      </c>
      <c r="Z418" s="30" t="str">
        <f>Table7[[#This Row],[Med Cat]]</f>
        <v>SHAPE1</v>
      </c>
      <c r="AA418" s="30" t="str">
        <f>Table7[[#This Row],[Location]]</f>
        <v>In Unit</v>
      </c>
      <c r="AB418" s="30"/>
      <c r="AC418" s="30"/>
      <c r="AD418" s="30"/>
      <c r="AE418" s="30"/>
      <c r="AF418" s="30"/>
      <c r="AG418" s="30"/>
      <c r="AH418" s="30"/>
      <c r="AI418"/>
      <c r="AJ418"/>
      <c r="AK418"/>
      <c r="AL418"/>
      <c r="AM418"/>
      <c r="AN418"/>
      <c r="AO418"/>
      <c r="AP418"/>
      <c r="AQ418"/>
      <c r="AR418"/>
      <c r="AS418"/>
      <c r="AT418"/>
    </row>
    <row r="419" spans="1:46" x14ac:dyDescent="0.3">
      <c r="A419" s="10">
        <f>SUBTOTAL(3,$B$5:B419)</f>
        <v>415</v>
      </c>
      <c r="B419" s="13" t="s">
        <v>1257</v>
      </c>
      <c r="C419" s="13" t="s">
        <v>19</v>
      </c>
      <c r="D419" s="13" t="s">
        <v>1258</v>
      </c>
      <c r="E419" s="13" t="s">
        <v>2</v>
      </c>
      <c r="F419" s="15">
        <v>32460</v>
      </c>
      <c r="G419" s="28">
        <f t="shared" ca="1" si="12"/>
        <v>37.469003237571933</v>
      </c>
      <c r="H419" s="15">
        <v>41729</v>
      </c>
      <c r="I419" s="28">
        <f t="shared" ca="1" si="13"/>
        <v>12.091864291644487</v>
      </c>
      <c r="J419" s="13" t="s">
        <v>17</v>
      </c>
      <c r="K419" s="30"/>
      <c r="L419" s="30">
        <v>144216</v>
      </c>
      <c r="M419" s="13" t="s">
        <v>17</v>
      </c>
      <c r="N419" s="30"/>
      <c r="O419" s="13" t="s">
        <v>16</v>
      </c>
      <c r="P419" s="13" t="s">
        <v>1288</v>
      </c>
      <c r="Q419" s="10">
        <v>23</v>
      </c>
      <c r="R419" s="10">
        <f>60-Table7[[#This Row],[AL]]</f>
        <v>37</v>
      </c>
      <c r="T419" s="30">
        <f>30-Table7[[#This Row],[CL]]</f>
        <v>30</v>
      </c>
      <c r="U419" s="30">
        <f>Table7[[#This Row],[AL BAL]]+Table7[[#This Row],[CL BAL]]</f>
        <v>67</v>
      </c>
      <c r="V419" s="30"/>
      <c r="W419" s="30"/>
      <c r="X419" s="30"/>
      <c r="Y419" s="30" t="str">
        <f>Table7[[#This Row],[Coy]]</f>
        <v>C</v>
      </c>
      <c r="Z419" s="30" t="str">
        <f>Table7[[#This Row],[Med Cat]]</f>
        <v>SHAPE1</v>
      </c>
      <c r="AA419" s="30" t="str">
        <f>Table7[[#This Row],[Location]]</f>
        <v>In Unit</v>
      </c>
      <c r="AB419" s="30"/>
      <c r="AC419" s="30"/>
      <c r="AD419" s="30"/>
      <c r="AE419" s="30"/>
      <c r="AF419" s="30"/>
      <c r="AG419" s="30"/>
      <c r="AH419" s="30"/>
      <c r="AI419"/>
      <c r="AJ419"/>
      <c r="AK419"/>
      <c r="AL419"/>
      <c r="AM419"/>
      <c r="AN419"/>
      <c r="AO419"/>
      <c r="AP419"/>
      <c r="AQ419"/>
      <c r="AR419"/>
      <c r="AS419"/>
      <c r="AT419"/>
    </row>
    <row r="420" spans="1:46" x14ac:dyDescent="0.3">
      <c r="A420" s="10">
        <f>SUBTOTAL(3,$B$5:B420)</f>
        <v>416</v>
      </c>
      <c r="B420" s="14" t="s">
        <v>1259</v>
      </c>
      <c r="C420" s="13" t="s">
        <v>24</v>
      </c>
      <c r="D420" s="14" t="s">
        <v>1260</v>
      </c>
      <c r="E420" s="14" t="s">
        <v>2</v>
      </c>
      <c r="F420" s="15">
        <v>32461</v>
      </c>
      <c r="G420" s="28">
        <f t="shared" ca="1" si="12"/>
        <v>37.466265386784805</v>
      </c>
      <c r="H420" s="16">
        <v>41730</v>
      </c>
      <c r="I420" s="28">
        <f t="shared" ca="1" si="13"/>
        <v>12.089126440857356</v>
      </c>
      <c r="J420" s="14" t="s">
        <v>17</v>
      </c>
      <c r="K420" s="30"/>
      <c r="L420" s="30">
        <v>144216</v>
      </c>
      <c r="M420" s="14" t="s">
        <v>17</v>
      </c>
      <c r="N420" s="30"/>
      <c r="O420" s="14" t="s">
        <v>16</v>
      </c>
      <c r="P420" s="14" t="s">
        <v>1288</v>
      </c>
      <c r="Q420" s="10">
        <v>23</v>
      </c>
      <c r="R420" s="10">
        <f>60-Table7[[#This Row],[AL]]</f>
        <v>37</v>
      </c>
      <c r="T420" s="30">
        <f>30-Table7[[#This Row],[CL]]</f>
        <v>30</v>
      </c>
      <c r="U420" s="30">
        <f>Table7[[#This Row],[AL BAL]]+Table7[[#This Row],[CL BAL]]</f>
        <v>67</v>
      </c>
      <c r="V420" s="30"/>
      <c r="W420" s="30"/>
      <c r="X420" s="30"/>
      <c r="Y420" s="30" t="str">
        <f>Table7[[#This Row],[Coy]]</f>
        <v>C</v>
      </c>
      <c r="Z420" s="30" t="str">
        <f>Table7[[#This Row],[Med Cat]]</f>
        <v>SHAPE1</v>
      </c>
      <c r="AA420" s="30" t="str">
        <f>Table7[[#This Row],[Location]]</f>
        <v>In Unit</v>
      </c>
      <c r="AB420" s="30"/>
      <c r="AC420" s="30"/>
      <c r="AD420" s="30"/>
      <c r="AE420" s="30"/>
      <c r="AF420" s="30"/>
      <c r="AG420" s="30"/>
      <c r="AH420" s="30"/>
      <c r="AI420"/>
      <c r="AJ420"/>
      <c r="AK420"/>
      <c r="AL420"/>
      <c r="AM420"/>
      <c r="AN420"/>
      <c r="AO420"/>
      <c r="AP420"/>
      <c r="AQ420"/>
      <c r="AR420"/>
      <c r="AS420"/>
      <c r="AT420"/>
    </row>
    <row r="421" spans="1:46" x14ac:dyDescent="0.3">
      <c r="A421" s="10">
        <f>SUBTOTAL(3,$B$5:B421)</f>
        <v>417</v>
      </c>
      <c r="B421" s="14" t="s">
        <v>157</v>
      </c>
      <c r="C421" s="13" t="s">
        <v>34</v>
      </c>
      <c r="D421" s="14" t="s">
        <v>158</v>
      </c>
      <c r="E421" s="14" t="s">
        <v>0</v>
      </c>
      <c r="F421" s="15">
        <v>32462</v>
      </c>
      <c r="G421" s="28">
        <f t="shared" ca="1" si="12"/>
        <v>37.46352753599767</v>
      </c>
      <c r="H421" s="15">
        <v>41731</v>
      </c>
      <c r="I421" s="28">
        <f t="shared" ca="1" si="13"/>
        <v>12.086388590070223</v>
      </c>
      <c r="J421" s="14" t="s">
        <v>31</v>
      </c>
      <c r="K421" s="30"/>
      <c r="L421" s="30">
        <v>144216</v>
      </c>
      <c r="M421" s="14" t="s">
        <v>159</v>
      </c>
      <c r="N421" s="30"/>
      <c r="O421" s="14" t="s">
        <v>16</v>
      </c>
      <c r="P421" s="14" t="s">
        <v>1288</v>
      </c>
      <c r="Q421" s="10">
        <v>23</v>
      </c>
      <c r="R421" s="10">
        <f>60-Table7[[#This Row],[AL]]</f>
        <v>37</v>
      </c>
      <c r="T421" s="30">
        <f>30-Table7[[#This Row],[CL]]</f>
        <v>30</v>
      </c>
      <c r="U421" s="30">
        <f>Table7[[#This Row],[AL BAL]]+Table7[[#This Row],[CL BAL]]</f>
        <v>67</v>
      </c>
      <c r="V421" s="30"/>
      <c r="W421" s="30"/>
      <c r="X421" s="30"/>
      <c r="Y421" s="30" t="str">
        <f>Table7[[#This Row],[Coy]]</f>
        <v>B</v>
      </c>
      <c r="Z421" s="30" t="str">
        <f>Table7[[#This Row],[Med Cat]]</f>
        <v>SHAPE1</v>
      </c>
      <c r="AA421" s="30" t="str">
        <f>Table7[[#This Row],[Location]]</f>
        <v>In Unit</v>
      </c>
      <c r="AB421" s="30"/>
      <c r="AC421" s="30"/>
      <c r="AD421" s="30"/>
      <c r="AE421" s="30"/>
      <c r="AF421" s="30"/>
      <c r="AG421" s="30"/>
      <c r="AH421" s="30"/>
      <c r="AI421"/>
      <c r="AJ421"/>
      <c r="AK421"/>
      <c r="AL421"/>
      <c r="AM421"/>
      <c r="AN421"/>
      <c r="AO421"/>
      <c r="AP421"/>
      <c r="AQ421"/>
      <c r="AR421"/>
      <c r="AS421"/>
      <c r="AT421"/>
    </row>
    <row r="422" spans="1:46" x14ac:dyDescent="0.3">
      <c r="A422" s="10">
        <f>SUBTOTAL(3,$B$5:B422)</f>
        <v>418</v>
      </c>
      <c r="B422" s="14" t="s">
        <v>1139</v>
      </c>
      <c r="C422" s="13" t="s">
        <v>14</v>
      </c>
      <c r="D422" s="14" t="s">
        <v>1140</v>
      </c>
      <c r="E422" s="14" t="s">
        <v>15</v>
      </c>
      <c r="F422" s="15">
        <v>32463</v>
      </c>
      <c r="G422" s="28">
        <f t="shared" ca="1" si="12"/>
        <v>37.460789685210536</v>
      </c>
      <c r="H422" s="16">
        <v>41732</v>
      </c>
      <c r="I422" s="28">
        <f t="shared" ca="1" si="13"/>
        <v>12.083650739283092</v>
      </c>
      <c r="J422" s="14" t="s">
        <v>31</v>
      </c>
      <c r="K422" s="30"/>
      <c r="L422" s="30">
        <v>144216</v>
      </c>
      <c r="M422" s="14" t="s">
        <v>1141</v>
      </c>
      <c r="N422" s="30"/>
      <c r="O422" s="14" t="s">
        <v>16</v>
      </c>
      <c r="P422" s="13" t="s">
        <v>1288</v>
      </c>
      <c r="Q422" s="10"/>
      <c r="R422" s="10">
        <f>60-Table7[[#This Row],[AL]]</f>
        <v>60</v>
      </c>
      <c r="T422" s="30">
        <f>30-Table7[[#This Row],[CL]]</f>
        <v>30</v>
      </c>
      <c r="U422" s="30">
        <f>Table7[[#This Row],[AL BAL]]+Table7[[#This Row],[CL BAL]]</f>
        <v>90</v>
      </c>
      <c r="V422" s="30"/>
      <c r="W422" s="30"/>
      <c r="X422" s="30"/>
      <c r="Y422" s="30" t="str">
        <f>Table7[[#This Row],[Coy]]</f>
        <v>SP</v>
      </c>
      <c r="Z422" s="30" t="str">
        <f>Table7[[#This Row],[Med Cat]]</f>
        <v>SHAPE1</v>
      </c>
      <c r="AA422" s="30" t="str">
        <f>Table7[[#This Row],[Location]]</f>
        <v>In Unit</v>
      </c>
      <c r="AB422" s="30"/>
      <c r="AC422" s="30"/>
      <c r="AD422" s="30"/>
      <c r="AE422" s="30"/>
      <c r="AF422" s="30"/>
      <c r="AG422" s="30"/>
      <c r="AH422" s="30"/>
      <c r="AI422"/>
      <c r="AJ422"/>
      <c r="AK422"/>
      <c r="AL422"/>
      <c r="AM422"/>
      <c r="AN422"/>
      <c r="AO422"/>
      <c r="AP422"/>
      <c r="AQ422"/>
      <c r="AR422"/>
      <c r="AS422"/>
      <c r="AT422"/>
    </row>
    <row r="423" spans="1:46" x14ac:dyDescent="0.3">
      <c r="A423" s="10">
        <f>SUBTOTAL(3,$B$5:B423)</f>
        <v>419</v>
      </c>
      <c r="B423" s="13" t="s">
        <v>1159</v>
      </c>
      <c r="C423" s="13" t="s">
        <v>19</v>
      </c>
      <c r="D423" s="13" t="s">
        <v>1160</v>
      </c>
      <c r="E423" s="13" t="s">
        <v>2</v>
      </c>
      <c r="F423" s="15">
        <v>32464</v>
      </c>
      <c r="G423" s="28">
        <f t="shared" ca="1" si="12"/>
        <v>37.458051834423408</v>
      </c>
      <c r="H423" s="15">
        <v>41733</v>
      </c>
      <c r="I423" s="28">
        <f t="shared" ca="1" si="13"/>
        <v>12.080912888495959</v>
      </c>
      <c r="J423" s="13" t="s">
        <v>22</v>
      </c>
      <c r="K423" s="30"/>
      <c r="L423" s="30">
        <v>144216</v>
      </c>
      <c r="M423" s="13" t="s">
        <v>1161</v>
      </c>
      <c r="N423" s="30"/>
      <c r="O423" s="13" t="s">
        <v>26</v>
      </c>
      <c r="P423" s="13" t="s">
        <v>1264</v>
      </c>
      <c r="Q423" s="10"/>
      <c r="R423" s="10">
        <f>60-Table7[[#This Row],[AL]]</f>
        <v>60</v>
      </c>
      <c r="T423" s="30">
        <f>30-Table7[[#This Row],[CL]]</f>
        <v>30</v>
      </c>
      <c r="U423" s="30">
        <f>Table7[[#This Row],[AL BAL]]+Table7[[#This Row],[CL BAL]]</f>
        <v>90</v>
      </c>
      <c r="V423" s="30"/>
      <c r="W423" s="30"/>
      <c r="X423" s="30"/>
      <c r="Y423" s="30" t="str">
        <f>Table7[[#This Row],[Coy]]</f>
        <v>C</v>
      </c>
      <c r="Z423" s="30" t="str">
        <f>Table7[[#This Row],[Med Cat]]</f>
        <v>P2(P)</v>
      </c>
      <c r="AA423" s="30" t="str">
        <f>Table7[[#This Row],[Location]]</f>
        <v>Temp Duty</v>
      </c>
      <c r="AB423" s="30"/>
      <c r="AC423" s="30"/>
      <c r="AD423" s="30"/>
      <c r="AE423" s="30"/>
      <c r="AF423" s="30"/>
      <c r="AG423" s="30"/>
      <c r="AH423" s="30"/>
      <c r="AI423"/>
      <c r="AJ423"/>
      <c r="AK423"/>
      <c r="AL423"/>
      <c r="AM423"/>
      <c r="AN423"/>
      <c r="AO423"/>
      <c r="AP423"/>
      <c r="AQ423"/>
      <c r="AR423"/>
      <c r="AS423"/>
      <c r="AT423"/>
    </row>
    <row r="424" spans="1:46" ht="15" hidden="1" customHeight="1" x14ac:dyDescent="0.3">
      <c r="A424" s="10">
        <f>SUBTOTAL(3,$B$5:B424)</f>
        <v>419</v>
      </c>
      <c r="B424" s="24"/>
      <c r="C424" s="24"/>
      <c r="D424" s="24"/>
      <c r="E424" s="24"/>
      <c r="F424" s="15">
        <v>32465</v>
      </c>
      <c r="G424" s="28">
        <f t="shared" ca="1" si="12"/>
        <v>37.4553139833194</v>
      </c>
      <c r="H424" s="16">
        <v>167246</v>
      </c>
      <c r="I424" s="25"/>
      <c r="J424" s="11"/>
      <c r="K424" s="11"/>
      <c r="L424" s="30">
        <v>144216</v>
      </c>
      <c r="M424" s="11"/>
      <c r="N424" s="11"/>
      <c r="O424" s="11"/>
      <c r="P424" s="26"/>
      <c r="Q424" s="11"/>
      <c r="R424" s="11">
        <f>60-Table7[[#This Row],[AL]]</f>
        <v>60</v>
      </c>
      <c r="S424" s="11"/>
      <c r="T424" s="11">
        <f>30-Table7[[#This Row],[CL]]</f>
        <v>30</v>
      </c>
      <c r="U424" s="11">
        <f>Table7[[#This Row],[AL BAL]]+Table7[[#This Row],[CL BAL]]</f>
        <v>90</v>
      </c>
      <c r="V424" s="11"/>
      <c r="W424" s="11"/>
      <c r="X424" s="11"/>
      <c r="Y424" s="11"/>
      <c r="Z424" s="11">
        <f>Table7[[#This Row],[Med Cat]]</f>
        <v>0</v>
      </c>
      <c r="AA424" s="11">
        <f>Table7[[#This Row],[Location]]</f>
        <v>0</v>
      </c>
      <c r="AB424" s="11"/>
      <c r="AC424" s="11"/>
      <c r="AD424" s="11"/>
      <c r="AE424" s="30"/>
      <c r="AF424" s="11"/>
      <c r="AG424" s="11"/>
      <c r="AH424" s="30"/>
      <c r="AI424"/>
      <c r="AJ424"/>
      <c r="AK424"/>
      <c r="AL424"/>
      <c r="AM424"/>
      <c r="AN424"/>
      <c r="AO424"/>
      <c r="AP424"/>
      <c r="AQ424"/>
      <c r="AR424"/>
      <c r="AS424"/>
      <c r="AT424"/>
    </row>
    <row r="425" spans="1:46" ht="15" hidden="1" customHeight="1" x14ac:dyDescent="0.3">
      <c r="A425" s="10">
        <f>SUBTOTAL(3,$B$5:B425)</f>
        <v>419</v>
      </c>
      <c r="B425" s="24"/>
      <c r="C425" s="24"/>
      <c r="D425" s="24"/>
      <c r="E425" s="24"/>
      <c r="F425" s="15">
        <v>32466</v>
      </c>
      <c r="G425" s="28">
        <f t="shared" ca="1" si="12"/>
        <v>37.452576132532265</v>
      </c>
      <c r="H425" s="15">
        <v>167612</v>
      </c>
      <c r="I425" s="25"/>
      <c r="J425" s="11"/>
      <c r="K425" s="11"/>
      <c r="L425" s="30">
        <v>144216</v>
      </c>
      <c r="M425" s="11"/>
      <c r="N425" s="11"/>
      <c r="O425" s="11"/>
      <c r="P425" s="26"/>
      <c r="Q425" s="11"/>
      <c r="R425" s="11">
        <f>60-Table7[[#This Row],[AL]]</f>
        <v>60</v>
      </c>
      <c r="S425" s="11"/>
      <c r="T425" s="11">
        <f>30-Table7[[#This Row],[CL]]</f>
        <v>30</v>
      </c>
      <c r="U425" s="11">
        <f>Table7[[#This Row],[AL BAL]]+Table7[[#This Row],[CL BAL]]</f>
        <v>90</v>
      </c>
      <c r="V425" s="11"/>
      <c r="W425" s="11"/>
      <c r="X425" s="11"/>
      <c r="Y425" s="11"/>
      <c r="Z425" s="11">
        <f>Table7[[#This Row],[Med Cat]]</f>
        <v>0</v>
      </c>
      <c r="AA425" s="11">
        <f>Table7[[#This Row],[Location]]</f>
        <v>0</v>
      </c>
      <c r="AB425" s="11"/>
      <c r="AC425" s="11"/>
      <c r="AD425" s="11"/>
      <c r="AE425" s="30"/>
      <c r="AF425" s="11"/>
      <c r="AG425" s="11"/>
      <c r="AH425" s="30"/>
      <c r="AI425"/>
      <c r="AJ425"/>
      <c r="AK425"/>
      <c r="AL425"/>
      <c r="AM425"/>
      <c r="AN425"/>
      <c r="AO425"/>
      <c r="AP425"/>
      <c r="AQ425"/>
      <c r="AR425"/>
      <c r="AS425"/>
      <c r="AT425"/>
    </row>
    <row r="426" spans="1:46" ht="15" hidden="1" customHeight="1" x14ac:dyDescent="0.3">
      <c r="A426" s="10">
        <f>SUBTOTAL(3,$B$5:B426)</f>
        <v>419</v>
      </c>
      <c r="B426" s="24"/>
      <c r="C426" s="24"/>
      <c r="D426" s="24"/>
      <c r="E426" s="24"/>
      <c r="F426" s="15">
        <v>32467</v>
      </c>
      <c r="G426" s="28">
        <f t="shared" ca="1" si="12"/>
        <v>37.449838281745137</v>
      </c>
      <c r="H426" s="16">
        <v>167978</v>
      </c>
      <c r="I426" s="25"/>
      <c r="J426" s="11"/>
      <c r="K426" s="11"/>
      <c r="L426" s="30">
        <v>144216</v>
      </c>
      <c r="M426" s="11"/>
      <c r="N426" s="11"/>
      <c r="O426" s="11"/>
      <c r="P426" s="26"/>
      <c r="Q426" s="11"/>
      <c r="R426" s="11">
        <f>60-Table7[[#This Row],[AL]]</f>
        <v>60</v>
      </c>
      <c r="S426" s="11"/>
      <c r="T426" s="11">
        <f>30-Table7[[#This Row],[CL]]</f>
        <v>30</v>
      </c>
      <c r="U426" s="11">
        <f>Table7[[#This Row],[AL BAL]]+Table7[[#This Row],[CL BAL]]</f>
        <v>90</v>
      </c>
      <c r="V426" s="11"/>
      <c r="W426" s="11"/>
      <c r="X426" s="11"/>
      <c r="Y426" s="11"/>
      <c r="Z426" s="11">
        <f>Table7[[#This Row],[Med Cat]]</f>
        <v>0</v>
      </c>
      <c r="AA426" s="11">
        <f>Table7[[#This Row],[Location]]</f>
        <v>0</v>
      </c>
      <c r="AB426" s="11"/>
      <c r="AC426" s="11"/>
      <c r="AD426" s="11"/>
      <c r="AE426" s="30"/>
      <c r="AF426" s="11"/>
      <c r="AG426" s="11"/>
      <c r="AH426" s="30"/>
      <c r="AI426"/>
      <c r="AJ426"/>
      <c r="AK426"/>
      <c r="AL426"/>
      <c r="AM426"/>
      <c r="AN426"/>
      <c r="AO426"/>
      <c r="AP426"/>
      <c r="AQ426"/>
      <c r="AR426"/>
      <c r="AS426"/>
      <c r="AT426"/>
    </row>
    <row r="427" spans="1:46" ht="15" hidden="1" customHeight="1" x14ac:dyDescent="0.3">
      <c r="A427" s="10">
        <f>SUBTOTAL(3,$B$5:B427)</f>
        <v>419</v>
      </c>
      <c r="B427" s="24"/>
      <c r="C427" s="24"/>
      <c r="D427" s="24"/>
      <c r="E427" s="24"/>
      <c r="F427" s="15">
        <v>32468</v>
      </c>
      <c r="G427" s="28">
        <f t="shared" ca="1" si="12"/>
        <v>37.447100430958002</v>
      </c>
      <c r="H427" s="15">
        <v>168344</v>
      </c>
      <c r="I427" s="27"/>
      <c r="J427" s="11"/>
      <c r="K427" s="11"/>
      <c r="L427" s="30">
        <v>144216</v>
      </c>
      <c r="M427" s="11"/>
      <c r="N427" s="11"/>
      <c r="O427" s="11"/>
      <c r="P427" s="26"/>
      <c r="Q427" s="11"/>
      <c r="R427" s="11">
        <f>60-Table7[[#This Row],[AL]]</f>
        <v>60</v>
      </c>
      <c r="S427" s="11"/>
      <c r="T427" s="11">
        <f>30-Table7[[#This Row],[CL]]</f>
        <v>30</v>
      </c>
      <c r="U427" s="11">
        <f>Table7[[#This Row],[AL BAL]]+Table7[[#This Row],[CL BAL]]</f>
        <v>90</v>
      </c>
      <c r="V427" s="11"/>
      <c r="W427" s="11"/>
      <c r="X427" s="11"/>
      <c r="Y427" s="11"/>
      <c r="Z427" s="11">
        <f>Table7[[#This Row],[Med Cat]]</f>
        <v>0</v>
      </c>
      <c r="AA427" s="11">
        <f>Table7[[#This Row],[Location]]</f>
        <v>0</v>
      </c>
      <c r="AB427" s="11"/>
      <c r="AC427" s="11"/>
      <c r="AD427" s="11"/>
      <c r="AE427" s="30"/>
      <c r="AF427" s="11"/>
      <c r="AG427" s="11"/>
      <c r="AH427" s="30"/>
      <c r="AI427"/>
      <c r="AJ427"/>
      <c r="AK427"/>
      <c r="AL427"/>
      <c r="AM427"/>
      <c r="AN427"/>
      <c r="AO427"/>
      <c r="AP427"/>
      <c r="AQ427"/>
      <c r="AR427"/>
      <c r="AS427"/>
      <c r="AT427"/>
    </row>
    <row r="428" spans="1:46" ht="15" hidden="1" customHeight="1" x14ac:dyDescent="0.3">
      <c r="A428" s="10">
        <f>SUBTOTAL(3,$B$5:B428)</f>
        <v>419</v>
      </c>
      <c r="B428" s="24"/>
      <c r="C428" s="24"/>
      <c r="D428" s="24"/>
      <c r="E428" s="24"/>
      <c r="F428" s="15">
        <v>32469</v>
      </c>
      <c r="G428" s="28">
        <f t="shared" ca="1" si="12"/>
        <v>37.444362580170868</v>
      </c>
      <c r="H428" s="16">
        <v>168710</v>
      </c>
      <c r="I428" s="27"/>
      <c r="J428" s="11"/>
      <c r="K428" s="11"/>
      <c r="L428" s="30">
        <v>144216</v>
      </c>
      <c r="M428" s="11"/>
      <c r="N428" s="11"/>
      <c r="O428" s="11"/>
      <c r="P428" s="26"/>
      <c r="Q428" s="11"/>
      <c r="R428" s="11">
        <f>60-Table7[[#This Row],[AL]]</f>
        <v>60</v>
      </c>
      <c r="S428" s="11"/>
      <c r="T428" s="11">
        <f>30-Table7[[#This Row],[CL]]</f>
        <v>30</v>
      </c>
      <c r="U428" s="11">
        <f>Table7[[#This Row],[AL BAL]]+Table7[[#This Row],[CL BAL]]</f>
        <v>90</v>
      </c>
      <c r="V428" s="11"/>
      <c r="W428" s="11"/>
      <c r="X428" s="11"/>
      <c r="Y428" s="11"/>
      <c r="Z428" s="11">
        <f>Table7[[#This Row],[Med Cat]]</f>
        <v>0</v>
      </c>
      <c r="AA428" s="11">
        <f>Table7[[#This Row],[Location]]</f>
        <v>0</v>
      </c>
      <c r="AB428" s="11"/>
      <c r="AC428" s="11"/>
      <c r="AD428" s="11"/>
      <c r="AE428" s="30"/>
      <c r="AF428" s="11"/>
      <c r="AG428" s="11"/>
      <c r="AH428" s="30"/>
      <c r="AI428"/>
      <c r="AJ428"/>
      <c r="AK428"/>
      <c r="AL428"/>
      <c r="AM428"/>
      <c r="AN428"/>
      <c r="AO428"/>
      <c r="AP428"/>
      <c r="AQ428"/>
      <c r="AR428"/>
      <c r="AS428"/>
      <c r="AT428"/>
    </row>
    <row r="429" spans="1:46" ht="15" hidden="1" customHeight="1" x14ac:dyDescent="0.3">
      <c r="A429" s="10">
        <f>SUBTOTAL(3,$B$5:B429)</f>
        <v>419</v>
      </c>
      <c r="B429" s="24"/>
      <c r="C429" s="24"/>
      <c r="D429" s="24"/>
      <c r="E429" s="24"/>
      <c r="F429" s="15">
        <v>32470</v>
      </c>
      <c r="G429" s="28">
        <f t="shared" ca="1" si="12"/>
        <v>37.44162472938374</v>
      </c>
      <c r="H429" s="15">
        <v>169076</v>
      </c>
      <c r="I429" s="27"/>
      <c r="J429" s="11"/>
      <c r="K429" s="11"/>
      <c r="L429" s="30">
        <v>144216</v>
      </c>
      <c r="M429" s="11"/>
      <c r="N429" s="11"/>
      <c r="O429" s="11"/>
      <c r="P429" s="26"/>
      <c r="Q429" s="11"/>
      <c r="R429" s="11">
        <f>60-Table7[[#This Row],[AL]]</f>
        <v>60</v>
      </c>
      <c r="S429" s="11"/>
      <c r="T429" s="11">
        <f>30-Table7[[#This Row],[CL]]</f>
        <v>30</v>
      </c>
      <c r="U429" s="11">
        <f>Table7[[#This Row],[AL BAL]]+Table7[[#This Row],[CL BAL]]</f>
        <v>90</v>
      </c>
      <c r="V429" s="11"/>
      <c r="W429" s="11"/>
      <c r="X429" s="11"/>
      <c r="Y429" s="11"/>
      <c r="Z429" s="11">
        <f>Table7[[#This Row],[Med Cat]]</f>
        <v>0</v>
      </c>
      <c r="AA429" s="11">
        <f>Table7[[#This Row],[Location]]</f>
        <v>0</v>
      </c>
      <c r="AB429" s="11"/>
      <c r="AC429" s="11"/>
      <c r="AD429" s="11"/>
      <c r="AE429" s="30"/>
      <c r="AF429" s="11"/>
      <c r="AG429" s="11"/>
      <c r="AH429" s="30"/>
      <c r="AI429"/>
      <c r="AJ429"/>
      <c r="AK429"/>
      <c r="AL429"/>
      <c r="AM429"/>
      <c r="AN429"/>
      <c r="AO429"/>
      <c r="AP429"/>
      <c r="AQ429"/>
      <c r="AR429"/>
      <c r="AS429"/>
      <c r="AT429"/>
    </row>
    <row r="430" spans="1:46" ht="15" hidden="1" customHeight="1" x14ac:dyDescent="0.3">
      <c r="A430" s="10">
        <f>SUBTOTAL(3,$B$5:B430)</f>
        <v>419</v>
      </c>
      <c r="B430" s="24"/>
      <c r="C430" s="24"/>
      <c r="D430" s="24"/>
      <c r="E430" s="24"/>
      <c r="F430" s="15">
        <v>32471</v>
      </c>
      <c r="G430" s="28">
        <f t="shared" ca="1" si="12"/>
        <v>37.438886878596605</v>
      </c>
      <c r="H430" s="16">
        <v>169442</v>
      </c>
      <c r="I430" s="27"/>
      <c r="J430" s="11"/>
      <c r="K430" s="11"/>
      <c r="L430" s="30">
        <v>144216</v>
      </c>
      <c r="M430" s="11"/>
      <c r="N430" s="11"/>
      <c r="O430" s="11"/>
      <c r="P430" s="26"/>
      <c r="Q430" s="11"/>
      <c r="R430" s="11">
        <f>60-Table7[[#This Row],[AL]]</f>
        <v>60</v>
      </c>
      <c r="S430" s="11"/>
      <c r="T430" s="11">
        <f>30-Table7[[#This Row],[CL]]</f>
        <v>30</v>
      </c>
      <c r="U430" s="11">
        <f>Table7[[#This Row],[AL BAL]]+Table7[[#This Row],[CL BAL]]</f>
        <v>90</v>
      </c>
      <c r="V430" s="11"/>
      <c r="W430" s="11"/>
      <c r="X430" s="11"/>
      <c r="Y430" s="11"/>
      <c r="Z430" s="11">
        <f>Table7[[#This Row],[Med Cat]]</f>
        <v>0</v>
      </c>
      <c r="AA430" s="11">
        <f>Table7[[#This Row],[Location]]</f>
        <v>0</v>
      </c>
      <c r="AB430" s="11"/>
      <c r="AC430" s="11"/>
      <c r="AD430" s="11"/>
      <c r="AE430" s="30"/>
      <c r="AF430" s="11"/>
      <c r="AG430" s="11"/>
      <c r="AH430" s="30"/>
      <c r="AI430"/>
      <c r="AJ430"/>
      <c r="AK430"/>
      <c r="AL430"/>
      <c r="AM430"/>
      <c r="AN430"/>
      <c r="AO430"/>
      <c r="AP430"/>
      <c r="AQ430"/>
      <c r="AR430"/>
      <c r="AS430"/>
      <c r="AT430"/>
    </row>
    <row r="431" spans="1:46" ht="0.75" customHeight="1" x14ac:dyDescent="0.3">
      <c r="A431" s="10">
        <f>SUBTOTAL(3,$B$5:B431)</f>
        <v>419</v>
      </c>
      <c r="B431" s="32"/>
      <c r="C431" s="32"/>
      <c r="D431" s="32"/>
      <c r="E431" s="32"/>
      <c r="F431" s="15">
        <v>32472</v>
      </c>
      <c r="G431" s="28">
        <f t="shared" ca="1" si="12"/>
        <v>37.436149027809478</v>
      </c>
      <c r="H431" s="15">
        <v>169808</v>
      </c>
      <c r="I431" s="27"/>
      <c r="J431" s="11"/>
      <c r="K431" s="11"/>
      <c r="L431" s="30">
        <v>144216</v>
      </c>
      <c r="M431" s="11"/>
      <c r="N431" s="11"/>
      <c r="O431" s="11"/>
      <c r="P431" s="33"/>
      <c r="Q431" s="11"/>
      <c r="R431" s="11">
        <f>60-Table7[[#This Row],[AL]]</f>
        <v>60</v>
      </c>
      <c r="S431" s="11"/>
      <c r="T431" s="11">
        <f>30-Table7[[#This Row],[CL]]</f>
        <v>30</v>
      </c>
      <c r="U431" s="11">
        <f>Table7[[#This Row],[AL BAL]]+Table7[[#This Row],[CL BAL]]</f>
        <v>90</v>
      </c>
      <c r="V431" s="11"/>
      <c r="W431" s="11"/>
      <c r="X431" s="11"/>
      <c r="Y431" s="11"/>
      <c r="Z431" s="11">
        <f>Table7[[#This Row],[Med Cat]]</f>
        <v>0</v>
      </c>
      <c r="AA431" s="11">
        <f>Table7[[#This Row],[Location]]</f>
        <v>0</v>
      </c>
      <c r="AB431" s="11"/>
      <c r="AC431" s="11"/>
      <c r="AD431" s="11"/>
      <c r="AE431" s="30"/>
      <c r="AF431" s="11"/>
      <c r="AG431" s="11"/>
      <c r="AH431" s="30"/>
      <c r="AI431"/>
      <c r="AJ431"/>
      <c r="AK431"/>
      <c r="AL431"/>
      <c r="AM431"/>
      <c r="AN431"/>
      <c r="AO431"/>
      <c r="AP431"/>
      <c r="AQ431"/>
      <c r="AR431"/>
      <c r="AS431"/>
      <c r="AT431"/>
    </row>
    <row r="432" spans="1:46" ht="14.7" hidden="1" customHeight="1" x14ac:dyDescent="0.3">
      <c r="A432" s="22">
        <f>SUBTOTAL(3,$B$5:B433)</f>
        <v>420</v>
      </c>
      <c r="B432" s="32"/>
      <c r="C432" s="32"/>
      <c r="D432" s="32"/>
      <c r="E432" s="32"/>
      <c r="F432" s="15">
        <v>32473</v>
      </c>
      <c r="G432" s="28">
        <f t="shared" ca="1" si="12"/>
        <v>37.433411177022343</v>
      </c>
      <c r="H432" s="16">
        <v>170174</v>
      </c>
      <c r="I432" s="27"/>
      <c r="J432" s="11"/>
      <c r="K432" s="11"/>
      <c r="L432" s="30">
        <v>144216</v>
      </c>
      <c r="M432" s="11"/>
      <c r="N432" s="11"/>
      <c r="O432" s="11"/>
      <c r="P432" s="33"/>
      <c r="Q432" s="11"/>
      <c r="R432" s="11">
        <f>60-Table7[[#This Row],[AL]]</f>
        <v>60</v>
      </c>
      <c r="S432" s="11"/>
      <c r="T432" s="11">
        <f>30-Table7[[#This Row],[CL]]</f>
        <v>30</v>
      </c>
      <c r="U432" s="11">
        <f>Table7[[#This Row],[AL BAL]]+Table7[[#This Row],[CL BAL]]</f>
        <v>90</v>
      </c>
      <c r="V432" s="11"/>
      <c r="W432" s="11"/>
      <c r="X432" s="11"/>
      <c r="Y432" s="11"/>
      <c r="Z432" s="11">
        <f>Table7[[#This Row],[Med Cat]]</f>
        <v>0</v>
      </c>
      <c r="AA432" s="11">
        <f>Table7[[#This Row],[Location]]</f>
        <v>0</v>
      </c>
      <c r="AB432" s="11"/>
      <c r="AC432" s="11"/>
      <c r="AD432" s="11"/>
      <c r="AE432" s="30"/>
      <c r="AF432" s="11"/>
      <c r="AG432" s="11"/>
      <c r="AH432" s="11">
        <f>Table7[[#This Row],[BN TEAM]]</f>
        <v>0</v>
      </c>
      <c r="AI432"/>
      <c r="AJ432"/>
      <c r="AK432"/>
      <c r="AL432"/>
      <c r="AM432"/>
      <c r="AN432"/>
      <c r="AO432"/>
      <c r="AP432"/>
      <c r="AQ432"/>
      <c r="AR432"/>
      <c r="AS432"/>
      <c r="AT432"/>
    </row>
    <row r="433" spans="1:34" x14ac:dyDescent="0.3">
      <c r="A433" s="86">
        <v>420</v>
      </c>
      <c r="B433" s="85" t="s">
        <v>1382</v>
      </c>
      <c r="C433" s="85" t="s">
        <v>1383</v>
      </c>
      <c r="D433" s="85" t="s">
        <v>1384</v>
      </c>
      <c r="E433" s="85" t="s">
        <v>1</v>
      </c>
      <c r="F433" s="86"/>
      <c r="G433" s="87"/>
      <c r="H433" s="86"/>
      <c r="I433" s="88"/>
      <c r="J433" s="88"/>
      <c r="K433" s="88"/>
      <c r="L433" s="88"/>
      <c r="M433" s="88"/>
      <c r="N433" s="86"/>
      <c r="O433" s="86"/>
      <c r="P433" s="89"/>
      <c r="Q433" s="86"/>
      <c r="R433" s="86"/>
      <c r="S433" s="86"/>
      <c r="T433" s="86"/>
      <c r="U433" s="86"/>
      <c r="V433" s="86"/>
      <c r="W433" s="86"/>
      <c r="X433" s="86" t="s">
        <v>1325</v>
      </c>
      <c r="Y433" s="86" t="str">
        <f>Table7[[#This Row],[Coy]]</f>
        <v>A</v>
      </c>
      <c r="Z433" s="86">
        <f>Table7[[#This Row],[Med Cat]]</f>
        <v>0</v>
      </c>
      <c r="AA433" s="86">
        <f>Table7[[#This Row],[Location]]</f>
        <v>0</v>
      </c>
      <c r="AB433" s="86"/>
      <c r="AC433" s="86"/>
      <c r="AD433" s="86"/>
      <c r="AE433" s="86" t="str">
        <f>Table7[[#This Row],[BN TEAM]]</f>
        <v>BN TEAM</v>
      </c>
      <c r="AF433" s="86"/>
      <c r="AG433" s="86"/>
      <c r="AH433" s="86" t="str">
        <f>Table7[[#This Row],[BN TEAM]]</f>
        <v>BN TEAM</v>
      </c>
    </row>
  </sheetData>
  <phoneticPr fontId="16" type="noConversion"/>
  <dataValidations count="1">
    <dataValidation type="list" allowBlank="1" showInputMessage="1" showErrorMessage="1" sqref="C5:C433" xr:uid="{00000000-0002-0000-2000-000000000000}">
      <formula1>"Col,Lt Col,Maj,Capt,Lt,Hav,Lhav,Nk,Lnk,Sep"</formula1>
    </dataValidation>
  </dataValidations>
  <pageMargins left="0.7" right="0.7" top="0.75" bottom="0.75" header="0.3" footer="0.3"/>
  <drawing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1"/>
  <dimension ref="A1:IL14"/>
  <sheetViews>
    <sheetView showGridLines="0" zoomScale="10" zoomScaleNormal="10" zoomScaleSheetLayoutView="10" workbookViewId="0">
      <selection sqref="A1:S11"/>
    </sheetView>
  </sheetViews>
  <sheetFormatPr defaultRowHeight="14.4" x14ac:dyDescent="0.3"/>
  <cols>
    <col min="1" max="1" width="28.77734375" customWidth="1"/>
    <col min="6" max="6" width="154.44140625" customWidth="1"/>
    <col min="7" max="7" width="1.21875" customWidth="1"/>
    <col min="37" max="37" width="63.77734375" customWidth="1"/>
  </cols>
  <sheetData>
    <row r="1" spans="1:246" ht="14.55" customHeight="1" x14ac:dyDescent="0.3">
      <c r="A1" s="127">
        <f ca="1">NOW()</f>
        <v>46145.553432407411</v>
      </c>
      <c r="B1" s="127"/>
      <c r="C1" s="127"/>
      <c r="D1" s="127"/>
      <c r="E1" s="127"/>
      <c r="F1" s="127"/>
      <c r="G1" s="127"/>
      <c r="H1" s="127"/>
      <c r="I1" s="127"/>
      <c r="J1" s="127"/>
      <c r="K1" s="127"/>
      <c r="L1" s="127"/>
      <c r="M1" s="127"/>
      <c r="N1" s="127"/>
      <c r="O1" s="127"/>
      <c r="P1" s="127"/>
      <c r="Q1" s="127"/>
      <c r="R1" s="127"/>
      <c r="S1" s="127"/>
      <c r="AK1" s="57"/>
      <c r="AL1" s="58"/>
      <c r="AM1" s="58"/>
      <c r="AN1" s="58"/>
      <c r="AO1" s="58"/>
      <c r="AP1" s="58"/>
      <c r="AQ1" s="58"/>
      <c r="AR1" s="58"/>
      <c r="AS1" s="58"/>
      <c r="AT1" s="58"/>
      <c r="AU1" s="58"/>
      <c r="AV1" s="58"/>
      <c r="AW1" s="58"/>
      <c r="AX1" s="58"/>
      <c r="AY1" s="58"/>
      <c r="AZ1" s="58"/>
      <c r="BA1" s="58"/>
      <c r="BB1" s="58"/>
      <c r="BC1" s="58"/>
      <c r="BD1" s="58"/>
      <c r="BE1" s="58"/>
      <c r="BF1" s="58"/>
      <c r="BG1" s="58"/>
      <c r="BH1" s="58"/>
      <c r="BI1" s="58"/>
      <c r="BJ1" s="58"/>
      <c r="BK1" s="58"/>
      <c r="BL1" s="58"/>
      <c r="BM1" s="58"/>
      <c r="BN1" s="58"/>
      <c r="BO1" s="58"/>
      <c r="BP1" s="58"/>
      <c r="BQ1" s="58"/>
      <c r="BR1" s="59"/>
      <c r="BS1" s="59"/>
      <c r="BT1" s="59"/>
      <c r="BU1" s="59"/>
      <c r="BV1" s="59"/>
      <c r="BW1" s="59"/>
      <c r="BX1" s="59"/>
      <c r="BY1" s="59"/>
      <c r="BZ1" s="59"/>
      <c r="CA1" s="59"/>
      <c r="CB1" s="59"/>
      <c r="CC1" s="59"/>
      <c r="CD1" s="59"/>
      <c r="CE1" s="59"/>
      <c r="CF1" s="59"/>
      <c r="CG1" s="59"/>
      <c r="CH1" s="59"/>
      <c r="CI1" s="59"/>
      <c r="CJ1" s="59"/>
      <c r="CK1" s="59"/>
      <c r="CL1" s="59"/>
      <c r="CM1" s="59"/>
      <c r="CN1" s="59"/>
      <c r="CO1" s="59"/>
      <c r="CP1" s="59"/>
      <c r="CQ1" s="59"/>
      <c r="CR1" s="59"/>
      <c r="CS1" s="59"/>
      <c r="CT1" s="59"/>
      <c r="CU1" s="59"/>
      <c r="CV1" s="59"/>
      <c r="CW1" s="59"/>
      <c r="CX1" s="59"/>
      <c r="CY1" s="59"/>
      <c r="CZ1" s="59"/>
      <c r="DA1" s="59"/>
      <c r="DB1" s="59"/>
      <c r="DC1" s="59"/>
      <c r="DD1" s="59"/>
      <c r="DE1" s="59"/>
      <c r="DF1" s="59"/>
      <c r="DG1" s="59"/>
      <c r="DH1" s="59"/>
      <c r="DI1" s="59"/>
      <c r="DJ1" s="59"/>
      <c r="DK1" s="59"/>
      <c r="DL1" s="59"/>
      <c r="DM1" s="59"/>
      <c r="DN1" s="59"/>
      <c r="DO1" s="59"/>
      <c r="DP1" s="59"/>
      <c r="DQ1" s="59"/>
      <c r="DR1" s="59"/>
      <c r="DS1" s="59"/>
      <c r="DT1" s="59"/>
      <c r="DU1" s="59"/>
      <c r="DV1" s="59"/>
      <c r="DW1" s="59"/>
      <c r="DX1" s="59"/>
      <c r="DY1" s="59"/>
      <c r="DZ1" s="59"/>
      <c r="EA1" s="59"/>
      <c r="EB1" s="59"/>
      <c r="EC1" s="59"/>
      <c r="ED1" s="59"/>
      <c r="EE1" s="59"/>
      <c r="EF1" s="59"/>
      <c r="EG1" s="59"/>
      <c r="EH1" s="59"/>
      <c r="EI1" s="59"/>
      <c r="EJ1" s="59"/>
      <c r="EK1" s="59"/>
      <c r="EL1" s="59"/>
      <c r="EM1" s="59"/>
      <c r="EN1" s="59"/>
      <c r="EO1" s="59"/>
      <c r="EP1" s="59"/>
      <c r="EQ1" s="59"/>
      <c r="ER1" s="59"/>
      <c r="ES1" s="59"/>
      <c r="ET1" s="59"/>
      <c r="EU1" s="59"/>
      <c r="EV1" s="59"/>
      <c r="EW1" s="59"/>
      <c r="EX1" s="59"/>
      <c r="EY1" s="59"/>
      <c r="EZ1" s="59"/>
      <c r="FA1" s="59"/>
      <c r="FB1" s="59"/>
      <c r="FC1" s="59"/>
      <c r="FD1" s="59"/>
      <c r="FE1" s="59"/>
      <c r="FF1" s="59"/>
      <c r="FG1" s="59"/>
      <c r="FH1" s="128">
        <f ca="1">TODAY()</f>
        <v>46145</v>
      </c>
      <c r="FI1" s="128"/>
      <c r="FJ1" s="128"/>
      <c r="FK1" s="128"/>
      <c r="FL1" s="128"/>
      <c r="FM1" s="128"/>
      <c r="FN1" s="128"/>
      <c r="FO1" s="128"/>
      <c r="FP1" s="128"/>
      <c r="FQ1" s="128"/>
      <c r="FR1" s="128"/>
      <c r="FS1" s="128"/>
      <c r="FT1" s="128"/>
      <c r="FU1" s="128"/>
      <c r="FV1" s="128"/>
      <c r="FW1" s="128"/>
      <c r="FX1" s="128"/>
      <c r="FY1" s="128"/>
      <c r="FZ1" s="128"/>
      <c r="GA1" s="128"/>
      <c r="GB1" s="128"/>
      <c r="GC1" s="128"/>
      <c r="GD1" s="128"/>
      <c r="GE1" s="128"/>
      <c r="GF1" s="128"/>
      <c r="GG1" s="128"/>
      <c r="GH1" s="128"/>
      <c r="GI1" s="128"/>
      <c r="GJ1" s="128"/>
      <c r="GK1" s="128"/>
      <c r="GL1" s="128"/>
      <c r="GM1" s="128"/>
      <c r="GN1" s="128"/>
      <c r="GO1" s="128"/>
      <c r="GP1" s="128"/>
      <c r="GQ1" s="128"/>
      <c r="GR1" s="128"/>
      <c r="GS1" s="128"/>
      <c r="GT1" s="128"/>
      <c r="GU1" s="128"/>
      <c r="GV1" s="128"/>
      <c r="GW1" s="128"/>
      <c r="GX1" s="128"/>
      <c r="GY1" s="128"/>
      <c r="GZ1" s="128"/>
      <c r="HA1" s="128"/>
      <c r="HB1" s="128"/>
      <c r="HC1" s="128"/>
      <c r="HD1" s="128"/>
      <c r="HE1" s="128"/>
      <c r="HF1" s="128"/>
      <c r="HG1" s="128"/>
      <c r="HH1" s="128"/>
      <c r="HI1" s="128"/>
      <c r="HJ1" s="128"/>
      <c r="HK1" s="128"/>
      <c r="HL1" s="128"/>
      <c r="HM1" s="128"/>
      <c r="HN1" s="128"/>
      <c r="HO1" s="128"/>
      <c r="HP1" s="128"/>
      <c r="HQ1" s="128"/>
      <c r="HR1" s="128"/>
      <c r="HS1" s="128"/>
      <c r="HT1" s="128"/>
      <c r="HU1" s="128"/>
      <c r="HV1" s="128"/>
      <c r="HW1" s="128"/>
      <c r="HX1" s="128"/>
      <c r="HY1" s="128"/>
      <c r="HZ1" s="128"/>
      <c r="IA1" s="128"/>
      <c r="IB1" s="128"/>
      <c r="IC1" s="128"/>
      <c r="ID1" s="128"/>
      <c r="IE1" s="128"/>
      <c r="IF1" s="128"/>
      <c r="IG1" s="128"/>
      <c r="IH1" s="128"/>
      <c r="II1" s="128"/>
      <c r="IJ1" s="128"/>
      <c r="IK1" s="128"/>
      <c r="IL1" s="128"/>
    </row>
    <row r="2" spans="1:246" ht="14.55" customHeight="1" x14ac:dyDescent="0.3">
      <c r="A2" s="127"/>
      <c r="B2" s="127"/>
      <c r="C2" s="127"/>
      <c r="D2" s="127"/>
      <c r="E2" s="127"/>
      <c r="F2" s="127"/>
      <c r="G2" s="127"/>
      <c r="H2" s="127"/>
      <c r="I2" s="127"/>
      <c r="J2" s="127"/>
      <c r="K2" s="127"/>
      <c r="L2" s="127"/>
      <c r="M2" s="127"/>
      <c r="N2" s="127"/>
      <c r="O2" s="127"/>
      <c r="P2" s="127"/>
      <c r="Q2" s="127"/>
      <c r="R2" s="127"/>
      <c r="S2" s="127"/>
      <c r="AK2" s="57"/>
      <c r="AL2" s="58"/>
      <c r="AM2" s="58"/>
      <c r="AN2" s="58"/>
      <c r="AO2" s="58"/>
      <c r="AP2" s="58"/>
      <c r="AQ2" s="58"/>
      <c r="AR2" s="58"/>
      <c r="AS2" s="58"/>
      <c r="AT2" s="58"/>
      <c r="AU2" s="58"/>
      <c r="AV2" s="58"/>
      <c r="AW2" s="58"/>
      <c r="AX2" s="58"/>
      <c r="AY2" s="58"/>
      <c r="AZ2" s="58"/>
      <c r="BA2" s="58"/>
      <c r="BB2" s="58"/>
      <c r="BC2" s="58"/>
      <c r="BD2" s="58"/>
      <c r="BE2" s="58"/>
      <c r="BF2" s="58"/>
      <c r="BG2" s="58"/>
      <c r="BH2" s="58"/>
      <c r="BI2" s="58"/>
      <c r="BJ2" s="58"/>
      <c r="BK2" s="58"/>
      <c r="BL2" s="58"/>
      <c r="BM2" s="58"/>
      <c r="BN2" s="58"/>
      <c r="BO2" s="58"/>
      <c r="BP2" s="58"/>
      <c r="BQ2" s="58"/>
      <c r="BR2" s="59"/>
      <c r="BS2" s="59"/>
      <c r="BT2" s="59"/>
      <c r="BU2" s="59"/>
      <c r="BV2" s="59"/>
      <c r="BW2" s="59"/>
      <c r="BX2" s="59"/>
      <c r="BY2" s="59"/>
      <c r="BZ2" s="59"/>
      <c r="CA2" s="59"/>
      <c r="CB2" s="59"/>
      <c r="CC2" s="59"/>
      <c r="CD2" s="59"/>
      <c r="CE2" s="59"/>
      <c r="CF2" s="59"/>
      <c r="CG2" s="59"/>
      <c r="CH2" s="59"/>
      <c r="CI2" s="59"/>
      <c r="CJ2" s="59"/>
      <c r="CK2" s="59"/>
      <c r="CL2" s="59"/>
      <c r="CM2" s="59"/>
      <c r="CN2" s="59"/>
      <c r="CO2" s="59"/>
      <c r="CP2" s="59"/>
      <c r="CQ2" s="59"/>
      <c r="CR2" s="59"/>
      <c r="CS2" s="59"/>
      <c r="CT2" s="59"/>
      <c r="CU2" s="59"/>
      <c r="CV2" s="59"/>
      <c r="CW2" s="59"/>
      <c r="CX2" s="59"/>
      <c r="CY2" s="59"/>
      <c r="CZ2" s="59"/>
      <c r="DA2" s="59"/>
      <c r="DB2" s="59"/>
      <c r="DC2" s="59"/>
      <c r="DD2" s="59"/>
      <c r="DE2" s="59"/>
      <c r="DF2" s="59"/>
      <c r="DG2" s="59"/>
      <c r="DH2" s="59"/>
      <c r="DI2" s="59"/>
      <c r="DJ2" s="59"/>
      <c r="DK2" s="59"/>
      <c r="DL2" s="59"/>
      <c r="DM2" s="59"/>
      <c r="DN2" s="59"/>
      <c r="DO2" s="59"/>
      <c r="DP2" s="59"/>
      <c r="DQ2" s="59"/>
      <c r="DR2" s="59"/>
      <c r="DS2" s="59"/>
      <c r="DT2" s="59"/>
      <c r="DU2" s="59"/>
      <c r="DV2" s="59"/>
      <c r="DW2" s="59"/>
      <c r="DX2" s="59"/>
      <c r="DY2" s="59"/>
      <c r="DZ2" s="59"/>
      <c r="EA2" s="59"/>
      <c r="EB2" s="59"/>
      <c r="EC2" s="59"/>
      <c r="ED2" s="59"/>
      <c r="EE2" s="59"/>
      <c r="EF2" s="59"/>
      <c r="EG2" s="59"/>
      <c r="EH2" s="59"/>
      <c r="EI2" s="59"/>
      <c r="EJ2" s="59"/>
      <c r="EK2" s="59"/>
      <c r="EL2" s="59"/>
      <c r="EM2" s="59"/>
      <c r="EN2" s="59"/>
      <c r="EO2" s="59"/>
      <c r="EP2" s="59"/>
      <c r="EQ2" s="59"/>
      <c r="ER2" s="59"/>
      <c r="ES2" s="59"/>
      <c r="ET2" s="59"/>
      <c r="EU2" s="59"/>
      <c r="EV2" s="59"/>
      <c r="EW2" s="59"/>
      <c r="EX2" s="59"/>
      <c r="EY2" s="59"/>
      <c r="EZ2" s="59"/>
      <c r="FA2" s="59"/>
      <c r="FB2" s="59"/>
      <c r="FC2" s="59"/>
      <c r="FD2" s="59"/>
      <c r="FE2" s="59"/>
      <c r="FF2" s="59"/>
      <c r="FG2" s="59"/>
      <c r="FH2" s="128"/>
      <c r="FI2" s="128"/>
      <c r="FJ2" s="128"/>
      <c r="FK2" s="128"/>
      <c r="FL2" s="128"/>
      <c r="FM2" s="128"/>
      <c r="FN2" s="128"/>
      <c r="FO2" s="128"/>
      <c r="FP2" s="128"/>
      <c r="FQ2" s="128"/>
      <c r="FR2" s="128"/>
      <c r="FS2" s="128"/>
      <c r="FT2" s="128"/>
      <c r="FU2" s="128"/>
      <c r="FV2" s="128"/>
      <c r="FW2" s="128"/>
      <c r="FX2" s="128"/>
      <c r="FY2" s="128"/>
      <c r="FZ2" s="128"/>
      <c r="GA2" s="128"/>
      <c r="GB2" s="128"/>
      <c r="GC2" s="128"/>
      <c r="GD2" s="128"/>
      <c r="GE2" s="128"/>
      <c r="GF2" s="128"/>
      <c r="GG2" s="128"/>
      <c r="GH2" s="128"/>
      <c r="GI2" s="128"/>
      <c r="GJ2" s="128"/>
      <c r="GK2" s="128"/>
      <c r="GL2" s="128"/>
      <c r="GM2" s="128"/>
      <c r="GN2" s="128"/>
      <c r="GO2" s="128"/>
      <c r="GP2" s="128"/>
      <c r="GQ2" s="128"/>
      <c r="GR2" s="128"/>
      <c r="GS2" s="128"/>
      <c r="GT2" s="128"/>
      <c r="GU2" s="128"/>
      <c r="GV2" s="128"/>
      <c r="GW2" s="128"/>
      <c r="GX2" s="128"/>
      <c r="GY2" s="128"/>
      <c r="GZ2" s="128"/>
      <c r="HA2" s="128"/>
      <c r="HB2" s="128"/>
      <c r="HC2" s="128"/>
      <c r="HD2" s="128"/>
      <c r="HE2" s="128"/>
      <c r="HF2" s="128"/>
      <c r="HG2" s="128"/>
      <c r="HH2" s="128"/>
      <c r="HI2" s="128"/>
      <c r="HJ2" s="128"/>
      <c r="HK2" s="128"/>
      <c r="HL2" s="128"/>
      <c r="HM2" s="128"/>
      <c r="HN2" s="128"/>
      <c r="HO2" s="128"/>
      <c r="HP2" s="128"/>
      <c r="HQ2" s="128"/>
      <c r="HR2" s="128"/>
      <c r="HS2" s="128"/>
      <c r="HT2" s="128"/>
      <c r="HU2" s="128"/>
      <c r="HV2" s="128"/>
      <c r="HW2" s="128"/>
      <c r="HX2" s="128"/>
      <c r="HY2" s="128"/>
      <c r="HZ2" s="128"/>
      <c r="IA2" s="128"/>
      <c r="IB2" s="128"/>
      <c r="IC2" s="128"/>
      <c r="ID2" s="128"/>
      <c r="IE2" s="128"/>
      <c r="IF2" s="128"/>
      <c r="IG2" s="128"/>
      <c r="IH2" s="128"/>
      <c r="II2" s="128"/>
      <c r="IJ2" s="128"/>
      <c r="IK2" s="128"/>
      <c r="IL2" s="128"/>
    </row>
    <row r="3" spans="1:246" ht="14.55" customHeight="1" x14ac:dyDescent="0.3">
      <c r="A3" s="127"/>
      <c r="B3" s="127"/>
      <c r="C3" s="127"/>
      <c r="D3" s="127"/>
      <c r="E3" s="127"/>
      <c r="F3" s="127"/>
      <c r="G3" s="127"/>
      <c r="H3" s="127"/>
      <c r="I3" s="127"/>
      <c r="J3" s="127"/>
      <c r="K3" s="127"/>
      <c r="L3" s="127"/>
      <c r="M3" s="127"/>
      <c r="N3" s="127"/>
      <c r="O3" s="127"/>
      <c r="P3" s="127"/>
      <c r="Q3" s="127"/>
      <c r="R3" s="127"/>
      <c r="S3" s="127"/>
      <c r="AK3" s="57"/>
      <c r="AL3" s="58"/>
      <c r="AM3" s="58"/>
      <c r="AN3" s="58"/>
      <c r="AO3" s="58"/>
      <c r="AP3" s="58"/>
      <c r="AQ3" s="58"/>
      <c r="AR3" s="58"/>
      <c r="AS3" s="58"/>
      <c r="AT3" s="58"/>
      <c r="AU3" s="58"/>
      <c r="AV3" s="58"/>
      <c r="AW3" s="58"/>
      <c r="AX3" s="58"/>
      <c r="AY3" s="58"/>
      <c r="AZ3" s="58"/>
      <c r="BA3" s="58"/>
      <c r="BB3" s="58"/>
      <c r="BC3" s="58"/>
      <c r="BD3" s="58"/>
      <c r="BE3" s="58"/>
      <c r="BF3" s="58"/>
      <c r="BG3" s="58"/>
      <c r="BH3" s="58"/>
      <c r="BI3" s="58"/>
      <c r="BJ3" s="58"/>
      <c r="BK3" s="58"/>
      <c r="BL3" s="58"/>
      <c r="BM3" s="58"/>
      <c r="BN3" s="58"/>
      <c r="BO3" s="58"/>
      <c r="BP3" s="58"/>
      <c r="BQ3" s="58"/>
      <c r="BR3" s="59"/>
      <c r="BS3" s="59"/>
      <c r="BT3" s="59"/>
      <c r="BU3" s="59"/>
      <c r="BV3" s="59"/>
      <c r="BW3" s="59"/>
      <c r="BX3" s="59"/>
      <c r="BY3" s="59"/>
      <c r="BZ3" s="59"/>
      <c r="CA3" s="59"/>
      <c r="CB3" s="59"/>
      <c r="CC3" s="59"/>
      <c r="CD3" s="59"/>
      <c r="CE3" s="59"/>
      <c r="CF3" s="59"/>
      <c r="CG3" s="59"/>
      <c r="CH3" s="59"/>
      <c r="CI3" s="59"/>
      <c r="CJ3" s="59"/>
      <c r="CK3" s="59"/>
      <c r="CL3" s="59"/>
      <c r="CM3" s="59"/>
      <c r="CN3" s="59"/>
      <c r="CO3" s="59"/>
      <c r="CP3" s="59"/>
      <c r="CQ3" s="59"/>
      <c r="CR3" s="59"/>
      <c r="CS3" s="59"/>
      <c r="CT3" s="59"/>
      <c r="CU3" s="59"/>
      <c r="CV3" s="59"/>
      <c r="CW3" s="59"/>
      <c r="CX3" s="59"/>
      <c r="CY3" s="59"/>
      <c r="CZ3" s="59"/>
      <c r="DA3" s="59"/>
      <c r="DB3" s="59"/>
      <c r="DC3" s="59"/>
      <c r="DD3" s="59"/>
      <c r="DE3" s="59"/>
      <c r="DF3" s="59"/>
      <c r="DG3" s="59"/>
      <c r="DH3" s="59"/>
      <c r="DI3" s="59"/>
      <c r="DJ3" s="59"/>
      <c r="DK3" s="59"/>
      <c r="DL3" s="59"/>
      <c r="DM3" s="59"/>
      <c r="DN3" s="59"/>
      <c r="DO3" s="59"/>
      <c r="DP3" s="59"/>
      <c r="DQ3" s="59"/>
      <c r="DR3" s="59"/>
      <c r="DS3" s="59"/>
      <c r="DT3" s="59"/>
      <c r="DU3" s="59"/>
      <c r="DV3" s="59"/>
      <c r="DW3" s="59"/>
      <c r="DX3" s="59"/>
      <c r="DY3" s="59"/>
      <c r="DZ3" s="59"/>
      <c r="EA3" s="59"/>
      <c r="EB3" s="59"/>
      <c r="EC3" s="59"/>
      <c r="ED3" s="59"/>
      <c r="EE3" s="59"/>
      <c r="EF3" s="59"/>
      <c r="EG3" s="59"/>
      <c r="EH3" s="59"/>
      <c r="EI3" s="59"/>
      <c r="EJ3" s="59"/>
      <c r="EK3" s="59"/>
      <c r="EL3" s="59"/>
      <c r="EM3" s="59"/>
      <c r="EN3" s="59"/>
      <c r="EO3" s="59"/>
      <c r="EP3" s="59"/>
      <c r="EQ3" s="59"/>
      <c r="ER3" s="59"/>
      <c r="ES3" s="59"/>
      <c r="ET3" s="59"/>
      <c r="EU3" s="59"/>
      <c r="EV3" s="59"/>
      <c r="EW3" s="59"/>
      <c r="EX3" s="59"/>
      <c r="EY3" s="59"/>
      <c r="EZ3" s="59"/>
      <c r="FA3" s="59"/>
      <c r="FB3" s="59"/>
      <c r="FC3" s="59"/>
      <c r="FD3" s="59"/>
      <c r="FE3" s="59"/>
      <c r="FF3" s="59"/>
      <c r="FG3" s="59"/>
      <c r="FH3" s="128"/>
      <c r="FI3" s="128"/>
      <c r="FJ3" s="128"/>
      <c r="FK3" s="128"/>
      <c r="FL3" s="128"/>
      <c r="FM3" s="128"/>
      <c r="FN3" s="128"/>
      <c r="FO3" s="128"/>
      <c r="FP3" s="128"/>
      <c r="FQ3" s="128"/>
      <c r="FR3" s="128"/>
      <c r="FS3" s="128"/>
      <c r="FT3" s="128"/>
      <c r="FU3" s="128"/>
      <c r="FV3" s="128"/>
      <c r="FW3" s="128"/>
      <c r="FX3" s="128"/>
      <c r="FY3" s="128"/>
      <c r="FZ3" s="128"/>
      <c r="GA3" s="128"/>
      <c r="GB3" s="128"/>
      <c r="GC3" s="128"/>
      <c r="GD3" s="128"/>
      <c r="GE3" s="128"/>
      <c r="GF3" s="128"/>
      <c r="GG3" s="128"/>
      <c r="GH3" s="128"/>
      <c r="GI3" s="128"/>
      <c r="GJ3" s="128"/>
      <c r="GK3" s="128"/>
      <c r="GL3" s="128"/>
      <c r="GM3" s="128"/>
      <c r="GN3" s="128"/>
      <c r="GO3" s="128"/>
      <c r="GP3" s="128"/>
      <c r="GQ3" s="128"/>
      <c r="GR3" s="128"/>
      <c r="GS3" s="128"/>
      <c r="GT3" s="128"/>
      <c r="GU3" s="128"/>
      <c r="GV3" s="128"/>
      <c r="GW3" s="128"/>
      <c r="GX3" s="128"/>
      <c r="GY3" s="128"/>
      <c r="GZ3" s="128"/>
      <c r="HA3" s="128"/>
      <c r="HB3" s="128"/>
      <c r="HC3" s="128"/>
      <c r="HD3" s="128"/>
      <c r="HE3" s="128"/>
      <c r="HF3" s="128"/>
      <c r="HG3" s="128"/>
      <c r="HH3" s="128"/>
      <c r="HI3" s="128"/>
      <c r="HJ3" s="128"/>
      <c r="HK3" s="128"/>
      <c r="HL3" s="128"/>
      <c r="HM3" s="128"/>
      <c r="HN3" s="128"/>
      <c r="HO3" s="128"/>
      <c r="HP3" s="128"/>
      <c r="HQ3" s="128"/>
      <c r="HR3" s="128"/>
      <c r="HS3" s="128"/>
      <c r="HT3" s="128"/>
      <c r="HU3" s="128"/>
      <c r="HV3" s="128"/>
      <c r="HW3" s="128"/>
      <c r="HX3" s="128"/>
      <c r="HY3" s="128"/>
      <c r="HZ3" s="128"/>
      <c r="IA3" s="128"/>
      <c r="IB3" s="128"/>
      <c r="IC3" s="128"/>
      <c r="ID3" s="128"/>
      <c r="IE3" s="128"/>
      <c r="IF3" s="128"/>
      <c r="IG3" s="128"/>
      <c r="IH3" s="128"/>
      <c r="II3" s="128"/>
      <c r="IJ3" s="128"/>
      <c r="IK3" s="128"/>
      <c r="IL3" s="128"/>
    </row>
    <row r="4" spans="1:246" ht="14.55" customHeight="1" x14ac:dyDescent="0.3">
      <c r="A4" s="127"/>
      <c r="B4" s="127"/>
      <c r="C4" s="127"/>
      <c r="D4" s="127"/>
      <c r="E4" s="127"/>
      <c r="F4" s="127"/>
      <c r="G4" s="127"/>
      <c r="H4" s="127"/>
      <c r="I4" s="127"/>
      <c r="J4" s="127"/>
      <c r="K4" s="127"/>
      <c r="L4" s="127"/>
      <c r="M4" s="127"/>
      <c r="N4" s="127"/>
      <c r="O4" s="127"/>
      <c r="P4" s="127"/>
      <c r="Q4" s="127"/>
      <c r="R4" s="127"/>
      <c r="S4" s="127"/>
      <c r="AK4" s="57"/>
      <c r="AL4" s="58"/>
      <c r="AM4" s="58"/>
      <c r="AN4" s="58"/>
      <c r="AO4" s="58"/>
      <c r="AP4" s="58"/>
      <c r="AQ4" s="58"/>
      <c r="AR4" s="58"/>
      <c r="AS4" s="58"/>
      <c r="AT4" s="58"/>
      <c r="AU4" s="58"/>
      <c r="AV4" s="58"/>
      <c r="AW4" s="58"/>
      <c r="AX4" s="58"/>
      <c r="AY4" s="58"/>
      <c r="AZ4" s="58"/>
      <c r="BA4" s="58"/>
      <c r="BB4" s="58"/>
      <c r="BC4" s="58"/>
      <c r="BD4" s="58"/>
      <c r="BE4" s="58"/>
      <c r="BF4" s="58"/>
      <c r="BG4" s="58"/>
      <c r="BH4" s="58"/>
      <c r="BI4" s="58"/>
      <c r="BJ4" s="58"/>
      <c r="BK4" s="58"/>
      <c r="BL4" s="58"/>
      <c r="BM4" s="58"/>
      <c r="BN4" s="58"/>
      <c r="BO4" s="58"/>
      <c r="BP4" s="58"/>
      <c r="BQ4" s="58"/>
      <c r="BR4" s="59"/>
      <c r="BS4" s="59"/>
      <c r="BT4" s="59"/>
      <c r="BU4" s="59"/>
      <c r="BV4" s="59"/>
      <c r="BW4" s="59"/>
      <c r="BX4" s="59"/>
      <c r="BY4" s="59"/>
      <c r="BZ4" s="59"/>
      <c r="CA4" s="59"/>
      <c r="CB4" s="59"/>
      <c r="CC4" s="59"/>
      <c r="CD4" s="59"/>
      <c r="CE4" s="59"/>
      <c r="CF4" s="59"/>
      <c r="CG4" s="59"/>
      <c r="CH4" s="59"/>
      <c r="CI4" s="59"/>
      <c r="CJ4" s="59"/>
      <c r="CK4" s="59"/>
      <c r="CL4" s="59"/>
      <c r="CM4" s="59"/>
      <c r="CN4" s="59"/>
      <c r="CO4" s="59"/>
      <c r="CP4" s="59"/>
      <c r="CQ4" s="59"/>
      <c r="CR4" s="59"/>
      <c r="CS4" s="59"/>
      <c r="CT4" s="59"/>
      <c r="CU4" s="59"/>
      <c r="CV4" s="59"/>
      <c r="CW4" s="59"/>
      <c r="CX4" s="59"/>
      <c r="CY4" s="59"/>
      <c r="CZ4" s="59"/>
      <c r="DA4" s="59"/>
      <c r="DB4" s="59"/>
      <c r="DC4" s="59"/>
      <c r="DD4" s="59"/>
      <c r="DE4" s="59"/>
      <c r="DF4" s="59"/>
      <c r="DG4" s="59"/>
      <c r="DH4" s="59"/>
      <c r="DI4" s="59"/>
      <c r="DJ4" s="59"/>
      <c r="DK4" s="59"/>
      <c r="DL4" s="59"/>
      <c r="DM4" s="59"/>
      <c r="DN4" s="59"/>
      <c r="DO4" s="59"/>
      <c r="DP4" s="59"/>
      <c r="DQ4" s="59"/>
      <c r="DR4" s="59"/>
      <c r="DS4" s="59"/>
      <c r="DT4" s="59"/>
      <c r="DU4" s="59"/>
      <c r="DV4" s="59"/>
      <c r="DW4" s="59"/>
      <c r="DX4" s="59"/>
      <c r="DY4" s="59"/>
      <c r="DZ4" s="59"/>
      <c r="EA4" s="59"/>
      <c r="EB4" s="59"/>
      <c r="EC4" s="59"/>
      <c r="ED4" s="59"/>
      <c r="EE4" s="59"/>
      <c r="EF4" s="59"/>
      <c r="EG4" s="59"/>
      <c r="EH4" s="59"/>
      <c r="EI4" s="59"/>
      <c r="EJ4" s="59"/>
      <c r="EK4" s="59"/>
      <c r="EL4" s="59"/>
      <c r="EM4" s="59"/>
      <c r="EN4" s="59"/>
      <c r="EO4" s="59"/>
      <c r="EP4" s="59"/>
      <c r="EQ4" s="59"/>
      <c r="ER4" s="59"/>
      <c r="ES4" s="59"/>
      <c r="ET4" s="59"/>
      <c r="EU4" s="59"/>
      <c r="EV4" s="59"/>
      <c r="EW4" s="59"/>
      <c r="EX4" s="59"/>
      <c r="EY4" s="59"/>
      <c r="EZ4" s="59"/>
      <c r="FA4" s="59"/>
      <c r="FB4" s="59"/>
      <c r="FC4" s="59"/>
      <c r="FD4" s="59"/>
      <c r="FE4" s="59"/>
      <c r="FF4" s="59"/>
      <c r="FG4" s="59"/>
      <c r="FH4" s="128"/>
      <c r="FI4" s="128"/>
      <c r="FJ4" s="128"/>
      <c r="FK4" s="128"/>
      <c r="FL4" s="128"/>
      <c r="FM4" s="128"/>
      <c r="FN4" s="128"/>
      <c r="FO4" s="128"/>
      <c r="FP4" s="128"/>
      <c r="FQ4" s="128"/>
      <c r="FR4" s="128"/>
      <c r="FS4" s="128"/>
      <c r="FT4" s="128"/>
      <c r="FU4" s="128"/>
      <c r="FV4" s="128"/>
      <c r="FW4" s="128"/>
      <c r="FX4" s="128"/>
      <c r="FY4" s="128"/>
      <c r="FZ4" s="128"/>
      <c r="GA4" s="128"/>
      <c r="GB4" s="128"/>
      <c r="GC4" s="128"/>
      <c r="GD4" s="128"/>
      <c r="GE4" s="128"/>
      <c r="GF4" s="128"/>
      <c r="GG4" s="128"/>
      <c r="GH4" s="128"/>
      <c r="GI4" s="128"/>
      <c r="GJ4" s="128"/>
      <c r="GK4" s="128"/>
      <c r="GL4" s="128"/>
      <c r="GM4" s="128"/>
      <c r="GN4" s="128"/>
      <c r="GO4" s="128"/>
      <c r="GP4" s="128"/>
      <c r="GQ4" s="128"/>
      <c r="GR4" s="128"/>
      <c r="GS4" s="128"/>
      <c r="GT4" s="128"/>
      <c r="GU4" s="128"/>
      <c r="GV4" s="128"/>
      <c r="GW4" s="128"/>
      <c r="GX4" s="128"/>
      <c r="GY4" s="128"/>
      <c r="GZ4" s="128"/>
      <c r="HA4" s="128"/>
      <c r="HB4" s="128"/>
      <c r="HC4" s="128"/>
      <c r="HD4" s="128"/>
      <c r="HE4" s="128"/>
      <c r="HF4" s="128"/>
      <c r="HG4" s="128"/>
      <c r="HH4" s="128"/>
      <c r="HI4" s="128"/>
      <c r="HJ4" s="128"/>
      <c r="HK4" s="128"/>
      <c r="HL4" s="128"/>
      <c r="HM4" s="128"/>
      <c r="HN4" s="128"/>
      <c r="HO4" s="128"/>
      <c r="HP4" s="128"/>
      <c r="HQ4" s="128"/>
      <c r="HR4" s="128"/>
      <c r="HS4" s="128"/>
      <c r="HT4" s="128"/>
      <c r="HU4" s="128"/>
      <c r="HV4" s="128"/>
      <c r="HW4" s="128"/>
      <c r="HX4" s="128"/>
      <c r="HY4" s="128"/>
      <c r="HZ4" s="128"/>
      <c r="IA4" s="128"/>
      <c r="IB4" s="128"/>
      <c r="IC4" s="128"/>
      <c r="ID4" s="128"/>
      <c r="IE4" s="128"/>
      <c r="IF4" s="128"/>
      <c r="IG4" s="128"/>
      <c r="IH4" s="128"/>
      <c r="II4" s="128"/>
      <c r="IJ4" s="128"/>
      <c r="IK4" s="128"/>
      <c r="IL4" s="128"/>
    </row>
    <row r="5" spans="1:246" ht="14.55" customHeight="1" x14ac:dyDescent="0.3">
      <c r="A5" s="127"/>
      <c r="B5" s="127"/>
      <c r="C5" s="127"/>
      <c r="D5" s="127"/>
      <c r="E5" s="127"/>
      <c r="F5" s="127"/>
      <c r="G5" s="127"/>
      <c r="H5" s="127"/>
      <c r="I5" s="127"/>
      <c r="J5" s="127"/>
      <c r="K5" s="127"/>
      <c r="L5" s="127"/>
      <c r="M5" s="127"/>
      <c r="N5" s="127"/>
      <c r="O5" s="127"/>
      <c r="P5" s="127"/>
      <c r="Q5" s="127"/>
      <c r="R5" s="127"/>
      <c r="S5" s="127"/>
      <c r="AK5" s="57"/>
      <c r="AL5" s="58"/>
      <c r="AM5" s="58"/>
      <c r="AN5" s="58"/>
      <c r="AO5" s="58"/>
      <c r="AP5" s="58"/>
      <c r="AQ5" s="58"/>
      <c r="AR5" s="58"/>
      <c r="AS5" s="58"/>
      <c r="AT5" s="58"/>
      <c r="AU5" s="58"/>
      <c r="AV5" s="58"/>
      <c r="AW5" s="58"/>
      <c r="AX5" s="58"/>
      <c r="AY5" s="58"/>
      <c r="AZ5" s="58"/>
      <c r="BA5" s="58"/>
      <c r="BB5" s="58"/>
      <c r="BC5" s="58"/>
      <c r="BD5" s="58"/>
      <c r="BE5" s="58"/>
      <c r="BF5" s="58"/>
      <c r="BG5" s="58"/>
      <c r="BH5" s="58"/>
      <c r="BI5" s="58"/>
      <c r="BJ5" s="58"/>
      <c r="BK5" s="58"/>
      <c r="BL5" s="58"/>
      <c r="BM5" s="58"/>
      <c r="BN5" s="58"/>
      <c r="BO5" s="58"/>
      <c r="BP5" s="58"/>
      <c r="BQ5" s="58"/>
      <c r="BR5" s="59"/>
      <c r="BS5" s="59"/>
      <c r="BT5" s="59"/>
      <c r="BU5" s="59"/>
      <c r="BV5" s="59"/>
      <c r="BW5" s="59"/>
      <c r="BX5" s="59"/>
      <c r="BY5" s="59"/>
      <c r="BZ5" s="59"/>
      <c r="CA5" s="59"/>
      <c r="CB5" s="59"/>
      <c r="CC5" s="59"/>
      <c r="CD5" s="59"/>
      <c r="CE5" s="59"/>
      <c r="CF5" s="59"/>
      <c r="CG5" s="59"/>
      <c r="CH5" s="59"/>
      <c r="CI5" s="59"/>
      <c r="CJ5" s="59"/>
      <c r="CK5" s="59"/>
      <c r="CL5" s="59"/>
      <c r="CM5" s="59"/>
      <c r="CN5" s="59"/>
      <c r="CO5" s="59"/>
      <c r="CP5" s="59"/>
      <c r="CQ5" s="59"/>
      <c r="CR5" s="59"/>
      <c r="CS5" s="59"/>
      <c r="CT5" s="59"/>
      <c r="CU5" s="59"/>
      <c r="CV5" s="59"/>
      <c r="CW5" s="59"/>
      <c r="CX5" s="59"/>
      <c r="CY5" s="59"/>
      <c r="CZ5" s="59"/>
      <c r="DA5" s="59"/>
      <c r="DB5" s="59"/>
      <c r="DC5" s="59"/>
      <c r="DD5" s="59"/>
      <c r="DE5" s="59"/>
      <c r="DF5" s="59"/>
      <c r="DG5" s="59"/>
      <c r="DH5" s="59"/>
      <c r="DI5" s="59"/>
      <c r="DJ5" s="59"/>
      <c r="DK5" s="59"/>
      <c r="DL5" s="59"/>
      <c r="DM5" s="59"/>
      <c r="DN5" s="59"/>
      <c r="DO5" s="59"/>
      <c r="DP5" s="59"/>
      <c r="DQ5" s="59"/>
      <c r="DR5" s="59"/>
      <c r="DS5" s="59"/>
      <c r="DT5" s="59"/>
      <c r="DU5" s="59"/>
      <c r="DV5" s="59"/>
      <c r="DW5" s="59"/>
      <c r="DX5" s="59"/>
      <c r="DY5" s="59"/>
      <c r="DZ5" s="59"/>
      <c r="EA5" s="59"/>
      <c r="EB5" s="59"/>
      <c r="EC5" s="59"/>
      <c r="ED5" s="59"/>
      <c r="EE5" s="59"/>
      <c r="EF5" s="59"/>
      <c r="EG5" s="59"/>
      <c r="EH5" s="59"/>
      <c r="EI5" s="59"/>
      <c r="EJ5" s="59"/>
      <c r="EK5" s="59"/>
      <c r="EL5" s="59"/>
      <c r="EM5" s="59"/>
      <c r="EN5" s="59"/>
      <c r="EO5" s="59"/>
      <c r="EP5" s="59"/>
      <c r="EQ5" s="59"/>
      <c r="ER5" s="59"/>
      <c r="ES5" s="59"/>
      <c r="ET5" s="59"/>
      <c r="EU5" s="59"/>
      <c r="EV5" s="59"/>
      <c r="EW5" s="59"/>
      <c r="EX5" s="59"/>
      <c r="EY5" s="59"/>
      <c r="EZ5" s="59"/>
      <c r="FA5" s="59"/>
      <c r="FB5" s="59"/>
      <c r="FC5" s="59"/>
      <c r="FD5" s="59"/>
      <c r="FE5" s="59"/>
      <c r="FF5" s="59"/>
      <c r="FG5" s="59"/>
      <c r="FH5" s="128"/>
      <c r="FI5" s="128"/>
      <c r="FJ5" s="128"/>
      <c r="FK5" s="128"/>
      <c r="FL5" s="128"/>
      <c r="FM5" s="128"/>
      <c r="FN5" s="128"/>
      <c r="FO5" s="128"/>
      <c r="FP5" s="128"/>
      <c r="FQ5" s="128"/>
      <c r="FR5" s="128"/>
      <c r="FS5" s="128"/>
      <c r="FT5" s="128"/>
      <c r="FU5" s="128"/>
      <c r="FV5" s="128"/>
      <c r="FW5" s="128"/>
      <c r="FX5" s="128"/>
      <c r="FY5" s="128"/>
      <c r="FZ5" s="128"/>
      <c r="GA5" s="128"/>
      <c r="GB5" s="128"/>
      <c r="GC5" s="128"/>
      <c r="GD5" s="128"/>
      <c r="GE5" s="128"/>
      <c r="GF5" s="128"/>
      <c r="GG5" s="128"/>
      <c r="GH5" s="128"/>
      <c r="GI5" s="128"/>
      <c r="GJ5" s="128"/>
      <c r="GK5" s="128"/>
      <c r="GL5" s="128"/>
      <c r="GM5" s="128"/>
      <c r="GN5" s="128"/>
      <c r="GO5" s="128"/>
      <c r="GP5" s="128"/>
      <c r="GQ5" s="128"/>
      <c r="GR5" s="128"/>
      <c r="GS5" s="128"/>
      <c r="GT5" s="128"/>
      <c r="GU5" s="128"/>
      <c r="GV5" s="128"/>
      <c r="GW5" s="128"/>
      <c r="GX5" s="128"/>
      <c r="GY5" s="128"/>
      <c r="GZ5" s="128"/>
      <c r="HA5" s="128"/>
      <c r="HB5" s="128"/>
      <c r="HC5" s="128"/>
      <c r="HD5" s="128"/>
      <c r="HE5" s="128"/>
      <c r="HF5" s="128"/>
      <c r="HG5" s="128"/>
      <c r="HH5" s="128"/>
      <c r="HI5" s="128"/>
      <c r="HJ5" s="128"/>
      <c r="HK5" s="128"/>
      <c r="HL5" s="128"/>
      <c r="HM5" s="128"/>
      <c r="HN5" s="128"/>
      <c r="HO5" s="128"/>
      <c r="HP5" s="128"/>
      <c r="HQ5" s="128"/>
      <c r="HR5" s="128"/>
      <c r="HS5" s="128"/>
      <c r="HT5" s="128"/>
      <c r="HU5" s="128"/>
      <c r="HV5" s="128"/>
      <c r="HW5" s="128"/>
      <c r="HX5" s="128"/>
      <c r="HY5" s="128"/>
      <c r="HZ5" s="128"/>
      <c r="IA5" s="128"/>
      <c r="IB5" s="128"/>
      <c r="IC5" s="128"/>
      <c r="ID5" s="128"/>
      <c r="IE5" s="128"/>
      <c r="IF5" s="128"/>
      <c r="IG5" s="128"/>
      <c r="IH5" s="128"/>
      <c r="II5" s="128"/>
      <c r="IJ5" s="128"/>
      <c r="IK5" s="128"/>
      <c r="IL5" s="128"/>
    </row>
    <row r="6" spans="1:246" ht="14.55" customHeight="1" x14ac:dyDescent="0.3">
      <c r="A6" s="127"/>
      <c r="B6" s="127"/>
      <c r="C6" s="127"/>
      <c r="D6" s="127"/>
      <c r="E6" s="127"/>
      <c r="F6" s="127"/>
      <c r="G6" s="127"/>
      <c r="H6" s="127"/>
      <c r="I6" s="127"/>
      <c r="J6" s="127"/>
      <c r="K6" s="127"/>
      <c r="L6" s="127"/>
      <c r="M6" s="127"/>
      <c r="N6" s="127"/>
      <c r="O6" s="127"/>
      <c r="P6" s="127"/>
      <c r="Q6" s="127"/>
      <c r="R6" s="127"/>
      <c r="S6" s="127"/>
      <c r="AK6" s="57"/>
      <c r="AL6" s="58"/>
      <c r="AM6" s="58"/>
      <c r="AN6" s="58"/>
      <c r="AO6" s="58"/>
      <c r="AP6" s="58"/>
      <c r="AQ6" s="58"/>
      <c r="AR6" s="58"/>
      <c r="AS6" s="58"/>
      <c r="AT6" s="58"/>
      <c r="AU6" s="58"/>
      <c r="AV6" s="58"/>
      <c r="AW6" s="58"/>
      <c r="AX6" s="58"/>
      <c r="AY6" s="58"/>
      <c r="AZ6" s="58"/>
      <c r="BA6" s="58"/>
      <c r="BB6" s="58"/>
      <c r="BC6" s="58"/>
      <c r="BD6" s="58"/>
      <c r="BE6" s="58"/>
      <c r="BF6" s="58"/>
      <c r="BG6" s="58"/>
      <c r="BH6" s="58"/>
      <c r="BI6" s="58"/>
      <c r="BJ6" s="58"/>
      <c r="BK6" s="58"/>
      <c r="BL6" s="58"/>
      <c r="BM6" s="58"/>
      <c r="BN6" s="58"/>
      <c r="BO6" s="58"/>
      <c r="BP6" s="58"/>
      <c r="BQ6" s="58"/>
      <c r="BR6" s="59"/>
      <c r="BS6" s="59"/>
      <c r="BT6" s="59"/>
      <c r="BU6" s="59"/>
      <c r="BV6" s="59"/>
      <c r="BW6" s="59"/>
      <c r="BX6" s="59"/>
      <c r="BY6" s="59"/>
      <c r="BZ6" s="59"/>
      <c r="CA6" s="59"/>
      <c r="CB6" s="59"/>
      <c r="CC6" s="59"/>
      <c r="CD6" s="59"/>
      <c r="CE6" s="59"/>
      <c r="CF6" s="59"/>
      <c r="CG6" s="59"/>
      <c r="CH6" s="59"/>
      <c r="CI6" s="59"/>
      <c r="CJ6" s="59"/>
      <c r="CK6" s="59"/>
      <c r="CL6" s="59"/>
      <c r="CM6" s="59"/>
      <c r="CN6" s="59"/>
      <c r="CO6" s="59"/>
      <c r="CP6" s="59"/>
      <c r="CQ6" s="59"/>
      <c r="CR6" s="59"/>
      <c r="CS6" s="59"/>
      <c r="CT6" s="59"/>
      <c r="CU6" s="59"/>
      <c r="CV6" s="59"/>
      <c r="CW6" s="59"/>
      <c r="CX6" s="59"/>
      <c r="CY6" s="59"/>
      <c r="CZ6" s="59"/>
      <c r="DA6" s="59"/>
      <c r="DB6" s="59"/>
      <c r="DC6" s="59"/>
      <c r="DD6" s="59"/>
      <c r="DE6" s="59"/>
      <c r="DF6" s="59"/>
      <c r="DG6" s="59"/>
      <c r="DH6" s="59"/>
      <c r="DI6" s="59"/>
      <c r="DJ6" s="59"/>
      <c r="DK6" s="59"/>
      <c r="DL6" s="59"/>
      <c r="DM6" s="59"/>
      <c r="DN6" s="59"/>
      <c r="DO6" s="59"/>
      <c r="DP6" s="59"/>
      <c r="DQ6" s="59"/>
      <c r="DR6" s="59"/>
      <c r="DS6" s="59"/>
      <c r="DT6" s="59"/>
      <c r="DU6" s="59"/>
      <c r="DV6" s="59"/>
      <c r="DW6" s="59"/>
      <c r="DX6" s="59"/>
      <c r="DY6" s="59"/>
      <c r="DZ6" s="59"/>
      <c r="EA6" s="59"/>
      <c r="EB6" s="59"/>
      <c r="EC6" s="59"/>
      <c r="ED6" s="59"/>
      <c r="EE6" s="59"/>
      <c r="EF6" s="59"/>
      <c r="EG6" s="59"/>
      <c r="EH6" s="59"/>
      <c r="EI6" s="59"/>
      <c r="EJ6" s="59"/>
      <c r="EK6" s="59"/>
      <c r="EL6" s="59"/>
      <c r="EM6" s="59"/>
      <c r="EN6" s="59"/>
      <c r="EO6" s="59"/>
      <c r="EP6" s="59"/>
      <c r="EQ6" s="59"/>
      <c r="ER6" s="59"/>
      <c r="ES6" s="59"/>
      <c r="ET6" s="59"/>
      <c r="EU6" s="59"/>
      <c r="EV6" s="59"/>
      <c r="EW6" s="59"/>
      <c r="EX6" s="59"/>
      <c r="EY6" s="59"/>
      <c r="EZ6" s="59"/>
      <c r="FA6" s="59"/>
      <c r="FB6" s="59"/>
      <c r="FC6" s="59"/>
      <c r="FD6" s="59"/>
      <c r="FE6" s="59"/>
      <c r="FF6" s="59"/>
      <c r="FG6" s="59"/>
      <c r="FH6" s="128"/>
      <c r="FI6" s="128"/>
      <c r="FJ6" s="128"/>
      <c r="FK6" s="128"/>
      <c r="FL6" s="128"/>
      <c r="FM6" s="128"/>
      <c r="FN6" s="128"/>
      <c r="FO6" s="128"/>
      <c r="FP6" s="128"/>
      <c r="FQ6" s="128"/>
      <c r="FR6" s="128"/>
      <c r="FS6" s="128"/>
      <c r="FT6" s="128"/>
      <c r="FU6" s="128"/>
      <c r="FV6" s="128"/>
      <c r="FW6" s="128"/>
      <c r="FX6" s="128"/>
      <c r="FY6" s="128"/>
      <c r="FZ6" s="128"/>
      <c r="GA6" s="128"/>
      <c r="GB6" s="128"/>
      <c r="GC6" s="128"/>
      <c r="GD6" s="128"/>
      <c r="GE6" s="128"/>
      <c r="GF6" s="128"/>
      <c r="GG6" s="128"/>
      <c r="GH6" s="128"/>
      <c r="GI6" s="128"/>
      <c r="GJ6" s="128"/>
      <c r="GK6" s="128"/>
      <c r="GL6" s="128"/>
      <c r="GM6" s="128"/>
      <c r="GN6" s="128"/>
      <c r="GO6" s="128"/>
      <c r="GP6" s="128"/>
      <c r="GQ6" s="128"/>
      <c r="GR6" s="128"/>
      <c r="GS6" s="128"/>
      <c r="GT6" s="128"/>
      <c r="GU6" s="128"/>
      <c r="GV6" s="128"/>
      <c r="GW6" s="128"/>
      <c r="GX6" s="128"/>
      <c r="GY6" s="128"/>
      <c r="GZ6" s="128"/>
      <c r="HA6" s="128"/>
      <c r="HB6" s="128"/>
      <c r="HC6" s="128"/>
      <c r="HD6" s="128"/>
      <c r="HE6" s="128"/>
      <c r="HF6" s="128"/>
      <c r="HG6" s="128"/>
      <c r="HH6" s="128"/>
      <c r="HI6" s="128"/>
      <c r="HJ6" s="128"/>
      <c r="HK6" s="128"/>
      <c r="HL6" s="128"/>
      <c r="HM6" s="128"/>
      <c r="HN6" s="128"/>
      <c r="HO6" s="128"/>
      <c r="HP6" s="128"/>
      <c r="HQ6" s="128"/>
      <c r="HR6" s="128"/>
      <c r="HS6" s="128"/>
      <c r="HT6" s="128"/>
      <c r="HU6" s="128"/>
      <c r="HV6" s="128"/>
      <c r="HW6" s="128"/>
      <c r="HX6" s="128"/>
      <c r="HY6" s="128"/>
      <c r="HZ6" s="128"/>
      <c r="IA6" s="128"/>
      <c r="IB6" s="128"/>
      <c r="IC6" s="128"/>
      <c r="ID6" s="128"/>
      <c r="IE6" s="128"/>
      <c r="IF6" s="128"/>
      <c r="IG6" s="128"/>
      <c r="IH6" s="128"/>
      <c r="II6" s="128"/>
      <c r="IJ6" s="128"/>
      <c r="IK6" s="128"/>
      <c r="IL6" s="128"/>
    </row>
    <row r="7" spans="1:246" ht="14.55" customHeight="1" x14ac:dyDescent="0.3">
      <c r="A7" s="127"/>
      <c r="B7" s="127"/>
      <c r="C7" s="127"/>
      <c r="D7" s="127"/>
      <c r="E7" s="127"/>
      <c r="F7" s="127"/>
      <c r="G7" s="127"/>
      <c r="H7" s="127"/>
      <c r="I7" s="127"/>
      <c r="J7" s="127"/>
      <c r="K7" s="127"/>
      <c r="L7" s="127"/>
      <c r="M7" s="127"/>
      <c r="N7" s="127"/>
      <c r="O7" s="127"/>
      <c r="P7" s="127"/>
      <c r="Q7" s="127"/>
      <c r="R7" s="127"/>
      <c r="S7" s="127"/>
      <c r="AK7" s="57"/>
      <c r="AL7" s="58"/>
      <c r="AM7" s="58"/>
      <c r="AN7" s="58"/>
      <c r="AO7" s="58"/>
      <c r="AP7" s="58"/>
      <c r="AQ7" s="58"/>
      <c r="AR7" s="58"/>
      <c r="AS7" s="58"/>
      <c r="AT7" s="58"/>
      <c r="AU7" s="58"/>
      <c r="AV7" s="58"/>
      <c r="AW7" s="58"/>
      <c r="AX7" s="58"/>
      <c r="AY7" s="58"/>
      <c r="AZ7" s="58"/>
      <c r="BA7" s="58"/>
      <c r="BB7" s="58"/>
      <c r="BC7" s="58"/>
      <c r="BD7" s="58"/>
      <c r="BE7" s="58"/>
      <c r="BF7" s="58"/>
      <c r="BG7" s="58"/>
      <c r="BH7" s="58"/>
      <c r="BI7" s="58"/>
      <c r="BJ7" s="58"/>
      <c r="BK7" s="58"/>
      <c r="BL7" s="58"/>
      <c r="BM7" s="58"/>
      <c r="BN7" s="58"/>
      <c r="BO7" s="58"/>
      <c r="BP7" s="58"/>
      <c r="BQ7" s="58"/>
      <c r="BR7" s="59"/>
      <c r="BS7" s="59"/>
      <c r="BT7" s="59"/>
      <c r="BU7" s="59"/>
      <c r="BV7" s="59"/>
      <c r="BW7" s="59"/>
      <c r="BX7" s="59"/>
      <c r="BY7" s="59"/>
      <c r="BZ7" s="59"/>
      <c r="CA7" s="59"/>
      <c r="CB7" s="59"/>
      <c r="CC7" s="59"/>
      <c r="CD7" s="59"/>
      <c r="CE7" s="59"/>
      <c r="CF7" s="59"/>
      <c r="CG7" s="59"/>
      <c r="CH7" s="59"/>
      <c r="CI7" s="59"/>
      <c r="CJ7" s="59"/>
      <c r="CK7" s="59"/>
      <c r="CL7" s="59"/>
      <c r="CM7" s="59"/>
      <c r="CN7" s="59"/>
      <c r="CO7" s="59"/>
      <c r="CP7" s="59"/>
      <c r="CQ7" s="59"/>
      <c r="CR7" s="59"/>
      <c r="CS7" s="59"/>
      <c r="CT7" s="59"/>
      <c r="CU7" s="59"/>
      <c r="CV7" s="59"/>
      <c r="CW7" s="59"/>
      <c r="CX7" s="59"/>
      <c r="CY7" s="59"/>
      <c r="CZ7" s="59"/>
      <c r="DA7" s="59"/>
      <c r="DB7" s="59"/>
      <c r="DC7" s="59"/>
      <c r="DD7" s="59"/>
      <c r="DE7" s="59"/>
      <c r="DF7" s="59"/>
      <c r="DG7" s="59"/>
      <c r="DH7" s="59"/>
      <c r="DI7" s="59"/>
      <c r="DJ7" s="59"/>
      <c r="DK7" s="59"/>
      <c r="DL7" s="59"/>
      <c r="DM7" s="59"/>
      <c r="DN7" s="59"/>
      <c r="DO7" s="59"/>
      <c r="DP7" s="59"/>
      <c r="DQ7" s="59"/>
      <c r="DR7" s="59"/>
      <c r="DS7" s="59"/>
      <c r="DT7" s="59"/>
      <c r="DU7" s="59"/>
      <c r="DV7" s="59"/>
      <c r="DW7" s="59"/>
      <c r="DX7" s="59"/>
      <c r="DY7" s="59"/>
      <c r="DZ7" s="59"/>
      <c r="EA7" s="59"/>
      <c r="EB7" s="59"/>
      <c r="EC7" s="59"/>
      <c r="ED7" s="59"/>
      <c r="EE7" s="59"/>
      <c r="EF7" s="59"/>
      <c r="EG7" s="59"/>
      <c r="EH7" s="59"/>
      <c r="EI7" s="59"/>
      <c r="EJ7" s="59"/>
      <c r="EK7" s="59"/>
      <c r="EL7" s="59"/>
      <c r="EM7" s="59"/>
      <c r="EN7" s="59"/>
      <c r="EO7" s="59"/>
      <c r="EP7" s="59"/>
      <c r="EQ7" s="59"/>
      <c r="ER7" s="59"/>
      <c r="ES7" s="59"/>
      <c r="ET7" s="59"/>
      <c r="EU7" s="59"/>
      <c r="EV7" s="59"/>
      <c r="EW7" s="59"/>
      <c r="EX7" s="59"/>
      <c r="EY7" s="59"/>
      <c r="EZ7" s="59"/>
      <c r="FA7" s="59"/>
      <c r="FB7" s="59"/>
      <c r="FC7" s="59"/>
      <c r="FD7" s="59"/>
      <c r="FE7" s="59"/>
      <c r="FF7" s="59"/>
      <c r="FG7" s="59"/>
      <c r="FH7" s="128"/>
      <c r="FI7" s="128"/>
      <c r="FJ7" s="128"/>
      <c r="FK7" s="128"/>
      <c r="FL7" s="128"/>
      <c r="FM7" s="128"/>
      <c r="FN7" s="128"/>
      <c r="FO7" s="128"/>
      <c r="FP7" s="128"/>
      <c r="FQ7" s="128"/>
      <c r="FR7" s="128"/>
      <c r="FS7" s="128"/>
      <c r="FT7" s="128"/>
      <c r="FU7" s="128"/>
      <c r="FV7" s="128"/>
      <c r="FW7" s="128"/>
      <c r="FX7" s="128"/>
      <c r="FY7" s="128"/>
      <c r="FZ7" s="128"/>
      <c r="GA7" s="128"/>
      <c r="GB7" s="128"/>
      <c r="GC7" s="128"/>
      <c r="GD7" s="128"/>
      <c r="GE7" s="128"/>
      <c r="GF7" s="128"/>
      <c r="GG7" s="128"/>
      <c r="GH7" s="128"/>
      <c r="GI7" s="128"/>
      <c r="GJ7" s="128"/>
      <c r="GK7" s="128"/>
      <c r="GL7" s="128"/>
      <c r="GM7" s="128"/>
      <c r="GN7" s="128"/>
      <c r="GO7" s="128"/>
      <c r="GP7" s="128"/>
      <c r="GQ7" s="128"/>
      <c r="GR7" s="128"/>
      <c r="GS7" s="128"/>
      <c r="GT7" s="128"/>
      <c r="GU7" s="128"/>
      <c r="GV7" s="128"/>
      <c r="GW7" s="128"/>
      <c r="GX7" s="128"/>
      <c r="GY7" s="128"/>
      <c r="GZ7" s="128"/>
      <c r="HA7" s="128"/>
      <c r="HB7" s="128"/>
      <c r="HC7" s="128"/>
      <c r="HD7" s="128"/>
      <c r="HE7" s="128"/>
      <c r="HF7" s="128"/>
      <c r="HG7" s="128"/>
      <c r="HH7" s="128"/>
      <c r="HI7" s="128"/>
      <c r="HJ7" s="128"/>
      <c r="HK7" s="128"/>
      <c r="HL7" s="128"/>
      <c r="HM7" s="128"/>
      <c r="HN7" s="128"/>
      <c r="HO7" s="128"/>
      <c r="HP7" s="128"/>
      <c r="HQ7" s="128"/>
      <c r="HR7" s="128"/>
      <c r="HS7" s="128"/>
      <c r="HT7" s="128"/>
      <c r="HU7" s="128"/>
      <c r="HV7" s="128"/>
      <c r="HW7" s="128"/>
      <c r="HX7" s="128"/>
      <c r="HY7" s="128"/>
      <c r="HZ7" s="128"/>
      <c r="IA7" s="128"/>
      <c r="IB7" s="128"/>
      <c r="IC7" s="128"/>
      <c r="ID7" s="128"/>
      <c r="IE7" s="128"/>
      <c r="IF7" s="128"/>
      <c r="IG7" s="128"/>
      <c r="IH7" s="128"/>
      <c r="II7" s="128"/>
      <c r="IJ7" s="128"/>
      <c r="IK7" s="128"/>
      <c r="IL7" s="128"/>
    </row>
    <row r="8" spans="1:246" ht="14.55" customHeight="1" x14ac:dyDescent="0.3">
      <c r="A8" s="127"/>
      <c r="B8" s="127"/>
      <c r="C8" s="127"/>
      <c r="D8" s="127"/>
      <c r="E8" s="127"/>
      <c r="F8" s="127"/>
      <c r="G8" s="127"/>
      <c r="H8" s="127"/>
      <c r="I8" s="127"/>
      <c r="J8" s="127"/>
      <c r="K8" s="127"/>
      <c r="L8" s="127"/>
      <c r="M8" s="127"/>
      <c r="N8" s="127"/>
      <c r="O8" s="127"/>
      <c r="P8" s="127"/>
      <c r="Q8" s="127"/>
      <c r="R8" s="127"/>
      <c r="S8" s="127"/>
      <c r="BR8" s="59"/>
      <c r="BS8" s="59"/>
      <c r="BT8" s="59"/>
      <c r="BU8" s="59"/>
      <c r="BV8" s="59"/>
      <c r="BW8" s="59"/>
      <c r="BX8" s="59"/>
      <c r="BY8" s="59"/>
      <c r="BZ8" s="59"/>
      <c r="CA8" s="59"/>
      <c r="CB8" s="59"/>
      <c r="CC8" s="59"/>
      <c r="CD8" s="59"/>
      <c r="CE8" s="59"/>
      <c r="CF8" s="59"/>
      <c r="CG8" s="59"/>
      <c r="CH8" s="59"/>
      <c r="CI8" s="59"/>
      <c r="CJ8" s="59"/>
      <c r="CK8" s="59"/>
      <c r="CL8" s="59"/>
      <c r="CM8" s="59"/>
      <c r="CN8" s="59"/>
      <c r="CO8" s="59"/>
      <c r="CP8" s="59"/>
      <c r="CQ8" s="59"/>
      <c r="CR8" s="59"/>
      <c r="CS8" s="59"/>
      <c r="CT8" s="59"/>
      <c r="CU8" s="59"/>
      <c r="CV8" s="59"/>
      <c r="CW8" s="59"/>
      <c r="CX8" s="59"/>
      <c r="CY8" s="59"/>
      <c r="CZ8" s="59"/>
      <c r="DA8" s="59"/>
      <c r="DB8" s="59"/>
      <c r="DC8" s="59"/>
      <c r="DD8" s="59"/>
      <c r="DE8" s="59"/>
      <c r="DF8" s="59"/>
      <c r="DG8" s="59"/>
      <c r="DH8" s="59"/>
      <c r="DI8" s="59"/>
      <c r="DJ8" s="59"/>
      <c r="DK8" s="59"/>
      <c r="DL8" s="59"/>
      <c r="DM8" s="59"/>
      <c r="DN8" s="59"/>
      <c r="DO8" s="59"/>
      <c r="DP8" s="59"/>
      <c r="DQ8" s="59"/>
      <c r="DR8" s="59"/>
      <c r="DS8" s="59"/>
      <c r="DT8" s="59"/>
      <c r="DU8" s="59"/>
      <c r="DV8" s="59"/>
      <c r="DW8" s="59"/>
      <c r="DX8" s="59"/>
      <c r="DY8" s="59"/>
      <c r="DZ8" s="59"/>
      <c r="EA8" s="59"/>
      <c r="EB8" s="59"/>
      <c r="EC8" s="59"/>
      <c r="ED8" s="59"/>
      <c r="EE8" s="59"/>
      <c r="EF8" s="59"/>
      <c r="EG8" s="59"/>
      <c r="EH8" s="59"/>
      <c r="EI8" s="59"/>
      <c r="EJ8" s="59"/>
      <c r="EK8" s="59"/>
      <c r="EL8" s="59"/>
      <c r="EM8" s="59"/>
      <c r="EN8" s="59"/>
      <c r="EO8" s="59"/>
      <c r="EP8" s="59"/>
      <c r="EQ8" s="59"/>
      <c r="ER8" s="59"/>
      <c r="ES8" s="59"/>
      <c r="ET8" s="59"/>
      <c r="EU8" s="59"/>
      <c r="EV8" s="59"/>
      <c r="EW8" s="59"/>
      <c r="EX8" s="59"/>
      <c r="EY8" s="59"/>
      <c r="EZ8" s="59"/>
      <c r="FA8" s="59"/>
      <c r="FB8" s="59"/>
      <c r="FC8" s="59"/>
      <c r="FD8" s="59"/>
      <c r="FE8" s="59"/>
      <c r="FF8" s="59"/>
      <c r="FG8" s="59"/>
      <c r="FH8" s="128"/>
      <c r="FI8" s="128"/>
      <c r="FJ8" s="128"/>
      <c r="FK8" s="128"/>
      <c r="FL8" s="128"/>
      <c r="FM8" s="128"/>
      <c r="FN8" s="128"/>
      <c r="FO8" s="128"/>
      <c r="FP8" s="128"/>
      <c r="FQ8" s="128"/>
      <c r="FR8" s="128"/>
      <c r="FS8" s="128"/>
      <c r="FT8" s="128"/>
      <c r="FU8" s="128"/>
      <c r="FV8" s="128"/>
      <c r="FW8" s="128"/>
      <c r="FX8" s="128"/>
      <c r="FY8" s="128"/>
      <c r="FZ8" s="128"/>
      <c r="GA8" s="128"/>
      <c r="GB8" s="128"/>
      <c r="GC8" s="128"/>
      <c r="GD8" s="128"/>
      <c r="GE8" s="128"/>
      <c r="GF8" s="128"/>
      <c r="GG8" s="128"/>
      <c r="GH8" s="128"/>
      <c r="GI8" s="128"/>
      <c r="GJ8" s="128"/>
      <c r="GK8" s="128"/>
      <c r="GL8" s="128"/>
      <c r="GM8" s="128"/>
      <c r="GN8" s="128"/>
      <c r="GO8" s="128"/>
      <c r="GP8" s="128"/>
      <c r="GQ8" s="128"/>
      <c r="GR8" s="128"/>
      <c r="GS8" s="128"/>
      <c r="GT8" s="128"/>
      <c r="GU8" s="128"/>
      <c r="GV8" s="128"/>
      <c r="GW8" s="128"/>
      <c r="GX8" s="128"/>
      <c r="GY8" s="128"/>
      <c r="GZ8" s="128"/>
      <c r="HA8" s="128"/>
      <c r="HB8" s="128"/>
      <c r="HC8" s="128"/>
      <c r="HD8" s="128"/>
      <c r="HE8" s="128"/>
      <c r="HF8" s="128"/>
      <c r="HG8" s="128"/>
      <c r="HH8" s="128"/>
      <c r="HI8" s="128"/>
      <c r="HJ8" s="128"/>
      <c r="HK8" s="128"/>
      <c r="HL8" s="128"/>
      <c r="HM8" s="128"/>
      <c r="HN8" s="128"/>
      <c r="HO8" s="128"/>
      <c r="HP8" s="128"/>
      <c r="HQ8" s="128"/>
      <c r="HR8" s="128"/>
      <c r="HS8" s="128"/>
      <c r="HT8" s="128"/>
      <c r="HU8" s="128"/>
      <c r="HV8" s="128"/>
      <c r="HW8" s="128"/>
      <c r="HX8" s="128"/>
      <c r="HY8" s="128"/>
      <c r="HZ8" s="128"/>
      <c r="IA8" s="128"/>
      <c r="IB8" s="128"/>
      <c r="IC8" s="128"/>
      <c r="ID8" s="128"/>
      <c r="IE8" s="128"/>
      <c r="IF8" s="128"/>
      <c r="IG8" s="128"/>
      <c r="IH8" s="128"/>
      <c r="II8" s="128"/>
      <c r="IJ8" s="128"/>
      <c r="IK8" s="128"/>
      <c r="IL8" s="128"/>
    </row>
    <row r="9" spans="1:246" ht="14.55" customHeight="1" x14ac:dyDescent="0.3">
      <c r="A9" s="127"/>
      <c r="B9" s="127"/>
      <c r="C9" s="127"/>
      <c r="D9" s="127"/>
      <c r="E9" s="127"/>
      <c r="F9" s="127"/>
      <c r="G9" s="127"/>
      <c r="H9" s="127"/>
      <c r="I9" s="127"/>
      <c r="J9" s="127"/>
      <c r="K9" s="127"/>
      <c r="L9" s="127"/>
      <c r="M9" s="127"/>
      <c r="N9" s="127"/>
      <c r="O9" s="127"/>
      <c r="P9" s="127"/>
      <c r="Q9" s="127"/>
      <c r="R9" s="127"/>
      <c r="S9" s="127"/>
      <c r="BR9" s="59"/>
      <c r="BS9" s="59"/>
      <c r="BT9" s="59"/>
      <c r="BU9" s="59"/>
      <c r="BV9" s="59"/>
      <c r="BW9" s="59"/>
      <c r="BX9" s="59"/>
      <c r="BY9" s="59"/>
      <c r="BZ9" s="59"/>
      <c r="CA9" s="59"/>
      <c r="CB9" s="59"/>
      <c r="CC9" s="59"/>
      <c r="CD9" s="59"/>
      <c r="CE9" s="59"/>
      <c r="CF9" s="59"/>
      <c r="CG9" s="59"/>
      <c r="CH9" s="59"/>
      <c r="CI9" s="59"/>
      <c r="CJ9" s="59"/>
      <c r="CK9" s="59"/>
      <c r="CL9" s="59"/>
      <c r="CM9" s="59"/>
      <c r="CN9" s="59"/>
      <c r="CO9" s="59"/>
      <c r="CP9" s="59"/>
      <c r="CQ9" s="59"/>
      <c r="CR9" s="59"/>
      <c r="CS9" s="59"/>
      <c r="CT9" s="59"/>
      <c r="CU9" s="59"/>
      <c r="CV9" s="59"/>
      <c r="CW9" s="59"/>
      <c r="CX9" s="59"/>
      <c r="CY9" s="59"/>
      <c r="CZ9" s="59"/>
      <c r="DA9" s="59"/>
      <c r="DB9" s="59"/>
      <c r="DC9" s="59"/>
      <c r="DD9" s="59"/>
      <c r="DE9" s="59"/>
      <c r="DF9" s="59"/>
      <c r="DG9" s="59"/>
      <c r="DH9" s="59"/>
      <c r="DI9" s="59"/>
      <c r="DJ9" s="59"/>
      <c r="DK9" s="59"/>
      <c r="DL9" s="59"/>
      <c r="DM9" s="59"/>
      <c r="DN9" s="59"/>
      <c r="DO9" s="59"/>
      <c r="DP9" s="59"/>
      <c r="DQ9" s="59"/>
      <c r="DR9" s="59"/>
      <c r="DS9" s="59"/>
      <c r="DT9" s="59"/>
      <c r="DU9" s="59"/>
      <c r="DV9" s="59"/>
      <c r="DW9" s="59"/>
      <c r="DX9" s="59"/>
      <c r="DY9" s="59"/>
      <c r="DZ9" s="59"/>
      <c r="EA9" s="59"/>
      <c r="EB9" s="59"/>
      <c r="EC9" s="59"/>
      <c r="ED9" s="59"/>
      <c r="EE9" s="59"/>
      <c r="EF9" s="59"/>
      <c r="EG9" s="59"/>
      <c r="EH9" s="59"/>
      <c r="EI9" s="59"/>
      <c r="EJ9" s="59"/>
      <c r="EK9" s="59"/>
      <c r="EL9" s="59"/>
      <c r="EM9" s="59"/>
      <c r="EN9" s="59"/>
      <c r="EO9" s="59"/>
      <c r="EP9" s="59"/>
      <c r="EQ9" s="59"/>
      <c r="ER9" s="59"/>
      <c r="ES9" s="59"/>
      <c r="ET9" s="59"/>
      <c r="EU9" s="59"/>
      <c r="EV9" s="59"/>
      <c r="EW9" s="59"/>
      <c r="EX9" s="59"/>
      <c r="EY9" s="59"/>
      <c r="EZ9" s="59"/>
      <c r="FA9" s="59"/>
      <c r="FB9" s="59"/>
      <c r="FC9" s="59"/>
      <c r="FD9" s="59"/>
      <c r="FE9" s="59"/>
      <c r="FF9" s="59"/>
      <c r="FG9" s="59"/>
      <c r="FH9" s="128"/>
      <c r="FI9" s="128"/>
      <c r="FJ9" s="128"/>
      <c r="FK9" s="128"/>
      <c r="FL9" s="128"/>
      <c r="FM9" s="128"/>
      <c r="FN9" s="128"/>
      <c r="FO9" s="128"/>
      <c r="FP9" s="128"/>
      <c r="FQ9" s="128"/>
      <c r="FR9" s="128"/>
      <c r="FS9" s="128"/>
      <c r="FT9" s="128"/>
      <c r="FU9" s="128"/>
      <c r="FV9" s="128"/>
      <c r="FW9" s="128"/>
      <c r="FX9" s="128"/>
      <c r="FY9" s="128"/>
      <c r="FZ9" s="128"/>
      <c r="GA9" s="128"/>
      <c r="GB9" s="128"/>
      <c r="GC9" s="128"/>
      <c r="GD9" s="128"/>
      <c r="GE9" s="128"/>
      <c r="GF9" s="128"/>
      <c r="GG9" s="128"/>
      <c r="GH9" s="128"/>
      <c r="GI9" s="128"/>
      <c r="GJ9" s="128"/>
      <c r="GK9" s="128"/>
      <c r="GL9" s="128"/>
      <c r="GM9" s="128"/>
      <c r="GN9" s="128"/>
      <c r="GO9" s="128"/>
      <c r="GP9" s="128"/>
      <c r="GQ9" s="128"/>
      <c r="GR9" s="128"/>
      <c r="GS9" s="128"/>
      <c r="GT9" s="128"/>
      <c r="GU9" s="128"/>
      <c r="GV9" s="128"/>
      <c r="GW9" s="128"/>
      <c r="GX9" s="128"/>
      <c r="GY9" s="128"/>
      <c r="GZ9" s="128"/>
      <c r="HA9" s="128"/>
      <c r="HB9" s="128"/>
      <c r="HC9" s="128"/>
      <c r="HD9" s="128"/>
      <c r="HE9" s="128"/>
      <c r="HF9" s="128"/>
      <c r="HG9" s="128"/>
      <c r="HH9" s="128"/>
      <c r="HI9" s="128"/>
      <c r="HJ9" s="128"/>
      <c r="HK9" s="128"/>
      <c r="HL9" s="128"/>
      <c r="HM9" s="128"/>
      <c r="HN9" s="128"/>
      <c r="HO9" s="128"/>
      <c r="HP9" s="128"/>
      <c r="HQ9" s="128"/>
      <c r="HR9" s="128"/>
      <c r="HS9" s="128"/>
      <c r="HT9" s="128"/>
      <c r="HU9" s="128"/>
      <c r="HV9" s="128"/>
      <c r="HW9" s="128"/>
      <c r="HX9" s="128"/>
      <c r="HY9" s="128"/>
      <c r="HZ9" s="128"/>
      <c r="IA9" s="128"/>
      <c r="IB9" s="128"/>
      <c r="IC9" s="128"/>
      <c r="ID9" s="128"/>
      <c r="IE9" s="128"/>
      <c r="IF9" s="128"/>
      <c r="IG9" s="128"/>
      <c r="IH9" s="128"/>
      <c r="II9" s="128"/>
      <c r="IJ9" s="128"/>
      <c r="IK9" s="128"/>
      <c r="IL9" s="128"/>
    </row>
    <row r="10" spans="1:246" ht="134.55000000000001" customHeight="1" x14ac:dyDescent="0.3">
      <c r="A10" s="127"/>
      <c r="B10" s="127"/>
      <c r="C10" s="127"/>
      <c r="D10" s="127"/>
      <c r="E10" s="127"/>
      <c r="F10" s="127"/>
      <c r="G10" s="127"/>
      <c r="H10" s="127"/>
      <c r="I10" s="127"/>
      <c r="J10" s="127"/>
      <c r="K10" s="127"/>
      <c r="L10" s="127"/>
      <c r="M10" s="127"/>
      <c r="N10" s="127"/>
      <c r="O10" s="127"/>
      <c r="P10" s="127"/>
      <c r="Q10" s="127"/>
      <c r="R10" s="127"/>
      <c r="S10" s="127"/>
      <c r="BR10" s="59"/>
      <c r="BS10" s="59"/>
      <c r="BT10" s="59"/>
      <c r="BU10" s="59"/>
      <c r="BV10" s="59"/>
      <c r="BW10" s="59"/>
      <c r="BX10" s="59"/>
      <c r="BY10" s="59"/>
      <c r="BZ10" s="59"/>
      <c r="CA10" s="59"/>
      <c r="CB10" s="59"/>
      <c r="CC10" s="59"/>
      <c r="CD10" s="59"/>
      <c r="CE10" s="59"/>
      <c r="CF10" s="59"/>
      <c r="CG10" s="59"/>
      <c r="CH10" s="59"/>
      <c r="CI10" s="59"/>
      <c r="CJ10" s="59"/>
      <c r="CK10" s="59"/>
      <c r="CL10" s="59"/>
      <c r="CM10" s="59"/>
      <c r="CN10" s="59"/>
      <c r="CO10" s="59"/>
      <c r="CP10" s="59"/>
      <c r="CQ10" s="59"/>
      <c r="CR10" s="59"/>
      <c r="CS10" s="59"/>
      <c r="CT10" s="59"/>
      <c r="CU10" s="59"/>
      <c r="CV10" s="59"/>
      <c r="CW10" s="59"/>
      <c r="CX10" s="59"/>
      <c r="CY10" s="59"/>
      <c r="CZ10" s="59"/>
      <c r="DA10" s="59"/>
      <c r="DB10" s="59"/>
      <c r="DC10" s="59"/>
      <c r="DD10" s="59"/>
      <c r="DE10" s="59"/>
      <c r="DF10" s="59"/>
      <c r="DG10" s="59"/>
      <c r="DH10" s="59"/>
      <c r="DI10" s="59"/>
      <c r="DJ10" s="59"/>
      <c r="DK10" s="59"/>
      <c r="DL10" s="59"/>
      <c r="DM10" s="59"/>
      <c r="DN10" s="59"/>
      <c r="DO10" s="59"/>
      <c r="DP10" s="59"/>
      <c r="DQ10" s="59"/>
      <c r="DR10" s="59"/>
      <c r="DS10" s="59"/>
      <c r="DT10" s="59"/>
      <c r="DU10" s="59"/>
      <c r="DV10" s="59"/>
      <c r="DW10" s="59"/>
      <c r="DX10" s="59"/>
      <c r="DY10" s="59"/>
      <c r="DZ10" s="59"/>
      <c r="EA10" s="59"/>
      <c r="EB10" s="59"/>
      <c r="EC10" s="59"/>
      <c r="ED10" s="59"/>
      <c r="EE10" s="59"/>
      <c r="EF10" s="59"/>
      <c r="EG10" s="59"/>
      <c r="EH10" s="59"/>
      <c r="EI10" s="59"/>
      <c r="EJ10" s="59"/>
      <c r="EK10" s="59"/>
      <c r="EL10" s="59"/>
      <c r="EM10" s="59"/>
      <c r="EN10" s="59"/>
      <c r="EO10" s="59"/>
      <c r="EP10" s="59"/>
      <c r="EQ10" s="59"/>
      <c r="ER10" s="59"/>
      <c r="ES10" s="59"/>
      <c r="ET10" s="59"/>
      <c r="EU10" s="59"/>
      <c r="EV10" s="59"/>
      <c r="EW10" s="59"/>
      <c r="EX10" s="59"/>
      <c r="EY10" s="59"/>
      <c r="EZ10" s="59"/>
      <c r="FA10" s="59"/>
      <c r="FB10" s="59"/>
      <c r="FC10" s="59"/>
      <c r="FD10" s="59"/>
      <c r="FE10" s="59"/>
      <c r="FF10" s="59"/>
      <c r="FG10" s="59"/>
      <c r="FH10" s="128"/>
      <c r="FI10" s="128"/>
      <c r="FJ10" s="128"/>
      <c r="FK10" s="128"/>
      <c r="FL10" s="128"/>
      <c r="FM10" s="128"/>
      <c r="FN10" s="128"/>
      <c r="FO10" s="128"/>
      <c r="FP10" s="128"/>
      <c r="FQ10" s="128"/>
      <c r="FR10" s="128"/>
      <c r="FS10" s="128"/>
      <c r="FT10" s="128"/>
      <c r="FU10" s="128"/>
      <c r="FV10" s="128"/>
      <c r="FW10" s="128"/>
      <c r="FX10" s="128"/>
      <c r="FY10" s="128"/>
      <c r="FZ10" s="128"/>
      <c r="GA10" s="128"/>
      <c r="GB10" s="128"/>
      <c r="GC10" s="128"/>
      <c r="GD10" s="128"/>
      <c r="GE10" s="128"/>
      <c r="GF10" s="128"/>
      <c r="GG10" s="128"/>
      <c r="GH10" s="128"/>
      <c r="GI10" s="128"/>
      <c r="GJ10" s="128"/>
      <c r="GK10" s="128"/>
      <c r="GL10" s="128"/>
      <c r="GM10" s="128"/>
      <c r="GN10" s="128"/>
      <c r="GO10" s="128"/>
      <c r="GP10" s="128"/>
      <c r="GQ10" s="128"/>
      <c r="GR10" s="128"/>
      <c r="GS10" s="128"/>
      <c r="GT10" s="128"/>
      <c r="GU10" s="128"/>
      <c r="GV10" s="128"/>
      <c r="GW10" s="128"/>
      <c r="GX10" s="128"/>
      <c r="GY10" s="128"/>
      <c r="GZ10" s="128"/>
      <c r="HA10" s="128"/>
      <c r="HB10" s="128"/>
      <c r="HC10" s="128"/>
      <c r="HD10" s="128"/>
      <c r="HE10" s="128"/>
      <c r="HF10" s="128"/>
      <c r="HG10" s="128"/>
      <c r="HH10" s="128"/>
      <c r="HI10" s="128"/>
      <c r="HJ10" s="128"/>
      <c r="HK10" s="128"/>
      <c r="HL10" s="128"/>
      <c r="HM10" s="128"/>
      <c r="HN10" s="128"/>
      <c r="HO10" s="128"/>
      <c r="HP10" s="128"/>
      <c r="HQ10" s="128"/>
      <c r="HR10" s="128"/>
      <c r="HS10" s="128"/>
      <c r="HT10" s="128"/>
      <c r="HU10" s="128"/>
      <c r="HV10" s="128"/>
      <c r="HW10" s="128"/>
      <c r="HX10" s="128"/>
      <c r="HY10" s="128"/>
      <c r="HZ10" s="128"/>
      <c r="IA10" s="128"/>
      <c r="IB10" s="128"/>
      <c r="IC10" s="128"/>
      <c r="ID10" s="128"/>
      <c r="IE10" s="128"/>
      <c r="IF10" s="128"/>
      <c r="IG10" s="128"/>
      <c r="IH10" s="128"/>
      <c r="II10" s="128"/>
      <c r="IJ10" s="128"/>
      <c r="IK10" s="128"/>
      <c r="IL10" s="128"/>
    </row>
    <row r="11" spans="1:246" ht="129.6" customHeight="1" x14ac:dyDescent="0.3">
      <c r="A11" s="127"/>
      <c r="B11" s="127"/>
      <c r="C11" s="127"/>
      <c r="D11" s="127"/>
      <c r="E11" s="127"/>
      <c r="F11" s="127"/>
      <c r="G11" s="127"/>
      <c r="H11" s="127"/>
      <c r="I11" s="127"/>
      <c r="J11" s="127"/>
      <c r="K11" s="127"/>
      <c r="L11" s="127"/>
      <c r="M11" s="127"/>
      <c r="N11" s="127"/>
      <c r="O11" s="127"/>
      <c r="P11" s="127"/>
      <c r="Q11" s="127"/>
      <c r="R11" s="127"/>
      <c r="S11" s="127"/>
      <c r="BR11" s="59"/>
      <c r="BS11" s="59"/>
      <c r="BT11" s="59"/>
      <c r="BU11" s="59"/>
      <c r="BV11" s="59"/>
      <c r="BW11" s="59"/>
      <c r="BX11" s="59"/>
      <c r="BY11" s="59"/>
      <c r="BZ11" s="59"/>
      <c r="CA11" s="59"/>
      <c r="CB11" s="59"/>
      <c r="CC11" s="59"/>
      <c r="CD11" s="59"/>
      <c r="CE11" s="59"/>
      <c r="CF11" s="59"/>
      <c r="CG11" s="59"/>
      <c r="CH11" s="59"/>
      <c r="CI11" s="59"/>
      <c r="CJ11" s="59"/>
      <c r="CK11" s="59"/>
      <c r="CL11" s="59"/>
      <c r="CM11" s="59"/>
      <c r="CN11" s="59"/>
      <c r="CO11" s="59"/>
      <c r="CP11" s="59"/>
      <c r="CQ11" s="59"/>
      <c r="CR11" s="59"/>
      <c r="CS11" s="59"/>
      <c r="CT11" s="59"/>
      <c r="CU11" s="59"/>
      <c r="CV11" s="59"/>
      <c r="CW11" s="59"/>
      <c r="CX11" s="59"/>
      <c r="CY11" s="59"/>
      <c r="CZ11" s="59"/>
      <c r="DA11" s="59"/>
      <c r="DB11" s="59"/>
      <c r="DC11" s="59"/>
      <c r="DD11" s="59"/>
      <c r="DE11" s="59"/>
      <c r="DF11" s="59"/>
      <c r="DG11" s="59"/>
      <c r="DH11" s="59"/>
      <c r="DI11" s="59"/>
      <c r="DJ11" s="59"/>
      <c r="DK11" s="59"/>
      <c r="DL11" s="59"/>
      <c r="DM11" s="59"/>
      <c r="DN11" s="59"/>
      <c r="DO11" s="59"/>
      <c r="DP11" s="59"/>
      <c r="DQ11" s="59"/>
      <c r="DR11" s="59"/>
      <c r="DS11" s="59"/>
      <c r="DT11" s="59"/>
      <c r="DU11" s="59"/>
      <c r="DV11" s="59"/>
      <c r="DW11" s="59"/>
      <c r="DX11" s="59"/>
      <c r="DY11" s="59"/>
      <c r="DZ11" s="59"/>
      <c r="EA11" s="59"/>
      <c r="EB11" s="59"/>
      <c r="EC11" s="59"/>
      <c r="ED11" s="59"/>
      <c r="EE11" s="59"/>
      <c r="EF11" s="59"/>
      <c r="EG11" s="59"/>
      <c r="EH11" s="59"/>
      <c r="EI11" s="59"/>
      <c r="EJ11" s="59"/>
      <c r="EK11" s="59"/>
      <c r="EL11" s="59"/>
      <c r="EM11" s="59"/>
      <c r="EN11" s="59"/>
      <c r="EO11" s="59"/>
      <c r="EP11" s="59"/>
      <c r="EQ11" s="59"/>
      <c r="ER11" s="59"/>
      <c r="ES11" s="59"/>
      <c r="ET11" s="59"/>
      <c r="EU11" s="59"/>
      <c r="EV11" s="59"/>
      <c r="EW11" s="59"/>
      <c r="EX11" s="59"/>
      <c r="EY11" s="59"/>
      <c r="EZ11" s="59"/>
      <c r="FA11" s="59"/>
      <c r="FB11" s="59"/>
      <c r="FC11" s="59"/>
      <c r="FD11" s="59"/>
      <c r="FE11" s="59"/>
      <c r="FF11" s="59"/>
      <c r="FG11" s="59"/>
      <c r="FH11" s="128"/>
      <c r="FI11" s="128"/>
      <c r="FJ11" s="128"/>
      <c r="FK11" s="128"/>
      <c r="FL11" s="128"/>
      <c r="FM11" s="128"/>
      <c r="FN11" s="128"/>
      <c r="FO11" s="128"/>
      <c r="FP11" s="128"/>
      <c r="FQ11" s="128"/>
      <c r="FR11" s="128"/>
      <c r="FS11" s="128"/>
      <c r="FT11" s="128"/>
      <c r="FU11" s="128"/>
      <c r="FV11" s="128"/>
      <c r="FW11" s="128"/>
      <c r="FX11" s="128"/>
      <c r="FY11" s="128"/>
      <c r="FZ11" s="128"/>
      <c r="GA11" s="128"/>
      <c r="GB11" s="128"/>
      <c r="GC11" s="128"/>
      <c r="GD11" s="128"/>
      <c r="GE11" s="128"/>
      <c r="GF11" s="128"/>
      <c r="GG11" s="128"/>
      <c r="GH11" s="128"/>
      <c r="GI11" s="128"/>
      <c r="GJ11" s="128"/>
      <c r="GK11" s="128"/>
      <c r="GL11" s="128"/>
      <c r="GM11" s="128"/>
      <c r="GN11" s="128"/>
      <c r="GO11" s="128"/>
      <c r="GP11" s="128"/>
      <c r="GQ11" s="128"/>
      <c r="GR11" s="128"/>
      <c r="GS11" s="128"/>
      <c r="GT11" s="128"/>
      <c r="GU11" s="128"/>
      <c r="GV11" s="128"/>
      <c r="GW11" s="128"/>
      <c r="GX11" s="128"/>
      <c r="GY11" s="128"/>
      <c r="GZ11" s="128"/>
      <c r="HA11" s="128"/>
      <c r="HB11" s="128"/>
      <c r="HC11" s="128"/>
      <c r="HD11" s="128"/>
      <c r="HE11" s="128"/>
      <c r="HF11" s="128"/>
      <c r="HG11" s="128"/>
      <c r="HH11" s="128"/>
      <c r="HI11" s="128"/>
      <c r="HJ11" s="128"/>
      <c r="HK11" s="128"/>
      <c r="HL11" s="128"/>
      <c r="HM11" s="128"/>
      <c r="HN11" s="128"/>
      <c r="HO11" s="128"/>
      <c r="HP11" s="128"/>
      <c r="HQ11" s="128"/>
      <c r="HR11" s="128"/>
      <c r="HS11" s="128"/>
      <c r="HT11" s="128"/>
      <c r="HU11" s="128"/>
      <c r="HV11" s="128"/>
      <c r="HW11" s="128"/>
      <c r="HX11" s="128"/>
      <c r="HY11" s="128"/>
      <c r="HZ11" s="128"/>
      <c r="IA11" s="128"/>
      <c r="IB11" s="128"/>
      <c r="IC11" s="128"/>
      <c r="ID11" s="128"/>
      <c r="IE11" s="128"/>
      <c r="IF11" s="128"/>
      <c r="IG11" s="128"/>
      <c r="IH11" s="128"/>
      <c r="II11" s="128"/>
      <c r="IJ11" s="128"/>
      <c r="IK11" s="128"/>
      <c r="IL11" s="128"/>
    </row>
    <row r="12" spans="1:246" ht="14.55" hidden="1" customHeight="1" x14ac:dyDescent="0.3"/>
    <row r="13" spans="1:246" hidden="1" x14ac:dyDescent="0.3"/>
    <row r="14" spans="1:246" hidden="1" x14ac:dyDescent="0.3"/>
  </sheetData>
  <sheetProtection formatCells="0" formatColumns="0" formatRows="0" insertColumns="0" insertRows="0" insertHyperlinks="0" deleteColumns="0" deleteRows="0" sort="0" autoFilter="0" pivotTables="0"/>
  <mergeCells count="2">
    <mergeCell ref="A1:S11"/>
    <mergeCell ref="FH1:IL11"/>
  </mergeCells>
  <pageMargins left="0.7" right="0.7" top="0.75" bottom="0.75" header="0.3" footer="0.3"/>
  <pageSetup paperSize="9" orientation="portrait"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16"/>
  <dimension ref="A1:U11"/>
  <sheetViews>
    <sheetView workbookViewId="0">
      <selection activeCell="T13" sqref="T13"/>
    </sheetView>
  </sheetViews>
  <sheetFormatPr defaultRowHeight="14.4" x14ac:dyDescent="0.3"/>
  <cols>
    <col min="1" max="1" width="7.21875" style="23" bestFit="1" customWidth="1"/>
    <col min="2" max="2" width="0" style="23" hidden="1" customWidth="1"/>
    <col min="3" max="3" width="9" style="23" bestFit="1" customWidth="1"/>
    <col min="4" max="4" width="5.5546875" style="23" bestFit="1" customWidth="1"/>
    <col min="5" max="5" width="12.77734375" style="23" bestFit="1" customWidth="1"/>
    <col min="6" max="6" width="4.44140625" style="23" bestFit="1" customWidth="1"/>
    <col min="7" max="15" width="0" style="23" hidden="1" customWidth="1"/>
    <col min="16" max="16" width="7.21875" style="23" bestFit="1" customWidth="1"/>
    <col min="17" max="17" width="9.77734375" style="23" bestFit="1" customWidth="1"/>
    <col min="18" max="18" width="10.44140625" style="23" bestFit="1" customWidth="1"/>
    <col min="19" max="19" width="10.21875" style="23" bestFit="1" customWidth="1"/>
    <col min="20" max="20" width="8.77734375" style="23"/>
  </cols>
  <sheetData>
    <row r="1" spans="1:21" x14ac:dyDescent="0.3">
      <c r="A1"/>
      <c r="B1"/>
      <c r="C1"/>
      <c r="D1"/>
      <c r="E1"/>
      <c r="F1"/>
      <c r="G1"/>
      <c r="H1"/>
      <c r="I1"/>
      <c r="J1"/>
      <c r="K1"/>
      <c r="L1"/>
      <c r="M1"/>
      <c r="N1"/>
      <c r="O1"/>
      <c r="P1"/>
      <c r="Q1"/>
      <c r="R1"/>
      <c r="S1"/>
      <c r="T1"/>
    </row>
    <row r="2" spans="1:21" hidden="1" x14ac:dyDescent="0.3">
      <c r="A2"/>
      <c r="B2"/>
      <c r="C2"/>
      <c r="D2"/>
      <c r="E2" s="14" t="s">
        <v>1296</v>
      </c>
      <c r="F2"/>
      <c r="G2"/>
      <c r="H2"/>
      <c r="I2"/>
      <c r="J2"/>
      <c r="K2"/>
      <c r="L2"/>
      <c r="M2"/>
      <c r="N2"/>
      <c r="O2"/>
      <c r="P2"/>
      <c r="Q2"/>
      <c r="R2"/>
      <c r="S2"/>
      <c r="T2"/>
    </row>
    <row r="3" spans="1:21" x14ac:dyDescent="0.3">
      <c r="A3"/>
      <c r="B3"/>
      <c r="C3"/>
      <c r="D3"/>
      <c r="E3" s="24"/>
      <c r="F3"/>
      <c r="G3"/>
      <c r="H3"/>
      <c r="I3"/>
      <c r="J3"/>
      <c r="K3"/>
      <c r="L3"/>
      <c r="M3"/>
      <c r="N3"/>
      <c r="O3"/>
      <c r="P3"/>
      <c r="Q3"/>
      <c r="R3"/>
      <c r="S3"/>
      <c r="T3"/>
    </row>
    <row r="4" spans="1:21" x14ac:dyDescent="0.3">
      <c r="A4"/>
      <c r="B4"/>
      <c r="C4"/>
      <c r="D4"/>
      <c r="E4" s="24"/>
      <c r="F4"/>
      <c r="G4"/>
      <c r="H4"/>
      <c r="I4"/>
      <c r="J4"/>
      <c r="K4"/>
      <c r="L4"/>
      <c r="M4"/>
      <c r="N4"/>
      <c r="O4"/>
      <c r="P4"/>
      <c r="Q4"/>
      <c r="R4"/>
      <c r="S4"/>
      <c r="T4"/>
    </row>
    <row r="5" spans="1:21" x14ac:dyDescent="0.3">
      <c r="A5"/>
      <c r="B5"/>
      <c r="C5"/>
      <c r="D5"/>
      <c r="E5" s="24"/>
      <c r="F5"/>
      <c r="G5"/>
      <c r="H5"/>
      <c r="I5"/>
      <c r="J5"/>
      <c r="K5"/>
      <c r="L5"/>
      <c r="M5"/>
      <c r="N5"/>
      <c r="O5"/>
      <c r="P5"/>
      <c r="Q5"/>
      <c r="R5"/>
      <c r="S5"/>
      <c r="T5"/>
    </row>
    <row r="6" spans="1:21" x14ac:dyDescent="0.3">
      <c r="A6" s="129" t="s">
        <v>1361</v>
      </c>
      <c r="B6" s="130"/>
      <c r="C6" s="130"/>
      <c r="D6" s="130"/>
      <c r="E6" s="130"/>
      <c r="F6" s="130"/>
      <c r="G6" s="130"/>
      <c r="H6" s="130"/>
      <c r="I6" s="130"/>
      <c r="J6" s="130"/>
      <c r="K6" s="130"/>
      <c r="L6" s="130"/>
      <c r="M6" s="130"/>
      <c r="N6" s="130"/>
      <c r="O6" s="130"/>
      <c r="P6" s="130"/>
      <c r="Q6" s="130"/>
      <c r="R6"/>
      <c r="S6"/>
      <c r="T6"/>
    </row>
    <row r="7" spans="1:21" hidden="1" x14ac:dyDescent="0.3">
      <c r="A7"/>
      <c r="B7"/>
      <c r="C7"/>
      <c r="D7"/>
      <c r="E7"/>
      <c r="F7"/>
      <c r="G7"/>
      <c r="H7"/>
      <c r="I7"/>
      <c r="J7"/>
      <c r="K7"/>
      <c r="L7"/>
      <c r="M7"/>
      <c r="N7"/>
      <c r="O7"/>
      <c r="P7"/>
      <c r="Q7"/>
      <c r="R7"/>
      <c r="S7"/>
      <c r="T7"/>
    </row>
    <row r="8" spans="1:21" x14ac:dyDescent="0.3">
      <c r="A8" s="76" t="s">
        <v>1312</v>
      </c>
      <c r="B8" s="76"/>
      <c r="C8" s="76" t="s">
        <v>1345</v>
      </c>
      <c r="D8" s="76" t="s">
        <v>1346</v>
      </c>
      <c r="E8" s="76" t="s">
        <v>1348</v>
      </c>
      <c r="F8" s="76" t="s">
        <v>1314</v>
      </c>
      <c r="G8" s="76"/>
      <c r="H8" s="76"/>
      <c r="I8" s="76"/>
      <c r="J8" s="76"/>
      <c r="K8" s="76"/>
      <c r="L8" s="76"/>
      <c r="M8" s="76"/>
      <c r="N8" s="76"/>
      <c r="O8" s="76" t="s">
        <v>1360</v>
      </c>
      <c r="P8" s="76"/>
      <c r="Q8" s="76" t="s">
        <v>1355</v>
      </c>
      <c r="R8" s="76" t="s">
        <v>1369</v>
      </c>
      <c r="S8" s="76" t="s">
        <v>1370</v>
      </c>
      <c r="T8" s="76" t="s">
        <v>1371</v>
      </c>
    </row>
    <row r="9" spans="1:21" x14ac:dyDescent="0.3">
      <c r="A9" s="23">
        <f ca="1">SUBTOTAL(3,$C$9:C9)</f>
        <v>1</v>
      </c>
      <c r="B9" s="23" t="e" cm="1">
        <f t="array" aca="1" ref="B9:Q11" ca="1">_xlfn._xlws.FILTER('MASTER NOMINAL ROLL'!A5:P1048576,'MASTER NOMINAL ROLL'!P5:P1048576='BDE DIV 2'!E2)</f>
        <v>#NAME?</v>
      </c>
      <c r="C9" s="23" t="e">
        <f ca="1"/>
        <v>#NAME?</v>
      </c>
      <c r="D9" s="23" t="e">
        <f ca="1"/>
        <v>#NAME?</v>
      </c>
      <c r="E9" s="23" t="e">
        <f ca="1"/>
        <v>#NAME?</v>
      </c>
      <c r="F9" s="23" t="e">
        <f ca="1"/>
        <v>#NAME?</v>
      </c>
      <c r="G9" s="23" t="e">
        <f ca="1"/>
        <v>#NAME?</v>
      </c>
      <c r="H9" s="23" t="e">
        <f ca="1"/>
        <v>#NAME?</v>
      </c>
      <c r="I9" s="23" t="e">
        <f ca="1"/>
        <v>#NAME?</v>
      </c>
      <c r="J9" s="23" t="e">
        <f ca="1"/>
        <v>#NAME?</v>
      </c>
      <c r="K9" s="23" t="e">
        <f ca="1"/>
        <v>#NAME?</v>
      </c>
      <c r="L9" s="23" t="e">
        <f ca="1"/>
        <v>#NAME?</v>
      </c>
      <c r="M9" s="23" t="e">
        <f ca="1"/>
        <v>#NAME?</v>
      </c>
      <c r="N9" s="23" t="e">
        <f ca="1"/>
        <v>#NAME?</v>
      </c>
      <c r="O9" s="23" t="e">
        <f ca="1"/>
        <v>#NAME?</v>
      </c>
      <c r="P9" s="23" t="e">
        <f ca="1"/>
        <v>#NAME?</v>
      </c>
      <c r="Q9" s="23" t="e">
        <f ca="1"/>
        <v>#NAME?</v>
      </c>
      <c r="R9" s="78">
        <v>44775</v>
      </c>
      <c r="S9" s="78">
        <f ca="1">TODAY()</f>
        <v>46145</v>
      </c>
      <c r="T9" s="23">
        <f ca="1">DATEDIF(R9,S9,"M")</f>
        <v>45</v>
      </c>
      <c r="U9" t="e" cm="1">
        <f t="array" aca="1" ref="U9" ca="1">IF(T9&gt;=3,POPUP1(),"")</f>
        <v>#NAME?</v>
      </c>
    </row>
    <row r="10" spans="1:21" x14ac:dyDescent="0.3">
      <c r="A10" s="23">
        <f ca="1">SUBTOTAL(3,$C$9:C10)</f>
        <v>2</v>
      </c>
      <c r="B10" s="23" t="e">
        <f ca="1"/>
        <v>#NAME?</v>
      </c>
      <c r="C10" s="23" t="e">
        <f ca="1"/>
        <v>#NAME?</v>
      </c>
      <c r="D10" s="23" t="e">
        <f ca="1"/>
        <v>#NAME?</v>
      </c>
      <c r="E10" s="23" t="e">
        <f ca="1"/>
        <v>#NAME?</v>
      </c>
      <c r="F10" s="23" t="e">
        <f ca="1"/>
        <v>#NAME?</v>
      </c>
      <c r="G10" s="23" t="e">
        <f ca="1"/>
        <v>#NAME?</v>
      </c>
      <c r="H10" s="23" t="e">
        <f ca="1"/>
        <v>#NAME?</v>
      </c>
      <c r="I10" s="23" t="e">
        <f ca="1"/>
        <v>#NAME?</v>
      </c>
      <c r="J10" s="23" t="e">
        <f ca="1"/>
        <v>#NAME?</v>
      </c>
      <c r="K10" s="23" t="e">
        <f ca="1"/>
        <v>#NAME?</v>
      </c>
      <c r="L10" s="23" t="e">
        <f ca="1"/>
        <v>#NAME?</v>
      </c>
      <c r="M10" s="23" t="e">
        <f ca="1"/>
        <v>#NAME?</v>
      </c>
      <c r="N10" s="23" t="e">
        <f ca="1"/>
        <v>#NAME?</v>
      </c>
      <c r="O10" s="23" t="e">
        <f ca="1"/>
        <v>#NAME?</v>
      </c>
      <c r="P10" s="23" t="e">
        <f ca="1"/>
        <v>#NAME?</v>
      </c>
      <c r="Q10" s="23" t="e">
        <f ca="1"/>
        <v>#NAME?</v>
      </c>
      <c r="R10" s="78">
        <v>44782</v>
      </c>
      <c r="S10" s="78">
        <f t="shared" ref="S10:S11" ca="1" si="0">TODAY()</f>
        <v>46145</v>
      </c>
      <c r="T10" s="23">
        <f t="shared" ref="T10:T11" ca="1" si="1">DATEDIF(R10,S10,"M")</f>
        <v>44</v>
      </c>
      <c r="U10" t="e" cm="1">
        <f t="array" aca="1" ref="U10" ca="1">IF(T10&gt;=3,POPUP1(),"")</f>
        <v>#NAME?</v>
      </c>
    </row>
    <row r="11" spans="1:21" x14ac:dyDescent="0.3">
      <c r="A11" s="23">
        <f ca="1">SUBTOTAL(3,$C$9:C11)</f>
        <v>3</v>
      </c>
      <c r="B11" s="23" t="e">
        <f ca="1"/>
        <v>#NAME?</v>
      </c>
      <c r="C11" s="23" t="e">
        <f ca="1"/>
        <v>#NAME?</v>
      </c>
      <c r="D11" s="23" t="e">
        <f ca="1"/>
        <v>#NAME?</v>
      </c>
      <c r="E11" s="23" t="e">
        <f ca="1"/>
        <v>#NAME?</v>
      </c>
      <c r="F11" s="23" t="e">
        <f ca="1"/>
        <v>#NAME?</v>
      </c>
      <c r="G11" s="23" t="e">
        <f ca="1"/>
        <v>#NAME?</v>
      </c>
      <c r="H11" s="23" t="e">
        <f ca="1"/>
        <v>#NAME?</v>
      </c>
      <c r="I11" s="23" t="e">
        <f ca="1"/>
        <v>#NAME?</v>
      </c>
      <c r="J11" s="23" t="e">
        <f ca="1"/>
        <v>#NAME?</v>
      </c>
      <c r="K11" s="23" t="e">
        <f ca="1"/>
        <v>#NAME?</v>
      </c>
      <c r="L11" s="23" t="e">
        <f ca="1"/>
        <v>#NAME?</v>
      </c>
      <c r="M11" s="23" t="e">
        <f ca="1"/>
        <v>#NAME?</v>
      </c>
      <c r="N11" s="23" t="e">
        <f ca="1"/>
        <v>#NAME?</v>
      </c>
      <c r="O11" s="23" t="e">
        <f ca="1"/>
        <v>#NAME?</v>
      </c>
      <c r="P11" s="23" t="e">
        <f ca="1"/>
        <v>#NAME?</v>
      </c>
      <c r="Q11" s="23" t="e">
        <f ca="1"/>
        <v>#NAME?</v>
      </c>
      <c r="R11" s="78">
        <v>44629</v>
      </c>
      <c r="S11" s="78">
        <f t="shared" ca="1" si="0"/>
        <v>46145</v>
      </c>
      <c r="T11" s="23">
        <f t="shared" ca="1" si="1"/>
        <v>49</v>
      </c>
      <c r="U11" t="e" cm="1">
        <f t="array" aca="1" ref="U11" ca="1">IF(T11&gt;=3,POPUP1(),"")</f>
        <v>#NAME?</v>
      </c>
    </row>
  </sheetData>
  <mergeCells count="1">
    <mergeCell ref="A6:Q6"/>
  </mergeCells>
  <pageMargins left="0.7" right="0.7" top="0.75" bottom="0.75" header="0.3" footer="0.3"/>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17"/>
  <dimension ref="A1:AE28"/>
  <sheetViews>
    <sheetView workbookViewId="0">
      <selection sqref="A1:XFD1048576"/>
    </sheetView>
  </sheetViews>
  <sheetFormatPr defaultRowHeight="14.4" x14ac:dyDescent="0.3"/>
  <cols>
    <col min="1" max="3" width="8.77734375" style="23"/>
    <col min="4" max="4" width="17" style="23" bestFit="1" customWidth="1"/>
    <col min="5" max="5" width="4.44140625" style="23" bestFit="1" customWidth="1"/>
    <col min="6" max="15" width="0" style="23" hidden="1" customWidth="1"/>
    <col min="16" max="16" width="12.21875" style="23" bestFit="1" customWidth="1"/>
    <col min="17" max="22" width="0" style="23" hidden="1" customWidth="1"/>
    <col min="23" max="23" width="5.5546875" style="23" hidden="1" customWidth="1"/>
    <col min="24" max="24" width="8.77734375" style="23"/>
    <col min="25" max="30" width="0" style="23" hidden="1" customWidth="1"/>
    <col min="31" max="31" width="11.21875" style="23" bestFit="1" customWidth="1"/>
  </cols>
  <sheetData>
    <row r="1" spans="1:31" x14ac:dyDescent="0.3">
      <c r="A1"/>
      <c r="B1"/>
      <c r="C1"/>
      <c r="D1"/>
      <c r="E1"/>
      <c r="F1"/>
      <c r="G1"/>
      <c r="H1"/>
      <c r="I1"/>
      <c r="J1"/>
      <c r="K1"/>
      <c r="L1"/>
      <c r="M1"/>
      <c r="N1"/>
      <c r="O1"/>
      <c r="P1"/>
      <c r="Q1"/>
      <c r="R1"/>
      <c r="S1"/>
      <c r="T1"/>
      <c r="U1"/>
      <c r="V1"/>
      <c r="W1"/>
      <c r="X1"/>
      <c r="Y1"/>
      <c r="Z1"/>
      <c r="AA1"/>
      <c r="AB1"/>
      <c r="AC1"/>
      <c r="AD1"/>
      <c r="AE1"/>
    </row>
    <row r="2" spans="1:31" x14ac:dyDescent="0.3">
      <c r="A2"/>
      <c r="B2"/>
      <c r="C2"/>
      <c r="D2"/>
      <c r="E2"/>
      <c r="F2"/>
      <c r="G2" t="s">
        <v>1325</v>
      </c>
      <c r="H2"/>
      <c r="I2"/>
      <c r="J2"/>
      <c r="K2"/>
      <c r="L2"/>
      <c r="M2"/>
      <c r="N2"/>
      <c r="O2"/>
      <c r="P2"/>
      <c r="Q2"/>
      <c r="R2"/>
      <c r="S2"/>
      <c r="T2"/>
      <c r="U2"/>
      <c r="V2"/>
      <c r="W2"/>
      <c r="X2"/>
      <c r="Y2"/>
      <c r="Z2"/>
      <c r="AA2"/>
      <c r="AB2"/>
      <c r="AC2"/>
      <c r="AD2"/>
      <c r="AE2"/>
    </row>
    <row r="3" spans="1:31" x14ac:dyDescent="0.3">
      <c r="A3"/>
      <c r="B3"/>
      <c r="C3"/>
      <c r="D3"/>
      <c r="E3"/>
      <c r="F3"/>
      <c r="G3"/>
      <c r="H3"/>
      <c r="I3"/>
      <c r="J3"/>
      <c r="K3"/>
      <c r="L3"/>
      <c r="M3"/>
      <c r="N3"/>
      <c r="O3"/>
      <c r="P3"/>
      <c r="Q3"/>
      <c r="R3"/>
      <c r="S3"/>
      <c r="T3"/>
      <c r="U3"/>
      <c r="V3"/>
      <c r="W3"/>
      <c r="X3"/>
      <c r="Y3"/>
      <c r="Z3"/>
      <c r="AA3"/>
      <c r="AB3"/>
      <c r="AC3"/>
      <c r="AD3"/>
      <c r="AE3"/>
    </row>
    <row r="4" spans="1:31" x14ac:dyDescent="0.3">
      <c r="A4"/>
      <c r="B4"/>
      <c r="C4"/>
      <c r="D4"/>
      <c r="E4"/>
      <c r="F4"/>
      <c r="G4"/>
      <c r="H4"/>
      <c r="I4"/>
      <c r="J4"/>
      <c r="K4"/>
      <c r="L4"/>
      <c r="M4"/>
      <c r="N4"/>
      <c r="O4"/>
      <c r="P4"/>
      <c r="Q4"/>
      <c r="R4"/>
      <c r="S4"/>
      <c r="T4"/>
      <c r="U4"/>
      <c r="V4"/>
      <c r="W4"/>
      <c r="X4"/>
      <c r="Y4"/>
      <c r="Z4"/>
      <c r="AA4"/>
      <c r="AB4"/>
      <c r="AC4"/>
      <c r="AD4"/>
      <c r="AE4"/>
    </row>
    <row r="5" spans="1:31" x14ac:dyDescent="0.3">
      <c r="A5" s="129" t="s">
        <v>1366</v>
      </c>
      <c r="B5" s="130"/>
      <c r="C5" s="130"/>
      <c r="D5" s="130"/>
      <c r="E5" s="130"/>
      <c r="F5" s="130"/>
      <c r="G5" s="130"/>
      <c r="H5" s="130"/>
      <c r="I5" s="130"/>
      <c r="J5" s="130"/>
      <c r="K5" s="130"/>
      <c r="L5" s="130"/>
      <c r="M5" s="130"/>
      <c r="N5" s="130"/>
      <c r="O5" s="130"/>
      <c r="P5" s="130"/>
      <c r="Q5" s="130"/>
      <c r="R5" s="130"/>
      <c r="S5" s="130"/>
      <c r="T5" s="130"/>
      <c r="U5" s="130"/>
      <c r="V5" s="130"/>
      <c r="W5" s="130"/>
      <c r="X5" s="130"/>
      <c r="Y5" s="130"/>
      <c r="Z5" s="130"/>
      <c r="AA5" s="130"/>
      <c r="AB5" s="130"/>
      <c r="AC5" s="130"/>
      <c r="AD5" s="130"/>
      <c r="AE5" s="130"/>
    </row>
    <row r="6" spans="1:31" x14ac:dyDescent="0.3">
      <c r="A6" s="76" t="s">
        <v>1312</v>
      </c>
      <c r="B6" s="76" t="s">
        <v>1345</v>
      </c>
      <c r="C6" s="76" t="s">
        <v>1346</v>
      </c>
      <c r="D6" s="76" t="s">
        <v>1348</v>
      </c>
      <c r="E6" s="76" t="s">
        <v>1314</v>
      </c>
      <c r="F6" s="76"/>
      <c r="G6" s="76"/>
      <c r="H6" s="76"/>
      <c r="I6" s="76"/>
      <c r="J6" s="76"/>
      <c r="K6" s="76"/>
      <c r="L6" s="76"/>
      <c r="M6" s="76"/>
      <c r="N6" s="76"/>
      <c r="O6" s="76"/>
      <c r="P6" s="76" t="s">
        <v>1355</v>
      </c>
      <c r="Q6" s="76"/>
      <c r="R6" s="76"/>
      <c r="S6" s="76"/>
      <c r="T6" s="76"/>
      <c r="U6" s="76"/>
      <c r="V6" s="76"/>
      <c r="W6" s="76"/>
      <c r="X6" s="76" t="s">
        <v>1325</v>
      </c>
      <c r="Y6" s="76"/>
      <c r="Z6" s="76"/>
      <c r="AA6" s="76"/>
      <c r="AB6" s="76"/>
      <c r="AC6" s="76"/>
      <c r="AD6" s="76"/>
      <c r="AE6" s="76" t="s">
        <v>1362</v>
      </c>
    </row>
    <row r="7" spans="1:31" x14ac:dyDescent="0.3">
      <c r="A7" s="23">
        <f ca="1">SUBTOTAL(3,$B$7:B7)</f>
        <v>1</v>
      </c>
      <c r="B7" s="23" t="e" cm="1">
        <f t="array" aca="1" ref="B7:AE28" ca="1">_xlfn._xlws.FILTER('MASTER NOMINAL ROLL'!B5:AE1048576,'MASTER NOMINAL ROLL'!X5:X1048576='NEW BN TEAMS'!G2)</f>
        <v>#NAME?</v>
      </c>
      <c r="C7" s="23" t="e">
        <f ca="1"/>
        <v>#NAME?</v>
      </c>
      <c r="D7" s="23" t="e">
        <f ca="1"/>
        <v>#NAME?</v>
      </c>
      <c r="E7" s="23" t="e">
        <f ca="1"/>
        <v>#NAME?</v>
      </c>
      <c r="F7" s="23" t="e">
        <f ca="1"/>
        <v>#NAME?</v>
      </c>
      <c r="G7" s="23" t="e">
        <f ca="1"/>
        <v>#NAME?</v>
      </c>
      <c r="H7" s="23" t="e">
        <f ca="1"/>
        <v>#NAME?</v>
      </c>
      <c r="I7" s="23" t="e">
        <f ca="1"/>
        <v>#NAME?</v>
      </c>
      <c r="J7" s="23" t="e">
        <f ca="1"/>
        <v>#NAME?</v>
      </c>
      <c r="K7" s="23" t="e">
        <f ca="1"/>
        <v>#NAME?</v>
      </c>
      <c r="L7" s="23" t="e">
        <f ca="1"/>
        <v>#NAME?</v>
      </c>
      <c r="M7" s="23" t="e">
        <f ca="1"/>
        <v>#NAME?</v>
      </c>
      <c r="N7" s="23" t="e">
        <f ca="1"/>
        <v>#NAME?</v>
      </c>
      <c r="O7" s="23" t="e">
        <f ca="1"/>
        <v>#NAME?</v>
      </c>
      <c r="P7" s="23" t="e">
        <f ca="1"/>
        <v>#NAME?</v>
      </c>
      <c r="Q7" s="23" t="e">
        <f ca="1"/>
        <v>#NAME?</v>
      </c>
      <c r="R7" s="23" t="e">
        <f ca="1"/>
        <v>#NAME?</v>
      </c>
      <c r="S7" s="23" t="e">
        <f ca="1"/>
        <v>#NAME?</v>
      </c>
      <c r="T7" s="23" t="e">
        <f ca="1"/>
        <v>#NAME?</v>
      </c>
      <c r="U7" s="23" t="e">
        <f ca="1"/>
        <v>#NAME?</v>
      </c>
      <c r="V7" s="23" t="e">
        <f ca="1"/>
        <v>#NAME?</v>
      </c>
      <c r="W7" s="23" t="e">
        <f ca="1"/>
        <v>#NAME?</v>
      </c>
      <c r="X7" s="23" t="e">
        <f ca="1"/>
        <v>#NAME?</v>
      </c>
      <c r="Y7" s="23" t="e">
        <f ca="1"/>
        <v>#NAME?</v>
      </c>
      <c r="Z7" s="23" t="e">
        <f ca="1"/>
        <v>#NAME?</v>
      </c>
      <c r="AA7" s="23" t="e">
        <f ca="1"/>
        <v>#NAME?</v>
      </c>
      <c r="AB7" s="23" t="e">
        <f ca="1"/>
        <v>#NAME?</v>
      </c>
      <c r="AC7" s="23" t="e">
        <f ca="1"/>
        <v>#NAME?</v>
      </c>
      <c r="AD7" s="23" t="e">
        <f ca="1"/>
        <v>#NAME?</v>
      </c>
      <c r="AE7" s="23" t="e">
        <f ca="1"/>
        <v>#NAME?</v>
      </c>
    </row>
    <row r="8" spans="1:31" x14ac:dyDescent="0.3">
      <c r="A8" s="23">
        <f ca="1">SUBTOTAL(3,$B$7:B8)</f>
        <v>2</v>
      </c>
      <c r="B8" s="23" t="e">
        <f ca="1"/>
        <v>#NAME?</v>
      </c>
      <c r="C8" s="23" t="e">
        <f ca="1"/>
        <v>#NAME?</v>
      </c>
      <c r="D8" s="23" t="e">
        <f ca="1"/>
        <v>#NAME?</v>
      </c>
      <c r="E8" s="23" t="e">
        <f ca="1"/>
        <v>#NAME?</v>
      </c>
      <c r="F8" s="23" t="e">
        <f ca="1"/>
        <v>#NAME?</v>
      </c>
      <c r="G8" s="23" t="e">
        <f ca="1"/>
        <v>#NAME?</v>
      </c>
      <c r="H8" s="23" t="e">
        <f ca="1"/>
        <v>#NAME?</v>
      </c>
      <c r="I8" s="23" t="e">
        <f ca="1"/>
        <v>#NAME?</v>
      </c>
      <c r="J8" s="23" t="e">
        <f ca="1"/>
        <v>#NAME?</v>
      </c>
      <c r="K8" s="23" t="e">
        <f ca="1"/>
        <v>#NAME?</v>
      </c>
      <c r="L8" s="23" t="e">
        <f ca="1"/>
        <v>#NAME?</v>
      </c>
      <c r="M8" s="23" t="e">
        <f ca="1"/>
        <v>#NAME?</v>
      </c>
      <c r="N8" s="23" t="e">
        <f ca="1"/>
        <v>#NAME?</v>
      </c>
      <c r="O8" s="23" t="e">
        <f ca="1"/>
        <v>#NAME?</v>
      </c>
      <c r="P8" s="23" t="e">
        <f ca="1"/>
        <v>#NAME?</v>
      </c>
      <c r="Q8" s="23" t="e">
        <f ca="1"/>
        <v>#NAME?</v>
      </c>
      <c r="R8" s="23" t="e">
        <f ca="1"/>
        <v>#NAME?</v>
      </c>
      <c r="S8" s="23" t="e">
        <f ca="1"/>
        <v>#NAME?</v>
      </c>
      <c r="T8" s="23" t="e">
        <f ca="1"/>
        <v>#NAME?</v>
      </c>
      <c r="U8" s="23" t="e">
        <f ca="1"/>
        <v>#NAME?</v>
      </c>
      <c r="V8" s="23" t="e">
        <f ca="1"/>
        <v>#NAME?</v>
      </c>
      <c r="W8" s="23" t="e">
        <f ca="1"/>
        <v>#NAME?</v>
      </c>
      <c r="X8" s="23" t="e">
        <f ca="1"/>
        <v>#NAME?</v>
      </c>
      <c r="Y8" s="23" t="e">
        <f ca="1"/>
        <v>#NAME?</v>
      </c>
      <c r="Z8" s="23" t="e">
        <f ca="1"/>
        <v>#NAME?</v>
      </c>
      <c r="AA8" s="23" t="e">
        <f ca="1"/>
        <v>#NAME?</v>
      </c>
      <c r="AB8" s="23" t="e">
        <f ca="1"/>
        <v>#NAME?</v>
      </c>
      <c r="AC8" s="23" t="e">
        <f ca="1"/>
        <v>#NAME?</v>
      </c>
      <c r="AD8" s="23" t="e">
        <f ca="1"/>
        <v>#NAME?</v>
      </c>
      <c r="AE8" s="23" t="e">
        <f ca="1"/>
        <v>#NAME?</v>
      </c>
    </row>
    <row r="9" spans="1:31" x14ac:dyDescent="0.3">
      <c r="A9" s="23">
        <f ca="1">SUBTOTAL(3,$B$7:B9)</f>
        <v>3</v>
      </c>
      <c r="B9" s="23" t="e">
        <f ca="1"/>
        <v>#NAME?</v>
      </c>
      <c r="C9" s="23" t="e">
        <f ca="1"/>
        <v>#NAME?</v>
      </c>
      <c r="D9" s="23" t="e">
        <f ca="1"/>
        <v>#NAME?</v>
      </c>
      <c r="E9" s="23" t="e">
        <f ca="1"/>
        <v>#NAME?</v>
      </c>
      <c r="F9" s="23" t="e">
        <f ca="1"/>
        <v>#NAME?</v>
      </c>
      <c r="G9" s="23" t="e">
        <f ca="1"/>
        <v>#NAME?</v>
      </c>
      <c r="H9" s="23" t="e">
        <f ca="1"/>
        <v>#NAME?</v>
      </c>
      <c r="I9" s="23" t="e">
        <f ca="1"/>
        <v>#NAME?</v>
      </c>
      <c r="J9" s="23" t="e">
        <f ca="1"/>
        <v>#NAME?</v>
      </c>
      <c r="K9" s="23" t="e">
        <f ca="1"/>
        <v>#NAME?</v>
      </c>
      <c r="L9" s="23" t="e">
        <f ca="1"/>
        <v>#NAME?</v>
      </c>
      <c r="M9" s="23" t="e">
        <f ca="1"/>
        <v>#NAME?</v>
      </c>
      <c r="N9" s="23" t="e">
        <f ca="1"/>
        <v>#NAME?</v>
      </c>
      <c r="O9" s="23" t="e">
        <f ca="1"/>
        <v>#NAME?</v>
      </c>
      <c r="P9" s="23" t="e">
        <f ca="1"/>
        <v>#NAME?</v>
      </c>
      <c r="Q9" s="23" t="e">
        <f ca="1"/>
        <v>#NAME?</v>
      </c>
      <c r="R9" s="23" t="e">
        <f ca="1"/>
        <v>#NAME?</v>
      </c>
      <c r="S9" s="23" t="e">
        <f ca="1"/>
        <v>#NAME?</v>
      </c>
      <c r="T9" s="23" t="e">
        <f ca="1"/>
        <v>#NAME?</v>
      </c>
      <c r="U9" s="23" t="e">
        <f ca="1"/>
        <v>#NAME?</v>
      </c>
      <c r="V9" s="23" t="e">
        <f ca="1"/>
        <v>#NAME?</v>
      </c>
      <c r="W9" s="23" t="e">
        <f ca="1"/>
        <v>#NAME?</v>
      </c>
      <c r="X9" s="23" t="e">
        <f ca="1"/>
        <v>#NAME?</v>
      </c>
      <c r="Y9" s="23" t="e">
        <f ca="1"/>
        <v>#NAME?</v>
      </c>
      <c r="Z9" s="23" t="e">
        <f ca="1"/>
        <v>#NAME?</v>
      </c>
      <c r="AA9" s="23" t="e">
        <f ca="1"/>
        <v>#NAME?</v>
      </c>
      <c r="AB9" s="23" t="e">
        <f ca="1"/>
        <v>#NAME?</v>
      </c>
      <c r="AC9" s="23" t="e">
        <f ca="1"/>
        <v>#NAME?</v>
      </c>
      <c r="AD9" s="23" t="e">
        <f ca="1"/>
        <v>#NAME?</v>
      </c>
      <c r="AE9" s="23" t="e">
        <f ca="1"/>
        <v>#NAME?</v>
      </c>
    </row>
    <row r="10" spans="1:31" x14ac:dyDescent="0.3">
      <c r="A10" s="23">
        <f ca="1">SUBTOTAL(3,$B$7:B10)</f>
        <v>4</v>
      </c>
      <c r="B10" s="23" t="e">
        <f ca="1"/>
        <v>#NAME?</v>
      </c>
      <c r="C10" s="23" t="e">
        <f ca="1"/>
        <v>#NAME?</v>
      </c>
      <c r="D10" s="23" t="e">
        <f ca="1"/>
        <v>#NAME?</v>
      </c>
      <c r="E10" s="23" t="e">
        <f ca="1"/>
        <v>#NAME?</v>
      </c>
      <c r="F10" s="23" t="e">
        <f ca="1"/>
        <v>#NAME?</v>
      </c>
      <c r="G10" s="23" t="e">
        <f ca="1"/>
        <v>#NAME?</v>
      </c>
      <c r="H10" s="23" t="e">
        <f ca="1"/>
        <v>#NAME?</v>
      </c>
      <c r="I10" s="23" t="e">
        <f ca="1"/>
        <v>#NAME?</v>
      </c>
      <c r="J10" s="23" t="e">
        <f ca="1"/>
        <v>#NAME?</v>
      </c>
      <c r="K10" s="23" t="e">
        <f ca="1"/>
        <v>#NAME?</v>
      </c>
      <c r="L10" s="23" t="e">
        <f ca="1"/>
        <v>#NAME?</v>
      </c>
      <c r="M10" s="23" t="e">
        <f ca="1"/>
        <v>#NAME?</v>
      </c>
      <c r="N10" s="23" t="e">
        <f ca="1"/>
        <v>#NAME?</v>
      </c>
      <c r="O10" s="23" t="e">
        <f ca="1"/>
        <v>#NAME?</v>
      </c>
      <c r="P10" s="23" t="e">
        <f ca="1"/>
        <v>#NAME?</v>
      </c>
      <c r="Q10" s="23" t="e">
        <f ca="1"/>
        <v>#NAME?</v>
      </c>
      <c r="R10" s="23" t="e">
        <f ca="1"/>
        <v>#NAME?</v>
      </c>
      <c r="S10" s="23" t="e">
        <f ca="1"/>
        <v>#NAME?</v>
      </c>
      <c r="T10" s="23" t="e">
        <f ca="1"/>
        <v>#NAME?</v>
      </c>
      <c r="U10" s="23" t="e">
        <f ca="1"/>
        <v>#NAME?</v>
      </c>
      <c r="V10" s="23" t="e">
        <f ca="1"/>
        <v>#NAME?</v>
      </c>
      <c r="W10" s="23" t="e">
        <f ca="1"/>
        <v>#NAME?</v>
      </c>
      <c r="X10" s="23" t="e">
        <f ca="1"/>
        <v>#NAME?</v>
      </c>
      <c r="Y10" s="23" t="e">
        <f ca="1"/>
        <v>#NAME?</v>
      </c>
      <c r="Z10" s="23" t="e">
        <f ca="1"/>
        <v>#NAME?</v>
      </c>
      <c r="AA10" s="23" t="e">
        <f ca="1"/>
        <v>#NAME?</v>
      </c>
      <c r="AB10" s="23" t="e">
        <f ca="1"/>
        <v>#NAME?</v>
      </c>
      <c r="AC10" s="23" t="e">
        <f ca="1"/>
        <v>#NAME?</v>
      </c>
      <c r="AD10" s="23" t="e">
        <f ca="1"/>
        <v>#NAME?</v>
      </c>
      <c r="AE10" s="23" t="e">
        <f ca="1"/>
        <v>#NAME?</v>
      </c>
    </row>
    <row r="11" spans="1:31" x14ac:dyDescent="0.3">
      <c r="A11" s="23">
        <f ca="1">SUBTOTAL(3,$B$7:B11)</f>
        <v>5</v>
      </c>
      <c r="B11" s="23" t="e">
        <f ca="1"/>
        <v>#NAME?</v>
      </c>
      <c r="C11" s="23" t="e">
        <f ca="1"/>
        <v>#NAME?</v>
      </c>
      <c r="D11" s="23" t="e">
        <f ca="1"/>
        <v>#NAME?</v>
      </c>
      <c r="E11" s="23" t="e">
        <f ca="1"/>
        <v>#NAME?</v>
      </c>
      <c r="F11" s="23" t="e">
        <f ca="1"/>
        <v>#NAME?</v>
      </c>
      <c r="G11" s="23" t="e">
        <f ca="1"/>
        <v>#NAME?</v>
      </c>
      <c r="H11" s="23" t="e">
        <f ca="1"/>
        <v>#NAME?</v>
      </c>
      <c r="I11" s="23" t="e">
        <f ca="1"/>
        <v>#NAME?</v>
      </c>
      <c r="J11" s="23" t="e">
        <f ca="1"/>
        <v>#NAME?</v>
      </c>
      <c r="K11" s="23" t="e">
        <f ca="1"/>
        <v>#NAME?</v>
      </c>
      <c r="L11" s="23" t="e">
        <f ca="1"/>
        <v>#NAME?</v>
      </c>
      <c r="M11" s="23" t="e">
        <f ca="1"/>
        <v>#NAME?</v>
      </c>
      <c r="N11" s="23" t="e">
        <f ca="1"/>
        <v>#NAME?</v>
      </c>
      <c r="O11" s="23" t="e">
        <f ca="1"/>
        <v>#NAME?</v>
      </c>
      <c r="P11" s="23" t="e">
        <f ca="1"/>
        <v>#NAME?</v>
      </c>
      <c r="Q11" s="23" t="e">
        <f ca="1"/>
        <v>#NAME?</v>
      </c>
      <c r="R11" s="23" t="e">
        <f ca="1"/>
        <v>#NAME?</v>
      </c>
      <c r="S11" s="23" t="e">
        <f ca="1"/>
        <v>#NAME?</v>
      </c>
      <c r="T11" s="23" t="e">
        <f ca="1"/>
        <v>#NAME?</v>
      </c>
      <c r="U11" s="23" t="e">
        <f ca="1"/>
        <v>#NAME?</v>
      </c>
      <c r="V11" s="23" t="e">
        <f ca="1"/>
        <v>#NAME?</v>
      </c>
      <c r="W11" s="23" t="e">
        <f ca="1"/>
        <v>#NAME?</v>
      </c>
      <c r="X11" s="23" t="e">
        <f ca="1"/>
        <v>#NAME?</v>
      </c>
      <c r="Y11" s="23" t="e">
        <f ca="1"/>
        <v>#NAME?</v>
      </c>
      <c r="Z11" s="23" t="e">
        <f ca="1"/>
        <v>#NAME?</v>
      </c>
      <c r="AA11" s="23" t="e">
        <f ca="1"/>
        <v>#NAME?</v>
      </c>
      <c r="AB11" s="23" t="e">
        <f ca="1"/>
        <v>#NAME?</v>
      </c>
      <c r="AC11" s="23" t="e">
        <f ca="1"/>
        <v>#NAME?</v>
      </c>
      <c r="AD11" s="23" t="e">
        <f ca="1"/>
        <v>#NAME?</v>
      </c>
      <c r="AE11" s="23" t="e">
        <f ca="1"/>
        <v>#NAME?</v>
      </c>
    </row>
    <row r="12" spans="1:31" x14ac:dyDescent="0.3">
      <c r="A12" s="23">
        <f ca="1">SUBTOTAL(3,$B$7:B12)</f>
        <v>6</v>
      </c>
      <c r="B12" s="23" t="e">
        <f ca="1"/>
        <v>#NAME?</v>
      </c>
      <c r="C12" s="23" t="e">
        <f ca="1"/>
        <v>#NAME?</v>
      </c>
      <c r="D12" s="23" t="e">
        <f ca="1"/>
        <v>#NAME?</v>
      </c>
      <c r="E12" s="23" t="e">
        <f ca="1"/>
        <v>#NAME?</v>
      </c>
      <c r="F12" s="23" t="e">
        <f ca="1"/>
        <v>#NAME?</v>
      </c>
      <c r="G12" s="23" t="e">
        <f ca="1"/>
        <v>#NAME?</v>
      </c>
      <c r="H12" s="23" t="e">
        <f ca="1"/>
        <v>#NAME?</v>
      </c>
      <c r="I12" s="23" t="e">
        <f ca="1"/>
        <v>#NAME?</v>
      </c>
      <c r="J12" s="23" t="e">
        <f ca="1"/>
        <v>#NAME?</v>
      </c>
      <c r="K12" s="23" t="e">
        <f ca="1"/>
        <v>#NAME?</v>
      </c>
      <c r="L12" s="23" t="e">
        <f ca="1"/>
        <v>#NAME?</v>
      </c>
      <c r="M12" s="23" t="e">
        <f ca="1"/>
        <v>#NAME?</v>
      </c>
      <c r="N12" s="23" t="e">
        <f ca="1"/>
        <v>#NAME?</v>
      </c>
      <c r="O12" s="23" t="e">
        <f ca="1"/>
        <v>#NAME?</v>
      </c>
      <c r="P12" s="23" t="e">
        <f ca="1"/>
        <v>#NAME?</v>
      </c>
      <c r="Q12" s="23" t="e">
        <f ca="1"/>
        <v>#NAME?</v>
      </c>
      <c r="R12" s="23" t="e">
        <f ca="1"/>
        <v>#NAME?</v>
      </c>
      <c r="S12" s="23" t="e">
        <f ca="1"/>
        <v>#NAME?</v>
      </c>
      <c r="T12" s="23" t="e">
        <f ca="1"/>
        <v>#NAME?</v>
      </c>
      <c r="U12" s="23" t="e">
        <f ca="1"/>
        <v>#NAME?</v>
      </c>
      <c r="V12" s="23" t="e">
        <f ca="1"/>
        <v>#NAME?</v>
      </c>
      <c r="W12" s="23" t="e">
        <f ca="1"/>
        <v>#NAME?</v>
      </c>
      <c r="X12" s="23" t="e">
        <f ca="1"/>
        <v>#NAME?</v>
      </c>
      <c r="Y12" s="23" t="e">
        <f ca="1"/>
        <v>#NAME?</v>
      </c>
      <c r="Z12" s="23" t="e">
        <f ca="1"/>
        <v>#NAME?</v>
      </c>
      <c r="AA12" s="23" t="e">
        <f ca="1"/>
        <v>#NAME?</v>
      </c>
      <c r="AB12" s="23" t="e">
        <f ca="1"/>
        <v>#NAME?</v>
      </c>
      <c r="AC12" s="23" t="e">
        <f ca="1"/>
        <v>#NAME?</v>
      </c>
      <c r="AD12" s="23" t="e">
        <f ca="1"/>
        <v>#NAME?</v>
      </c>
      <c r="AE12" s="23" t="e">
        <f ca="1"/>
        <v>#NAME?</v>
      </c>
    </row>
    <row r="13" spans="1:31" x14ac:dyDescent="0.3">
      <c r="A13" s="23">
        <f ca="1">SUBTOTAL(3,$B$7:B13)</f>
        <v>7</v>
      </c>
      <c r="B13" s="23" t="e">
        <f ca="1"/>
        <v>#NAME?</v>
      </c>
      <c r="C13" s="23" t="e">
        <f ca="1"/>
        <v>#NAME?</v>
      </c>
      <c r="D13" s="23" t="e">
        <f ca="1"/>
        <v>#NAME?</v>
      </c>
      <c r="E13" s="23" t="e">
        <f ca="1"/>
        <v>#NAME?</v>
      </c>
      <c r="F13" s="23" t="e">
        <f ca="1"/>
        <v>#NAME?</v>
      </c>
      <c r="G13" s="23" t="e">
        <f ca="1"/>
        <v>#NAME?</v>
      </c>
      <c r="H13" s="23" t="e">
        <f ca="1"/>
        <v>#NAME?</v>
      </c>
      <c r="I13" s="23" t="e">
        <f ca="1"/>
        <v>#NAME?</v>
      </c>
      <c r="J13" s="23" t="e">
        <f ca="1"/>
        <v>#NAME?</v>
      </c>
      <c r="K13" s="23" t="e">
        <f ca="1"/>
        <v>#NAME?</v>
      </c>
      <c r="L13" s="23" t="e">
        <f ca="1"/>
        <v>#NAME?</v>
      </c>
      <c r="M13" s="23" t="e">
        <f ca="1"/>
        <v>#NAME?</v>
      </c>
      <c r="N13" s="23" t="e">
        <f ca="1"/>
        <v>#NAME?</v>
      </c>
      <c r="O13" s="23" t="e">
        <f ca="1"/>
        <v>#NAME?</v>
      </c>
      <c r="P13" s="23" t="e">
        <f ca="1"/>
        <v>#NAME?</v>
      </c>
      <c r="Q13" s="23" t="e">
        <f ca="1"/>
        <v>#NAME?</v>
      </c>
      <c r="R13" s="23" t="e">
        <f ca="1"/>
        <v>#NAME?</v>
      </c>
      <c r="S13" s="23" t="e">
        <f ca="1"/>
        <v>#NAME?</v>
      </c>
      <c r="T13" s="23" t="e">
        <f ca="1"/>
        <v>#NAME?</v>
      </c>
      <c r="U13" s="23" t="e">
        <f ca="1"/>
        <v>#NAME?</v>
      </c>
      <c r="V13" s="23" t="e">
        <f ca="1"/>
        <v>#NAME?</v>
      </c>
      <c r="W13" s="23" t="e">
        <f ca="1"/>
        <v>#NAME?</v>
      </c>
      <c r="X13" s="23" t="e">
        <f ca="1"/>
        <v>#NAME?</v>
      </c>
      <c r="Y13" s="23" t="e">
        <f ca="1"/>
        <v>#NAME?</v>
      </c>
      <c r="Z13" s="23" t="e">
        <f ca="1"/>
        <v>#NAME?</v>
      </c>
      <c r="AA13" s="23" t="e">
        <f ca="1"/>
        <v>#NAME?</v>
      </c>
      <c r="AB13" s="23" t="e">
        <f ca="1"/>
        <v>#NAME?</v>
      </c>
      <c r="AC13" s="23" t="e">
        <f ca="1"/>
        <v>#NAME?</v>
      </c>
      <c r="AD13" s="23" t="e">
        <f ca="1"/>
        <v>#NAME?</v>
      </c>
      <c r="AE13" s="23" t="e">
        <f ca="1"/>
        <v>#NAME?</v>
      </c>
    </row>
    <row r="14" spans="1:31" x14ac:dyDescent="0.3">
      <c r="A14" s="23">
        <f ca="1">SUBTOTAL(3,$B$7:B14)</f>
        <v>8</v>
      </c>
      <c r="B14" s="23" t="e">
        <f ca="1"/>
        <v>#NAME?</v>
      </c>
      <c r="C14" s="23" t="e">
        <f ca="1"/>
        <v>#NAME?</v>
      </c>
      <c r="D14" s="23" t="e">
        <f ca="1"/>
        <v>#NAME?</v>
      </c>
      <c r="E14" s="23" t="e">
        <f ca="1"/>
        <v>#NAME?</v>
      </c>
      <c r="F14" s="23" t="e">
        <f ca="1"/>
        <v>#NAME?</v>
      </c>
      <c r="G14" s="23" t="e">
        <f ca="1"/>
        <v>#NAME?</v>
      </c>
      <c r="H14" s="23" t="e">
        <f ca="1"/>
        <v>#NAME?</v>
      </c>
      <c r="I14" s="23" t="e">
        <f ca="1"/>
        <v>#NAME?</v>
      </c>
      <c r="J14" s="23" t="e">
        <f ca="1"/>
        <v>#NAME?</v>
      </c>
      <c r="K14" s="23" t="e">
        <f ca="1"/>
        <v>#NAME?</v>
      </c>
      <c r="L14" s="23" t="e">
        <f ca="1"/>
        <v>#NAME?</v>
      </c>
      <c r="M14" s="23" t="e">
        <f ca="1"/>
        <v>#NAME?</v>
      </c>
      <c r="N14" s="23" t="e">
        <f ca="1"/>
        <v>#NAME?</v>
      </c>
      <c r="O14" s="23" t="e">
        <f ca="1"/>
        <v>#NAME?</v>
      </c>
      <c r="P14" s="23" t="e">
        <f ca="1"/>
        <v>#NAME?</v>
      </c>
      <c r="Q14" s="23" t="e">
        <f ca="1"/>
        <v>#NAME?</v>
      </c>
      <c r="R14" s="23" t="e">
        <f ca="1"/>
        <v>#NAME?</v>
      </c>
      <c r="S14" s="23" t="e">
        <f ca="1"/>
        <v>#NAME?</v>
      </c>
      <c r="T14" s="23" t="e">
        <f ca="1"/>
        <v>#NAME?</v>
      </c>
      <c r="U14" s="23" t="e">
        <f ca="1"/>
        <v>#NAME?</v>
      </c>
      <c r="V14" s="23" t="e">
        <f ca="1"/>
        <v>#NAME?</v>
      </c>
      <c r="W14" s="23" t="e">
        <f ca="1"/>
        <v>#NAME?</v>
      </c>
      <c r="X14" s="23" t="e">
        <f ca="1"/>
        <v>#NAME?</v>
      </c>
      <c r="Y14" s="23" t="e">
        <f ca="1"/>
        <v>#NAME?</v>
      </c>
      <c r="Z14" s="23" t="e">
        <f ca="1"/>
        <v>#NAME?</v>
      </c>
      <c r="AA14" s="23" t="e">
        <f ca="1"/>
        <v>#NAME?</v>
      </c>
      <c r="AB14" s="23" t="e">
        <f ca="1"/>
        <v>#NAME?</v>
      </c>
      <c r="AC14" s="23" t="e">
        <f ca="1"/>
        <v>#NAME?</v>
      </c>
      <c r="AD14" s="23" t="e">
        <f ca="1"/>
        <v>#NAME?</v>
      </c>
      <c r="AE14" s="23" t="e">
        <f ca="1"/>
        <v>#NAME?</v>
      </c>
    </row>
    <row r="15" spans="1:31" x14ac:dyDescent="0.3">
      <c r="A15" s="23">
        <f ca="1">SUBTOTAL(3,$B$7:B15)</f>
        <v>9</v>
      </c>
      <c r="B15" s="23" t="e">
        <f ca="1"/>
        <v>#NAME?</v>
      </c>
      <c r="C15" s="23" t="e">
        <f ca="1"/>
        <v>#NAME?</v>
      </c>
      <c r="D15" s="23" t="e">
        <f ca="1"/>
        <v>#NAME?</v>
      </c>
      <c r="E15" s="23" t="e">
        <f ca="1"/>
        <v>#NAME?</v>
      </c>
      <c r="F15" s="23" t="e">
        <f ca="1"/>
        <v>#NAME?</v>
      </c>
      <c r="G15" s="23" t="e">
        <f ca="1"/>
        <v>#NAME?</v>
      </c>
      <c r="H15" s="23" t="e">
        <f ca="1"/>
        <v>#NAME?</v>
      </c>
      <c r="I15" s="23" t="e">
        <f ca="1"/>
        <v>#NAME?</v>
      </c>
      <c r="J15" s="23" t="e">
        <f ca="1"/>
        <v>#NAME?</v>
      </c>
      <c r="K15" s="23" t="e">
        <f ca="1"/>
        <v>#NAME?</v>
      </c>
      <c r="L15" s="23" t="e">
        <f ca="1"/>
        <v>#NAME?</v>
      </c>
      <c r="M15" s="23" t="e">
        <f ca="1"/>
        <v>#NAME?</v>
      </c>
      <c r="N15" s="23" t="e">
        <f ca="1"/>
        <v>#NAME?</v>
      </c>
      <c r="O15" s="23" t="e">
        <f ca="1"/>
        <v>#NAME?</v>
      </c>
      <c r="P15" s="23" t="e">
        <f ca="1"/>
        <v>#NAME?</v>
      </c>
      <c r="Q15" s="23" t="e">
        <f ca="1"/>
        <v>#NAME?</v>
      </c>
      <c r="R15" s="23" t="e">
        <f ca="1"/>
        <v>#NAME?</v>
      </c>
      <c r="S15" s="23" t="e">
        <f ca="1"/>
        <v>#NAME?</v>
      </c>
      <c r="T15" s="23" t="e">
        <f ca="1"/>
        <v>#NAME?</v>
      </c>
      <c r="U15" s="23" t="e">
        <f ca="1"/>
        <v>#NAME?</v>
      </c>
      <c r="V15" s="23" t="e">
        <f ca="1"/>
        <v>#NAME?</v>
      </c>
      <c r="W15" s="23" t="e">
        <f ca="1"/>
        <v>#NAME?</v>
      </c>
      <c r="X15" s="23" t="e">
        <f ca="1"/>
        <v>#NAME?</v>
      </c>
      <c r="Y15" s="23" t="e">
        <f ca="1"/>
        <v>#NAME?</v>
      </c>
      <c r="Z15" s="23" t="e">
        <f ca="1"/>
        <v>#NAME?</v>
      </c>
      <c r="AA15" s="23" t="e">
        <f ca="1"/>
        <v>#NAME?</v>
      </c>
      <c r="AB15" s="23" t="e">
        <f ca="1"/>
        <v>#NAME?</v>
      </c>
      <c r="AC15" s="23" t="e">
        <f ca="1"/>
        <v>#NAME?</v>
      </c>
      <c r="AD15" s="23" t="e">
        <f ca="1"/>
        <v>#NAME?</v>
      </c>
      <c r="AE15" s="23" t="e">
        <f ca="1"/>
        <v>#NAME?</v>
      </c>
    </row>
    <row r="16" spans="1:31" x14ac:dyDescent="0.3">
      <c r="A16" s="23">
        <f ca="1">SUBTOTAL(3,$B$7:B16)</f>
        <v>10</v>
      </c>
      <c r="B16" s="23" t="e">
        <f ca="1"/>
        <v>#NAME?</v>
      </c>
      <c r="C16" s="23" t="e">
        <f ca="1"/>
        <v>#NAME?</v>
      </c>
      <c r="D16" s="23" t="e">
        <f ca="1"/>
        <v>#NAME?</v>
      </c>
      <c r="E16" s="23" t="e">
        <f ca="1"/>
        <v>#NAME?</v>
      </c>
      <c r="F16" s="23" t="e">
        <f ca="1"/>
        <v>#NAME?</v>
      </c>
      <c r="G16" s="23" t="e">
        <f ca="1"/>
        <v>#NAME?</v>
      </c>
      <c r="H16" s="23" t="e">
        <f ca="1"/>
        <v>#NAME?</v>
      </c>
      <c r="I16" s="23" t="e">
        <f ca="1"/>
        <v>#NAME?</v>
      </c>
      <c r="J16" s="23" t="e">
        <f ca="1"/>
        <v>#NAME?</v>
      </c>
      <c r="K16" s="23" t="e">
        <f ca="1"/>
        <v>#NAME?</v>
      </c>
      <c r="L16" s="23" t="e">
        <f ca="1"/>
        <v>#NAME?</v>
      </c>
      <c r="M16" s="23" t="e">
        <f ca="1"/>
        <v>#NAME?</v>
      </c>
      <c r="N16" s="23" t="e">
        <f ca="1"/>
        <v>#NAME?</v>
      </c>
      <c r="O16" s="23" t="e">
        <f ca="1"/>
        <v>#NAME?</v>
      </c>
      <c r="P16" s="23" t="e">
        <f ca="1"/>
        <v>#NAME?</v>
      </c>
      <c r="Q16" s="23" t="e">
        <f ca="1"/>
        <v>#NAME?</v>
      </c>
      <c r="R16" s="23" t="e">
        <f ca="1"/>
        <v>#NAME?</v>
      </c>
      <c r="S16" s="23" t="e">
        <f ca="1"/>
        <v>#NAME?</v>
      </c>
      <c r="T16" s="23" t="e">
        <f ca="1"/>
        <v>#NAME?</v>
      </c>
      <c r="U16" s="23" t="e">
        <f ca="1"/>
        <v>#NAME?</v>
      </c>
      <c r="V16" s="23" t="e">
        <f ca="1"/>
        <v>#NAME?</v>
      </c>
      <c r="W16" s="23" t="e">
        <f ca="1"/>
        <v>#NAME?</v>
      </c>
      <c r="X16" s="23" t="e">
        <f ca="1"/>
        <v>#NAME?</v>
      </c>
      <c r="Y16" s="23" t="e">
        <f ca="1"/>
        <v>#NAME?</v>
      </c>
      <c r="Z16" s="23" t="e">
        <f ca="1"/>
        <v>#NAME?</v>
      </c>
      <c r="AA16" s="23" t="e">
        <f ca="1"/>
        <v>#NAME?</v>
      </c>
      <c r="AB16" s="23" t="e">
        <f ca="1"/>
        <v>#NAME?</v>
      </c>
      <c r="AC16" s="23" t="e">
        <f ca="1"/>
        <v>#NAME?</v>
      </c>
      <c r="AD16" s="23" t="e">
        <f ca="1"/>
        <v>#NAME?</v>
      </c>
      <c r="AE16" s="23" t="e">
        <f ca="1"/>
        <v>#NAME?</v>
      </c>
    </row>
    <row r="17" spans="1:31" x14ac:dyDescent="0.3">
      <c r="A17" s="23">
        <f ca="1">SUBTOTAL(3,$B$7:B17)</f>
        <v>11</v>
      </c>
      <c r="B17" s="23" t="e">
        <f ca="1"/>
        <v>#NAME?</v>
      </c>
      <c r="C17" s="23" t="e">
        <f ca="1"/>
        <v>#NAME?</v>
      </c>
      <c r="D17" s="23" t="e">
        <f ca="1"/>
        <v>#NAME?</v>
      </c>
      <c r="E17" s="23" t="e">
        <f ca="1"/>
        <v>#NAME?</v>
      </c>
      <c r="F17" s="23" t="e">
        <f ca="1"/>
        <v>#NAME?</v>
      </c>
      <c r="G17" s="23" t="e">
        <f ca="1"/>
        <v>#NAME?</v>
      </c>
      <c r="H17" s="23" t="e">
        <f ca="1"/>
        <v>#NAME?</v>
      </c>
      <c r="I17" s="23" t="e">
        <f ca="1"/>
        <v>#NAME?</v>
      </c>
      <c r="J17" s="23" t="e">
        <f ca="1"/>
        <v>#NAME?</v>
      </c>
      <c r="K17" s="23" t="e">
        <f ca="1"/>
        <v>#NAME?</v>
      </c>
      <c r="L17" s="23" t="e">
        <f ca="1"/>
        <v>#NAME?</v>
      </c>
      <c r="M17" s="23" t="e">
        <f ca="1"/>
        <v>#NAME?</v>
      </c>
      <c r="N17" s="23" t="e">
        <f ca="1"/>
        <v>#NAME?</v>
      </c>
      <c r="O17" s="23" t="e">
        <f ca="1"/>
        <v>#NAME?</v>
      </c>
      <c r="P17" s="23" t="e">
        <f ca="1"/>
        <v>#NAME?</v>
      </c>
      <c r="Q17" s="23" t="e">
        <f ca="1"/>
        <v>#NAME?</v>
      </c>
      <c r="R17" s="23" t="e">
        <f ca="1"/>
        <v>#NAME?</v>
      </c>
      <c r="S17" s="23" t="e">
        <f ca="1"/>
        <v>#NAME?</v>
      </c>
      <c r="T17" s="23" t="e">
        <f ca="1"/>
        <v>#NAME?</v>
      </c>
      <c r="U17" s="23" t="e">
        <f ca="1"/>
        <v>#NAME?</v>
      </c>
      <c r="V17" s="23" t="e">
        <f ca="1"/>
        <v>#NAME?</v>
      </c>
      <c r="W17" s="23" t="e">
        <f ca="1"/>
        <v>#NAME?</v>
      </c>
      <c r="X17" s="23" t="e">
        <f ca="1"/>
        <v>#NAME?</v>
      </c>
      <c r="Y17" s="23" t="e">
        <f ca="1"/>
        <v>#NAME?</v>
      </c>
      <c r="Z17" s="23" t="e">
        <f ca="1"/>
        <v>#NAME?</v>
      </c>
      <c r="AA17" s="23" t="e">
        <f ca="1"/>
        <v>#NAME?</v>
      </c>
      <c r="AB17" s="23" t="e">
        <f ca="1"/>
        <v>#NAME?</v>
      </c>
      <c r="AC17" s="23" t="e">
        <f ca="1"/>
        <v>#NAME?</v>
      </c>
      <c r="AD17" s="23" t="e">
        <f ca="1"/>
        <v>#NAME?</v>
      </c>
      <c r="AE17" s="23" t="e">
        <f ca="1"/>
        <v>#NAME?</v>
      </c>
    </row>
    <row r="18" spans="1:31" x14ac:dyDescent="0.3">
      <c r="A18" s="23">
        <f ca="1">SUBTOTAL(3,$B$7:B18)</f>
        <v>12</v>
      </c>
      <c r="B18" s="23" t="e">
        <f ca="1"/>
        <v>#NAME?</v>
      </c>
      <c r="C18" s="23" t="e">
        <f ca="1"/>
        <v>#NAME?</v>
      </c>
      <c r="D18" s="23" t="e">
        <f ca="1"/>
        <v>#NAME?</v>
      </c>
      <c r="E18" s="23" t="e">
        <f ca="1"/>
        <v>#NAME?</v>
      </c>
      <c r="F18" s="23" t="e">
        <f ca="1"/>
        <v>#NAME?</v>
      </c>
      <c r="G18" s="23" t="e">
        <f ca="1"/>
        <v>#NAME?</v>
      </c>
      <c r="H18" s="23" t="e">
        <f ca="1"/>
        <v>#NAME?</v>
      </c>
      <c r="I18" s="23" t="e">
        <f ca="1"/>
        <v>#NAME?</v>
      </c>
      <c r="J18" s="23" t="e">
        <f ca="1"/>
        <v>#NAME?</v>
      </c>
      <c r="K18" s="23" t="e">
        <f ca="1"/>
        <v>#NAME?</v>
      </c>
      <c r="L18" s="23" t="e">
        <f ca="1"/>
        <v>#NAME?</v>
      </c>
      <c r="M18" s="23" t="e">
        <f ca="1"/>
        <v>#NAME?</v>
      </c>
      <c r="N18" s="23" t="e">
        <f ca="1"/>
        <v>#NAME?</v>
      </c>
      <c r="O18" s="23" t="e">
        <f ca="1"/>
        <v>#NAME?</v>
      </c>
      <c r="P18" s="23" t="e">
        <f ca="1"/>
        <v>#NAME?</v>
      </c>
      <c r="Q18" s="23" t="e">
        <f ca="1"/>
        <v>#NAME?</v>
      </c>
      <c r="R18" s="23" t="e">
        <f ca="1"/>
        <v>#NAME?</v>
      </c>
      <c r="S18" s="23" t="e">
        <f ca="1"/>
        <v>#NAME?</v>
      </c>
      <c r="T18" s="23" t="e">
        <f ca="1"/>
        <v>#NAME?</v>
      </c>
      <c r="U18" s="23" t="e">
        <f ca="1"/>
        <v>#NAME?</v>
      </c>
      <c r="V18" s="23" t="e">
        <f ca="1"/>
        <v>#NAME?</v>
      </c>
      <c r="W18" s="23" t="e">
        <f ca="1"/>
        <v>#NAME?</v>
      </c>
      <c r="X18" s="23" t="e">
        <f ca="1"/>
        <v>#NAME?</v>
      </c>
      <c r="Y18" s="23" t="e">
        <f ca="1"/>
        <v>#NAME?</v>
      </c>
      <c r="Z18" s="23" t="e">
        <f ca="1"/>
        <v>#NAME?</v>
      </c>
      <c r="AA18" s="23" t="e">
        <f ca="1"/>
        <v>#NAME?</v>
      </c>
      <c r="AB18" s="23" t="e">
        <f ca="1"/>
        <v>#NAME?</v>
      </c>
      <c r="AC18" s="23" t="e">
        <f ca="1"/>
        <v>#NAME?</v>
      </c>
      <c r="AD18" s="23" t="e">
        <f ca="1"/>
        <v>#NAME?</v>
      </c>
      <c r="AE18" s="23" t="e">
        <f ca="1"/>
        <v>#NAME?</v>
      </c>
    </row>
    <row r="19" spans="1:31" x14ac:dyDescent="0.3">
      <c r="A19" s="23">
        <f ca="1">SUBTOTAL(3,$B$7:B19)</f>
        <v>13</v>
      </c>
      <c r="B19" s="23" t="e">
        <f ca="1"/>
        <v>#NAME?</v>
      </c>
      <c r="C19" s="23" t="e">
        <f ca="1"/>
        <v>#NAME?</v>
      </c>
      <c r="D19" s="23" t="e">
        <f ca="1"/>
        <v>#NAME?</v>
      </c>
      <c r="E19" s="23" t="e">
        <f ca="1"/>
        <v>#NAME?</v>
      </c>
      <c r="F19" s="23" t="e">
        <f ca="1"/>
        <v>#NAME?</v>
      </c>
      <c r="G19" s="23" t="e">
        <f ca="1"/>
        <v>#NAME?</v>
      </c>
      <c r="H19" s="23" t="e">
        <f ca="1"/>
        <v>#NAME?</v>
      </c>
      <c r="I19" s="23" t="e">
        <f ca="1"/>
        <v>#NAME?</v>
      </c>
      <c r="J19" s="23" t="e">
        <f ca="1"/>
        <v>#NAME?</v>
      </c>
      <c r="K19" s="23" t="e">
        <f ca="1"/>
        <v>#NAME?</v>
      </c>
      <c r="L19" s="23" t="e">
        <f ca="1"/>
        <v>#NAME?</v>
      </c>
      <c r="M19" s="23" t="e">
        <f ca="1"/>
        <v>#NAME?</v>
      </c>
      <c r="N19" s="23" t="e">
        <f ca="1"/>
        <v>#NAME?</v>
      </c>
      <c r="O19" s="23" t="e">
        <f ca="1"/>
        <v>#NAME?</v>
      </c>
      <c r="P19" s="23" t="e">
        <f ca="1"/>
        <v>#NAME?</v>
      </c>
      <c r="Q19" s="23" t="e">
        <f ca="1"/>
        <v>#NAME?</v>
      </c>
      <c r="R19" s="23" t="e">
        <f ca="1"/>
        <v>#NAME?</v>
      </c>
      <c r="S19" s="23" t="e">
        <f ca="1"/>
        <v>#NAME?</v>
      </c>
      <c r="T19" s="23" t="e">
        <f ca="1"/>
        <v>#NAME?</v>
      </c>
      <c r="U19" s="23" t="e">
        <f ca="1"/>
        <v>#NAME?</v>
      </c>
      <c r="V19" s="23" t="e">
        <f ca="1"/>
        <v>#NAME?</v>
      </c>
      <c r="W19" s="23" t="e">
        <f ca="1"/>
        <v>#NAME?</v>
      </c>
      <c r="X19" s="23" t="e">
        <f ca="1"/>
        <v>#NAME?</v>
      </c>
      <c r="Y19" s="23" t="e">
        <f ca="1"/>
        <v>#NAME?</v>
      </c>
      <c r="Z19" s="23" t="e">
        <f ca="1"/>
        <v>#NAME?</v>
      </c>
      <c r="AA19" s="23" t="e">
        <f ca="1"/>
        <v>#NAME?</v>
      </c>
      <c r="AB19" s="23" t="e">
        <f ca="1"/>
        <v>#NAME?</v>
      </c>
      <c r="AC19" s="23" t="e">
        <f ca="1"/>
        <v>#NAME?</v>
      </c>
      <c r="AD19" s="23" t="e">
        <f ca="1"/>
        <v>#NAME?</v>
      </c>
      <c r="AE19" s="23" t="e">
        <f ca="1"/>
        <v>#NAME?</v>
      </c>
    </row>
    <row r="20" spans="1:31" x14ac:dyDescent="0.3">
      <c r="A20" s="23">
        <f ca="1">SUBTOTAL(3,$B$7:B20)</f>
        <v>14</v>
      </c>
      <c r="B20" s="23" t="e">
        <f ca="1"/>
        <v>#NAME?</v>
      </c>
      <c r="C20" s="23" t="e">
        <f ca="1"/>
        <v>#NAME?</v>
      </c>
      <c r="D20" s="23" t="e">
        <f ca="1"/>
        <v>#NAME?</v>
      </c>
      <c r="E20" s="23" t="e">
        <f ca="1"/>
        <v>#NAME?</v>
      </c>
      <c r="F20" s="23" t="e">
        <f ca="1"/>
        <v>#NAME?</v>
      </c>
      <c r="G20" s="23" t="e">
        <f ca="1"/>
        <v>#NAME?</v>
      </c>
      <c r="H20" s="23" t="e">
        <f ca="1"/>
        <v>#NAME?</v>
      </c>
      <c r="I20" s="23" t="e">
        <f ca="1"/>
        <v>#NAME?</v>
      </c>
      <c r="J20" s="23" t="e">
        <f ca="1"/>
        <v>#NAME?</v>
      </c>
      <c r="K20" s="23" t="e">
        <f ca="1"/>
        <v>#NAME?</v>
      </c>
      <c r="L20" s="23" t="e">
        <f ca="1"/>
        <v>#NAME?</v>
      </c>
      <c r="M20" s="23" t="e">
        <f ca="1"/>
        <v>#NAME?</v>
      </c>
      <c r="N20" s="23" t="e">
        <f ca="1"/>
        <v>#NAME?</v>
      </c>
      <c r="O20" s="23" t="e">
        <f ca="1"/>
        <v>#NAME?</v>
      </c>
      <c r="P20" s="23" t="e">
        <f ca="1"/>
        <v>#NAME?</v>
      </c>
      <c r="Q20" s="23" t="e">
        <f ca="1"/>
        <v>#NAME?</v>
      </c>
      <c r="R20" s="23" t="e">
        <f ca="1"/>
        <v>#NAME?</v>
      </c>
      <c r="S20" s="23" t="e">
        <f ca="1"/>
        <v>#NAME?</v>
      </c>
      <c r="T20" s="23" t="e">
        <f ca="1"/>
        <v>#NAME?</v>
      </c>
      <c r="U20" s="23" t="e">
        <f ca="1"/>
        <v>#NAME?</v>
      </c>
      <c r="V20" s="23" t="e">
        <f ca="1"/>
        <v>#NAME?</v>
      </c>
      <c r="W20" s="23" t="e">
        <f ca="1"/>
        <v>#NAME?</v>
      </c>
      <c r="X20" s="23" t="e">
        <f ca="1"/>
        <v>#NAME?</v>
      </c>
      <c r="Y20" s="23" t="e">
        <f ca="1"/>
        <v>#NAME?</v>
      </c>
      <c r="Z20" s="23" t="e">
        <f ca="1"/>
        <v>#NAME?</v>
      </c>
      <c r="AA20" s="23" t="e">
        <f ca="1"/>
        <v>#NAME?</v>
      </c>
      <c r="AB20" s="23" t="e">
        <f ca="1"/>
        <v>#NAME?</v>
      </c>
      <c r="AC20" s="23" t="e">
        <f ca="1"/>
        <v>#NAME?</v>
      </c>
      <c r="AD20" s="23" t="e">
        <f ca="1"/>
        <v>#NAME?</v>
      </c>
      <c r="AE20" s="23" t="e">
        <f ca="1"/>
        <v>#NAME?</v>
      </c>
    </row>
    <row r="21" spans="1:31" x14ac:dyDescent="0.3">
      <c r="A21" s="23">
        <f ca="1">SUBTOTAL(3,$B$7:B21)</f>
        <v>15</v>
      </c>
      <c r="B21" s="23" t="e">
        <f ca="1"/>
        <v>#NAME?</v>
      </c>
      <c r="C21" s="23" t="e">
        <f ca="1"/>
        <v>#NAME?</v>
      </c>
      <c r="D21" s="23" t="e">
        <f ca="1"/>
        <v>#NAME?</v>
      </c>
      <c r="E21" s="23" t="e">
        <f ca="1"/>
        <v>#NAME?</v>
      </c>
      <c r="F21" s="23" t="e">
        <f ca="1"/>
        <v>#NAME?</v>
      </c>
      <c r="G21" s="23" t="e">
        <f ca="1"/>
        <v>#NAME?</v>
      </c>
      <c r="H21" s="23" t="e">
        <f ca="1"/>
        <v>#NAME?</v>
      </c>
      <c r="I21" s="23" t="e">
        <f ca="1"/>
        <v>#NAME?</v>
      </c>
      <c r="J21" s="23" t="e">
        <f ca="1"/>
        <v>#NAME?</v>
      </c>
      <c r="K21" s="23" t="e">
        <f ca="1"/>
        <v>#NAME?</v>
      </c>
      <c r="L21" s="23" t="e">
        <f ca="1"/>
        <v>#NAME?</v>
      </c>
      <c r="M21" s="23" t="e">
        <f ca="1"/>
        <v>#NAME?</v>
      </c>
      <c r="N21" s="23" t="e">
        <f ca="1"/>
        <v>#NAME?</v>
      </c>
      <c r="O21" s="23" t="e">
        <f ca="1"/>
        <v>#NAME?</v>
      </c>
      <c r="P21" s="23" t="e">
        <f ca="1"/>
        <v>#NAME?</v>
      </c>
      <c r="Q21" s="23" t="e">
        <f ca="1"/>
        <v>#NAME?</v>
      </c>
      <c r="R21" s="23" t="e">
        <f ca="1"/>
        <v>#NAME?</v>
      </c>
      <c r="S21" s="23" t="e">
        <f ca="1"/>
        <v>#NAME?</v>
      </c>
      <c r="T21" s="23" t="e">
        <f ca="1"/>
        <v>#NAME?</v>
      </c>
      <c r="U21" s="23" t="e">
        <f ca="1"/>
        <v>#NAME?</v>
      </c>
      <c r="V21" s="23" t="e">
        <f ca="1"/>
        <v>#NAME?</v>
      </c>
      <c r="W21" s="23" t="e">
        <f ca="1"/>
        <v>#NAME?</v>
      </c>
      <c r="X21" s="23" t="e">
        <f ca="1"/>
        <v>#NAME?</v>
      </c>
      <c r="Y21" s="23" t="e">
        <f ca="1"/>
        <v>#NAME?</v>
      </c>
      <c r="Z21" s="23" t="e">
        <f ca="1"/>
        <v>#NAME?</v>
      </c>
      <c r="AA21" s="23" t="e">
        <f ca="1"/>
        <v>#NAME?</v>
      </c>
      <c r="AB21" s="23" t="e">
        <f ca="1"/>
        <v>#NAME?</v>
      </c>
      <c r="AC21" s="23" t="e">
        <f ca="1"/>
        <v>#NAME?</v>
      </c>
      <c r="AD21" s="23" t="e">
        <f ca="1"/>
        <v>#NAME?</v>
      </c>
      <c r="AE21" s="23" t="e">
        <f ca="1"/>
        <v>#NAME?</v>
      </c>
    </row>
    <row r="22" spans="1:31" x14ac:dyDescent="0.3">
      <c r="A22" s="23">
        <f ca="1">SUBTOTAL(3,$B$7:B22)</f>
        <v>16</v>
      </c>
      <c r="B22" s="23" t="e">
        <f ca="1"/>
        <v>#NAME?</v>
      </c>
      <c r="C22" s="23" t="e">
        <f ca="1"/>
        <v>#NAME?</v>
      </c>
      <c r="D22" s="23" t="e">
        <f ca="1"/>
        <v>#NAME?</v>
      </c>
      <c r="E22" s="23" t="e">
        <f ca="1"/>
        <v>#NAME?</v>
      </c>
      <c r="F22" s="23" t="e">
        <f ca="1"/>
        <v>#NAME?</v>
      </c>
      <c r="G22" s="23" t="e">
        <f ca="1"/>
        <v>#NAME?</v>
      </c>
      <c r="H22" s="23" t="e">
        <f ca="1"/>
        <v>#NAME?</v>
      </c>
      <c r="I22" s="23" t="e">
        <f ca="1"/>
        <v>#NAME?</v>
      </c>
      <c r="J22" s="23" t="e">
        <f ca="1"/>
        <v>#NAME?</v>
      </c>
      <c r="K22" s="23" t="e">
        <f ca="1"/>
        <v>#NAME?</v>
      </c>
      <c r="L22" s="23" t="e">
        <f ca="1"/>
        <v>#NAME?</v>
      </c>
      <c r="M22" s="23" t="e">
        <f ca="1"/>
        <v>#NAME?</v>
      </c>
      <c r="N22" s="23" t="e">
        <f ca="1"/>
        <v>#NAME?</v>
      </c>
      <c r="O22" s="23" t="e">
        <f ca="1"/>
        <v>#NAME?</v>
      </c>
      <c r="P22" s="23" t="e">
        <f ca="1"/>
        <v>#NAME?</v>
      </c>
      <c r="Q22" s="23" t="e">
        <f ca="1"/>
        <v>#NAME?</v>
      </c>
      <c r="R22" s="23" t="e">
        <f ca="1"/>
        <v>#NAME?</v>
      </c>
      <c r="S22" s="23" t="e">
        <f ca="1"/>
        <v>#NAME?</v>
      </c>
      <c r="T22" s="23" t="e">
        <f ca="1"/>
        <v>#NAME?</v>
      </c>
      <c r="U22" s="23" t="e">
        <f ca="1"/>
        <v>#NAME?</v>
      </c>
      <c r="V22" s="23" t="e">
        <f ca="1"/>
        <v>#NAME?</v>
      </c>
      <c r="W22" s="23" t="e">
        <f ca="1"/>
        <v>#NAME?</v>
      </c>
      <c r="X22" s="23" t="e">
        <f ca="1"/>
        <v>#NAME?</v>
      </c>
      <c r="Y22" s="23" t="e">
        <f ca="1"/>
        <v>#NAME?</v>
      </c>
      <c r="Z22" s="23" t="e">
        <f ca="1"/>
        <v>#NAME?</v>
      </c>
      <c r="AA22" s="23" t="e">
        <f ca="1"/>
        <v>#NAME?</v>
      </c>
      <c r="AB22" s="23" t="e">
        <f ca="1"/>
        <v>#NAME?</v>
      </c>
      <c r="AC22" s="23" t="e">
        <f ca="1"/>
        <v>#NAME?</v>
      </c>
      <c r="AD22" s="23" t="e">
        <f ca="1"/>
        <v>#NAME?</v>
      </c>
      <c r="AE22" s="23" t="e">
        <f ca="1"/>
        <v>#NAME?</v>
      </c>
    </row>
    <row r="23" spans="1:31" x14ac:dyDescent="0.3">
      <c r="A23" s="23">
        <f ca="1">SUBTOTAL(3,$B$7:B23)</f>
        <v>17</v>
      </c>
      <c r="B23" s="23" t="e">
        <f ca="1"/>
        <v>#NAME?</v>
      </c>
      <c r="C23" s="23" t="e">
        <f ca="1"/>
        <v>#NAME?</v>
      </c>
      <c r="D23" s="23" t="e">
        <f ca="1"/>
        <v>#NAME?</v>
      </c>
      <c r="E23" s="23" t="e">
        <f ca="1"/>
        <v>#NAME?</v>
      </c>
      <c r="F23" s="23" t="e">
        <f ca="1"/>
        <v>#NAME?</v>
      </c>
      <c r="G23" s="23" t="e">
        <f ca="1"/>
        <v>#NAME?</v>
      </c>
      <c r="H23" s="23" t="e">
        <f ca="1"/>
        <v>#NAME?</v>
      </c>
      <c r="I23" s="23" t="e">
        <f ca="1"/>
        <v>#NAME?</v>
      </c>
      <c r="J23" s="23" t="e">
        <f ca="1"/>
        <v>#NAME?</v>
      </c>
      <c r="K23" s="23" t="e">
        <f ca="1"/>
        <v>#NAME?</v>
      </c>
      <c r="L23" s="23" t="e">
        <f ca="1"/>
        <v>#NAME?</v>
      </c>
      <c r="M23" s="23" t="e">
        <f ca="1"/>
        <v>#NAME?</v>
      </c>
      <c r="N23" s="23" t="e">
        <f ca="1"/>
        <v>#NAME?</v>
      </c>
      <c r="O23" s="23" t="e">
        <f ca="1"/>
        <v>#NAME?</v>
      </c>
      <c r="P23" s="23" t="e">
        <f ca="1"/>
        <v>#NAME?</v>
      </c>
      <c r="Q23" s="23" t="e">
        <f ca="1"/>
        <v>#NAME?</v>
      </c>
      <c r="R23" s="23" t="e">
        <f ca="1"/>
        <v>#NAME?</v>
      </c>
      <c r="S23" s="23" t="e">
        <f ca="1"/>
        <v>#NAME?</v>
      </c>
      <c r="T23" s="23" t="e">
        <f ca="1"/>
        <v>#NAME?</v>
      </c>
      <c r="U23" s="23" t="e">
        <f ca="1"/>
        <v>#NAME?</v>
      </c>
      <c r="V23" s="23" t="e">
        <f ca="1"/>
        <v>#NAME?</v>
      </c>
      <c r="W23" s="23" t="e">
        <f ca="1"/>
        <v>#NAME?</v>
      </c>
      <c r="X23" s="23" t="e">
        <f ca="1"/>
        <v>#NAME?</v>
      </c>
      <c r="Y23" s="23" t="e">
        <f ca="1"/>
        <v>#NAME?</v>
      </c>
      <c r="Z23" s="23" t="e">
        <f ca="1"/>
        <v>#NAME?</v>
      </c>
      <c r="AA23" s="23" t="e">
        <f ca="1"/>
        <v>#NAME?</v>
      </c>
      <c r="AB23" s="23" t="e">
        <f ca="1"/>
        <v>#NAME?</v>
      </c>
      <c r="AC23" s="23" t="e">
        <f ca="1"/>
        <v>#NAME?</v>
      </c>
      <c r="AD23" s="23" t="e">
        <f ca="1"/>
        <v>#NAME?</v>
      </c>
      <c r="AE23" s="23" t="e">
        <f ca="1"/>
        <v>#NAME?</v>
      </c>
    </row>
    <row r="24" spans="1:31" x14ac:dyDescent="0.3">
      <c r="A24" s="23">
        <f ca="1">SUBTOTAL(3,$B$7:B24)</f>
        <v>18</v>
      </c>
      <c r="B24" s="23" t="e">
        <f ca="1"/>
        <v>#NAME?</v>
      </c>
      <c r="C24" s="23" t="e">
        <f ca="1"/>
        <v>#NAME?</v>
      </c>
      <c r="D24" s="23" t="e">
        <f ca="1"/>
        <v>#NAME?</v>
      </c>
      <c r="E24" s="23" t="e">
        <f ca="1"/>
        <v>#NAME?</v>
      </c>
      <c r="F24" s="23" t="e">
        <f ca="1"/>
        <v>#NAME?</v>
      </c>
      <c r="G24" s="23" t="e">
        <f ca="1"/>
        <v>#NAME?</v>
      </c>
      <c r="H24" s="23" t="e">
        <f ca="1"/>
        <v>#NAME?</v>
      </c>
      <c r="I24" s="23" t="e">
        <f ca="1"/>
        <v>#NAME?</v>
      </c>
      <c r="J24" s="23" t="e">
        <f ca="1"/>
        <v>#NAME?</v>
      </c>
      <c r="K24" s="23" t="e">
        <f ca="1"/>
        <v>#NAME?</v>
      </c>
      <c r="L24" s="23" t="e">
        <f ca="1"/>
        <v>#NAME?</v>
      </c>
      <c r="M24" s="23" t="e">
        <f ca="1"/>
        <v>#NAME?</v>
      </c>
      <c r="N24" s="23" t="e">
        <f ca="1"/>
        <v>#NAME?</v>
      </c>
      <c r="O24" s="23" t="e">
        <f ca="1"/>
        <v>#NAME?</v>
      </c>
      <c r="P24" s="23" t="e">
        <f ca="1"/>
        <v>#NAME?</v>
      </c>
      <c r="Q24" s="23" t="e">
        <f ca="1"/>
        <v>#NAME?</v>
      </c>
      <c r="R24" s="23" t="e">
        <f ca="1"/>
        <v>#NAME?</v>
      </c>
      <c r="S24" s="23" t="e">
        <f ca="1"/>
        <v>#NAME?</v>
      </c>
      <c r="T24" s="23" t="e">
        <f ca="1"/>
        <v>#NAME?</v>
      </c>
      <c r="U24" s="23" t="e">
        <f ca="1"/>
        <v>#NAME?</v>
      </c>
      <c r="V24" s="23" t="e">
        <f ca="1"/>
        <v>#NAME?</v>
      </c>
      <c r="W24" s="23" t="e">
        <f ca="1"/>
        <v>#NAME?</v>
      </c>
      <c r="X24" s="23" t="e">
        <f ca="1"/>
        <v>#NAME?</v>
      </c>
      <c r="Y24" s="23" t="e">
        <f ca="1"/>
        <v>#NAME?</v>
      </c>
      <c r="Z24" s="23" t="e">
        <f ca="1"/>
        <v>#NAME?</v>
      </c>
      <c r="AA24" s="23" t="e">
        <f ca="1"/>
        <v>#NAME?</v>
      </c>
      <c r="AB24" s="23" t="e">
        <f ca="1"/>
        <v>#NAME?</v>
      </c>
      <c r="AC24" s="23" t="e">
        <f ca="1"/>
        <v>#NAME?</v>
      </c>
      <c r="AD24" s="23" t="e">
        <f ca="1"/>
        <v>#NAME?</v>
      </c>
      <c r="AE24" s="23" t="e">
        <f ca="1"/>
        <v>#NAME?</v>
      </c>
    </row>
    <row r="25" spans="1:31" x14ac:dyDescent="0.3">
      <c r="A25" s="23">
        <f ca="1">SUBTOTAL(3,$B$7:B25)</f>
        <v>19</v>
      </c>
      <c r="B25" s="23" t="e">
        <f ca="1"/>
        <v>#NAME?</v>
      </c>
      <c r="C25" s="23" t="e">
        <f ca="1"/>
        <v>#NAME?</v>
      </c>
      <c r="D25" s="23" t="e">
        <f ca="1"/>
        <v>#NAME?</v>
      </c>
      <c r="E25" s="23" t="e">
        <f ca="1"/>
        <v>#NAME?</v>
      </c>
      <c r="F25" s="23" t="e">
        <f ca="1"/>
        <v>#NAME?</v>
      </c>
      <c r="G25" s="23" t="e">
        <f ca="1"/>
        <v>#NAME?</v>
      </c>
      <c r="H25" s="23" t="e">
        <f ca="1"/>
        <v>#NAME?</v>
      </c>
      <c r="I25" s="23" t="e">
        <f ca="1"/>
        <v>#NAME?</v>
      </c>
      <c r="J25" s="23" t="e">
        <f ca="1"/>
        <v>#NAME?</v>
      </c>
      <c r="K25" s="23" t="e">
        <f ca="1"/>
        <v>#NAME?</v>
      </c>
      <c r="L25" s="23" t="e">
        <f ca="1"/>
        <v>#NAME?</v>
      </c>
      <c r="M25" s="23" t="e">
        <f ca="1"/>
        <v>#NAME?</v>
      </c>
      <c r="N25" s="23" t="e">
        <f ca="1"/>
        <v>#NAME?</v>
      </c>
      <c r="O25" s="23" t="e">
        <f ca="1"/>
        <v>#NAME?</v>
      </c>
      <c r="P25" s="23" t="e">
        <f ca="1"/>
        <v>#NAME?</v>
      </c>
      <c r="Q25" s="23" t="e">
        <f ca="1"/>
        <v>#NAME?</v>
      </c>
      <c r="R25" s="23" t="e">
        <f ca="1"/>
        <v>#NAME?</v>
      </c>
      <c r="S25" s="23" t="e">
        <f ca="1"/>
        <v>#NAME?</v>
      </c>
      <c r="T25" s="23" t="e">
        <f ca="1"/>
        <v>#NAME?</v>
      </c>
      <c r="U25" s="23" t="e">
        <f ca="1"/>
        <v>#NAME?</v>
      </c>
      <c r="V25" s="23" t="e">
        <f ca="1"/>
        <v>#NAME?</v>
      </c>
      <c r="W25" s="23" t="e">
        <f ca="1"/>
        <v>#NAME?</v>
      </c>
      <c r="X25" s="23" t="e">
        <f ca="1"/>
        <v>#NAME?</v>
      </c>
      <c r="Y25" s="23" t="e">
        <f ca="1"/>
        <v>#NAME?</v>
      </c>
      <c r="Z25" s="23" t="e">
        <f ca="1"/>
        <v>#NAME?</v>
      </c>
      <c r="AA25" s="23" t="e">
        <f ca="1"/>
        <v>#NAME?</v>
      </c>
      <c r="AB25" s="23" t="e">
        <f ca="1"/>
        <v>#NAME?</v>
      </c>
      <c r="AC25" s="23" t="e">
        <f ca="1"/>
        <v>#NAME?</v>
      </c>
      <c r="AD25" s="23" t="e">
        <f ca="1"/>
        <v>#NAME?</v>
      </c>
      <c r="AE25" s="23" t="e">
        <f ca="1"/>
        <v>#NAME?</v>
      </c>
    </row>
    <row r="26" spans="1:31" x14ac:dyDescent="0.3">
      <c r="A26" s="23">
        <f ca="1">SUBTOTAL(3,$B$7:B26)</f>
        <v>20</v>
      </c>
      <c r="B26" s="23" t="e">
        <f ca="1"/>
        <v>#NAME?</v>
      </c>
      <c r="C26" s="23" t="e">
        <f ca="1"/>
        <v>#NAME?</v>
      </c>
      <c r="D26" s="23" t="e">
        <f ca="1"/>
        <v>#NAME?</v>
      </c>
      <c r="E26" s="23" t="e">
        <f ca="1"/>
        <v>#NAME?</v>
      </c>
      <c r="F26" s="23" t="e">
        <f ca="1"/>
        <v>#NAME?</v>
      </c>
      <c r="G26" s="23" t="e">
        <f ca="1"/>
        <v>#NAME?</v>
      </c>
      <c r="H26" s="23" t="e">
        <f ca="1"/>
        <v>#NAME?</v>
      </c>
      <c r="I26" s="23" t="e">
        <f ca="1"/>
        <v>#NAME?</v>
      </c>
      <c r="J26" s="23" t="e">
        <f ca="1"/>
        <v>#NAME?</v>
      </c>
      <c r="K26" s="23" t="e">
        <f ca="1"/>
        <v>#NAME?</v>
      </c>
      <c r="L26" s="23" t="e">
        <f ca="1"/>
        <v>#NAME?</v>
      </c>
      <c r="M26" s="23" t="e">
        <f ca="1"/>
        <v>#NAME?</v>
      </c>
      <c r="N26" s="23" t="e">
        <f ca="1"/>
        <v>#NAME?</v>
      </c>
      <c r="O26" s="23" t="e">
        <f ca="1"/>
        <v>#NAME?</v>
      </c>
      <c r="P26" s="23" t="e">
        <f ca="1"/>
        <v>#NAME?</v>
      </c>
      <c r="Q26" s="23" t="e">
        <f ca="1"/>
        <v>#NAME?</v>
      </c>
      <c r="R26" s="23" t="e">
        <f ca="1"/>
        <v>#NAME?</v>
      </c>
      <c r="S26" s="23" t="e">
        <f ca="1"/>
        <v>#NAME?</v>
      </c>
      <c r="T26" s="23" t="e">
        <f ca="1"/>
        <v>#NAME?</v>
      </c>
      <c r="U26" s="23" t="e">
        <f ca="1"/>
        <v>#NAME?</v>
      </c>
      <c r="V26" s="23" t="e">
        <f ca="1"/>
        <v>#NAME?</v>
      </c>
      <c r="W26" s="23" t="e">
        <f ca="1"/>
        <v>#NAME?</v>
      </c>
      <c r="X26" s="23" t="e">
        <f ca="1"/>
        <v>#NAME?</v>
      </c>
      <c r="Y26" s="23" t="e">
        <f ca="1"/>
        <v>#NAME?</v>
      </c>
      <c r="Z26" s="23" t="e">
        <f ca="1"/>
        <v>#NAME?</v>
      </c>
      <c r="AA26" s="23" t="e">
        <f ca="1"/>
        <v>#NAME?</v>
      </c>
      <c r="AB26" s="23" t="e">
        <f ca="1"/>
        <v>#NAME?</v>
      </c>
      <c r="AC26" s="23" t="e">
        <f ca="1"/>
        <v>#NAME?</v>
      </c>
      <c r="AD26" s="23" t="e">
        <f ca="1"/>
        <v>#NAME?</v>
      </c>
      <c r="AE26" s="23" t="e">
        <f ca="1"/>
        <v>#NAME?</v>
      </c>
    </row>
    <row r="27" spans="1:31" x14ac:dyDescent="0.3">
      <c r="A27" s="23">
        <f ca="1">SUBTOTAL(3,$B$7:B27)</f>
        <v>21</v>
      </c>
      <c r="B27" s="23" t="e">
        <f ca="1"/>
        <v>#NAME?</v>
      </c>
      <c r="C27" s="23" t="e">
        <f ca="1"/>
        <v>#NAME?</v>
      </c>
      <c r="D27" s="23" t="e">
        <f ca="1"/>
        <v>#NAME?</v>
      </c>
      <c r="E27" s="23" t="e">
        <f ca="1"/>
        <v>#NAME?</v>
      </c>
      <c r="F27" s="23" t="e">
        <f ca="1"/>
        <v>#NAME?</v>
      </c>
      <c r="G27" s="23" t="e">
        <f ca="1"/>
        <v>#NAME?</v>
      </c>
      <c r="H27" s="23" t="e">
        <f ca="1"/>
        <v>#NAME?</v>
      </c>
      <c r="I27" s="23" t="e">
        <f ca="1"/>
        <v>#NAME?</v>
      </c>
      <c r="J27" s="23" t="e">
        <f ca="1"/>
        <v>#NAME?</v>
      </c>
      <c r="K27" s="23" t="e">
        <f ca="1"/>
        <v>#NAME?</v>
      </c>
      <c r="L27" s="23" t="e">
        <f ca="1"/>
        <v>#NAME?</v>
      </c>
      <c r="M27" s="23" t="e">
        <f ca="1"/>
        <v>#NAME?</v>
      </c>
      <c r="N27" s="23" t="e">
        <f ca="1"/>
        <v>#NAME?</v>
      </c>
      <c r="O27" s="23" t="e">
        <f ca="1"/>
        <v>#NAME?</v>
      </c>
      <c r="P27" s="23" t="e">
        <f ca="1"/>
        <v>#NAME?</v>
      </c>
      <c r="Q27" s="23" t="e">
        <f ca="1"/>
        <v>#NAME?</v>
      </c>
      <c r="R27" s="23" t="e">
        <f ca="1"/>
        <v>#NAME?</v>
      </c>
      <c r="S27" s="23" t="e">
        <f ca="1"/>
        <v>#NAME?</v>
      </c>
      <c r="T27" s="23" t="e">
        <f ca="1"/>
        <v>#NAME?</v>
      </c>
      <c r="U27" s="23" t="e">
        <f ca="1"/>
        <v>#NAME?</v>
      </c>
      <c r="V27" s="23" t="e">
        <f ca="1"/>
        <v>#NAME?</v>
      </c>
      <c r="W27" s="23" t="e">
        <f ca="1"/>
        <v>#NAME?</v>
      </c>
      <c r="X27" s="23" t="e">
        <f ca="1"/>
        <v>#NAME?</v>
      </c>
      <c r="Y27" s="23" t="e">
        <f ca="1"/>
        <v>#NAME?</v>
      </c>
      <c r="Z27" s="23" t="e">
        <f ca="1"/>
        <v>#NAME?</v>
      </c>
      <c r="AA27" s="23" t="e">
        <f ca="1"/>
        <v>#NAME?</v>
      </c>
      <c r="AB27" s="23" t="e">
        <f ca="1"/>
        <v>#NAME?</v>
      </c>
      <c r="AC27" s="23" t="e">
        <f ca="1"/>
        <v>#NAME?</v>
      </c>
      <c r="AD27" s="23" t="e">
        <f ca="1"/>
        <v>#NAME?</v>
      </c>
      <c r="AE27" s="23" t="e">
        <f ca="1"/>
        <v>#NAME?</v>
      </c>
    </row>
    <row r="28" spans="1:31" x14ac:dyDescent="0.3">
      <c r="A28" s="23">
        <f ca="1">SUBTOTAL(3,$B$7:B28)</f>
        <v>22</v>
      </c>
      <c r="B28" s="23" t="e">
        <f ca="1"/>
        <v>#NAME?</v>
      </c>
      <c r="C28" s="23" t="e">
        <f ca="1"/>
        <v>#NAME?</v>
      </c>
      <c r="D28" s="23" t="e">
        <f ca="1"/>
        <v>#NAME?</v>
      </c>
      <c r="E28" s="23" t="e">
        <f ca="1"/>
        <v>#NAME?</v>
      </c>
      <c r="F28" s="23" t="e">
        <f ca="1"/>
        <v>#NAME?</v>
      </c>
      <c r="G28" s="23" t="e">
        <f ca="1"/>
        <v>#NAME?</v>
      </c>
      <c r="H28" s="23" t="e">
        <f ca="1"/>
        <v>#NAME?</v>
      </c>
      <c r="I28" s="23" t="e">
        <f ca="1"/>
        <v>#NAME?</v>
      </c>
      <c r="J28" s="23" t="e">
        <f ca="1"/>
        <v>#NAME?</v>
      </c>
      <c r="K28" s="23" t="e">
        <f ca="1"/>
        <v>#NAME?</v>
      </c>
      <c r="L28" s="23" t="e">
        <f ca="1"/>
        <v>#NAME?</v>
      </c>
      <c r="M28" s="23" t="e">
        <f ca="1"/>
        <v>#NAME?</v>
      </c>
      <c r="N28" s="23" t="e">
        <f ca="1"/>
        <v>#NAME?</v>
      </c>
      <c r="O28" s="23" t="e">
        <f ca="1"/>
        <v>#NAME?</v>
      </c>
      <c r="P28" s="23" t="e">
        <f ca="1"/>
        <v>#NAME?</v>
      </c>
      <c r="Q28" s="23" t="e">
        <f ca="1"/>
        <v>#NAME?</v>
      </c>
      <c r="R28" s="23" t="e">
        <f ca="1"/>
        <v>#NAME?</v>
      </c>
      <c r="S28" s="23" t="e">
        <f ca="1"/>
        <v>#NAME?</v>
      </c>
      <c r="T28" s="23" t="e">
        <f ca="1"/>
        <v>#NAME?</v>
      </c>
      <c r="U28" s="23" t="e">
        <f ca="1"/>
        <v>#NAME?</v>
      </c>
      <c r="V28" s="23" t="e">
        <f ca="1"/>
        <v>#NAME?</v>
      </c>
      <c r="W28" s="23" t="e">
        <f ca="1"/>
        <v>#NAME?</v>
      </c>
      <c r="X28" s="23" t="e">
        <f ca="1"/>
        <v>#NAME?</v>
      </c>
      <c r="Y28" s="23" t="e">
        <f ca="1"/>
        <v>#NAME?</v>
      </c>
      <c r="Z28" s="23" t="e">
        <f ca="1"/>
        <v>#NAME?</v>
      </c>
      <c r="AA28" s="23" t="e">
        <f ca="1"/>
        <v>#NAME?</v>
      </c>
      <c r="AB28" s="23" t="e">
        <f ca="1"/>
        <v>#NAME?</v>
      </c>
      <c r="AC28" s="23" t="e">
        <f ca="1"/>
        <v>#NAME?</v>
      </c>
      <c r="AD28" s="23" t="e">
        <f ca="1"/>
        <v>#NAME?</v>
      </c>
      <c r="AE28" s="23" t="e">
        <f ca="1"/>
        <v>#NAME?</v>
      </c>
    </row>
  </sheetData>
  <mergeCells count="1">
    <mergeCell ref="A5:AE5"/>
  </mergeCells>
  <pageMargins left="0.7" right="0.7" top="0.75" bottom="0.75" header="0.3" footer="0.3"/>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J73"/>
  <sheetViews>
    <sheetView workbookViewId="0">
      <selection activeCell="D12" sqref="D12:D71"/>
    </sheetView>
  </sheetViews>
  <sheetFormatPr defaultRowHeight="14.4" x14ac:dyDescent="0.3"/>
  <cols>
    <col min="1" max="1" width="8.77734375" style="22"/>
    <col min="2" max="2" width="11.77734375" style="23" customWidth="1"/>
    <col min="3" max="3" width="8.77734375" style="22"/>
    <col min="4" max="4" width="21.77734375" style="23" customWidth="1"/>
    <col min="5" max="5" width="8.77734375" style="22"/>
  </cols>
  <sheetData>
    <row r="1" spans="1:10" x14ac:dyDescent="0.3">
      <c r="A1" s="21"/>
      <c r="B1"/>
      <c r="C1" s="21"/>
      <c r="D1"/>
      <c r="E1" s="21"/>
    </row>
    <row r="2" spans="1:10" x14ac:dyDescent="0.3">
      <c r="A2" s="21"/>
      <c r="B2"/>
      <c r="C2" s="21"/>
      <c r="D2"/>
      <c r="E2" s="21"/>
    </row>
    <row r="3" spans="1:10" x14ac:dyDescent="0.3">
      <c r="A3" s="21"/>
      <c r="B3"/>
      <c r="C3" s="21"/>
      <c r="D3"/>
      <c r="E3" s="21"/>
    </row>
    <row r="4" spans="1:10" x14ac:dyDescent="0.3">
      <c r="A4" s="21"/>
      <c r="B4"/>
      <c r="C4" s="21"/>
      <c r="D4"/>
      <c r="E4" s="21"/>
    </row>
    <row r="5" spans="1:10" x14ac:dyDescent="0.3">
      <c r="A5" s="129" t="s">
        <v>1350</v>
      </c>
      <c r="B5" s="130"/>
      <c r="C5" s="130"/>
      <c r="D5" s="130"/>
      <c r="E5" s="130"/>
      <c r="J5" t="s">
        <v>1</v>
      </c>
    </row>
    <row r="6" spans="1:10" x14ac:dyDescent="0.3">
      <c r="A6" s="74" t="s">
        <v>1312</v>
      </c>
      <c r="B6" s="75" t="s">
        <v>1345</v>
      </c>
      <c r="C6" s="74" t="s">
        <v>1346</v>
      </c>
      <c r="D6" s="75" t="s">
        <v>1348</v>
      </c>
      <c r="E6" s="74" t="s">
        <v>1314</v>
      </c>
    </row>
    <row r="7" spans="1:10" x14ac:dyDescent="0.3">
      <c r="A7" s="22">
        <f>SUBTOTAL(3,$B$7:B7)</f>
        <v>1</v>
      </c>
      <c r="B7" s="23" t="str" cm="1">
        <f t="array" ref="B7:E71">_xlfn._xlws.FILTER('MASTER NOMINAL ROLL'!B5:E1048576,'MASTER NOMINAL ROLL'!E5:E1048576=ALPHA!J5)</f>
        <v>17027948A</v>
      </c>
      <c r="C7" s="22" t="str">
        <v>Nk</v>
      </c>
      <c r="D7" s="23" t="str">
        <v>Krishan Badav</v>
      </c>
      <c r="E7" s="22" t="str">
        <v>A</v>
      </c>
    </row>
    <row r="8" spans="1:10" x14ac:dyDescent="0.3">
      <c r="A8" s="22">
        <f>SUBTOTAL(3,$B$7:B8)</f>
        <v>2</v>
      </c>
      <c r="B8" s="23" t="str">
        <v>2793160H</v>
      </c>
      <c r="C8" s="22" t="str">
        <v>Lnk</v>
      </c>
      <c r="D8" s="23" t="str">
        <v>Agre SanjaB</v>
      </c>
      <c r="E8" s="22" t="str">
        <v>A</v>
      </c>
    </row>
    <row r="9" spans="1:10" x14ac:dyDescent="0.3">
      <c r="A9" s="22">
        <f>SUBTOTAL(3,$B$7:B9)</f>
        <v>3</v>
      </c>
      <c r="B9" s="23" t="str">
        <v>2793291N</v>
      </c>
      <c r="C9" s="22" t="str">
        <v>Sep</v>
      </c>
      <c r="D9" s="23" t="str">
        <v>Wabale Santosh</v>
      </c>
      <c r="E9" s="22" t="str">
        <v>A</v>
      </c>
    </row>
    <row r="10" spans="1:10" x14ac:dyDescent="0.3">
      <c r="A10" s="22">
        <f>SUBTOTAL(3,$B$7:B10)</f>
        <v>4</v>
      </c>
      <c r="B10" s="23" t="str">
        <v>2793976M</v>
      </c>
      <c r="C10" s="22" t="str">
        <v>Hav</v>
      </c>
      <c r="D10" s="23" t="str">
        <v>Patil Bharat</v>
      </c>
      <c r="E10" s="22" t="str">
        <v>A</v>
      </c>
    </row>
    <row r="11" spans="1:10" x14ac:dyDescent="0.3">
      <c r="A11" s="22">
        <f>SUBTOTAL(3,$B$7:B11)</f>
        <v>5</v>
      </c>
      <c r="B11" s="23" t="str">
        <v>2794183W</v>
      </c>
      <c r="C11" s="22" t="str">
        <v>Nk</v>
      </c>
      <c r="D11" s="23" t="str">
        <v>Shinde Sharad</v>
      </c>
      <c r="E11" s="22" t="str">
        <v>A</v>
      </c>
    </row>
    <row r="12" spans="1:10" x14ac:dyDescent="0.3">
      <c r="A12" s="22">
        <f>SUBTOTAL(3,$B$7:B12)</f>
        <v>6</v>
      </c>
      <c r="B12" s="23" t="str">
        <v>2795176M</v>
      </c>
      <c r="C12" s="22" t="str">
        <v>Lnk</v>
      </c>
      <c r="D12" s="23" t="str">
        <v>Salam Vaiju</v>
      </c>
      <c r="E12" s="22" t="str">
        <v>A</v>
      </c>
    </row>
    <row r="13" spans="1:10" x14ac:dyDescent="0.3">
      <c r="A13" s="22">
        <f>SUBTOTAL(3,$B$7:B13)</f>
        <v>7</v>
      </c>
      <c r="B13" s="23" t="str">
        <v>2802654W</v>
      </c>
      <c r="C13" s="22" t="str">
        <v>Hav</v>
      </c>
      <c r="D13" s="23" t="str">
        <v>More Sahebrao</v>
      </c>
      <c r="E13" s="22" t="str">
        <v>A</v>
      </c>
    </row>
    <row r="14" spans="1:10" x14ac:dyDescent="0.3">
      <c r="A14" s="22">
        <f>SUBTOTAL(3,$B$7:B14)</f>
        <v>8</v>
      </c>
      <c r="B14" s="23" t="str">
        <v>2804124A</v>
      </c>
      <c r="C14" s="22" t="str">
        <v>Lnk</v>
      </c>
      <c r="D14" s="23" t="str">
        <v>Mohite Kailash</v>
      </c>
      <c r="E14" s="22" t="str">
        <v>A</v>
      </c>
    </row>
    <row r="15" spans="1:10" x14ac:dyDescent="0.3">
      <c r="A15" s="22">
        <f>SUBTOTAL(3,$B$7:B15)</f>
        <v>9</v>
      </c>
      <c r="B15" s="23" t="str">
        <v>2804229K</v>
      </c>
      <c r="C15" s="22" t="str">
        <v>Sep</v>
      </c>
      <c r="D15" s="23" t="str">
        <v>Karade Dhula</v>
      </c>
      <c r="E15" s="22" t="str">
        <v>A</v>
      </c>
    </row>
    <row r="16" spans="1:10" x14ac:dyDescent="0.3">
      <c r="A16" s="22">
        <f>SUBTOTAL(3,$B$7:B16)</f>
        <v>10</v>
      </c>
      <c r="B16" s="23" t="str">
        <v>2804236A</v>
      </c>
      <c r="C16" s="22" t="str">
        <v>Hav</v>
      </c>
      <c r="D16" s="23" t="str">
        <v>Nitin Pisal</v>
      </c>
      <c r="E16" s="22" t="str">
        <v>A</v>
      </c>
    </row>
    <row r="17" spans="1:5" x14ac:dyDescent="0.3">
      <c r="A17" s="22">
        <f>SUBTOTAL(3,$B$7:B17)</f>
        <v>11</v>
      </c>
      <c r="B17" s="23" t="str">
        <v>2810379W</v>
      </c>
      <c r="C17" s="22" t="str">
        <v>Nk</v>
      </c>
      <c r="D17" s="23" t="str">
        <v>Mule Sarjerao</v>
      </c>
      <c r="E17" s="22" t="str">
        <v>A</v>
      </c>
    </row>
    <row r="18" spans="1:5" x14ac:dyDescent="0.3">
      <c r="A18" s="22">
        <f>SUBTOTAL(3,$B$7:B18)</f>
        <v>12</v>
      </c>
      <c r="B18" s="23" t="str">
        <v>2810670H</v>
      </c>
      <c r="C18" s="22" t="str">
        <v>Sep</v>
      </c>
      <c r="D18" s="23" t="str">
        <v>Vetal Somnath</v>
      </c>
      <c r="E18" s="22" t="str">
        <v>A</v>
      </c>
    </row>
    <row r="19" spans="1:5" x14ac:dyDescent="0.3">
      <c r="A19" s="22">
        <f>SUBTOTAL(3,$B$7:B19)</f>
        <v>13</v>
      </c>
      <c r="B19" s="23" t="str">
        <v>2810739F</v>
      </c>
      <c r="C19" s="22" t="str">
        <v>Hav</v>
      </c>
      <c r="D19" s="23" t="str">
        <v>Tagad Kailash</v>
      </c>
      <c r="E19" s="22" t="str">
        <v>A</v>
      </c>
    </row>
    <row r="20" spans="1:5" x14ac:dyDescent="0.3">
      <c r="A20" s="22">
        <f>SUBTOTAL(3,$B$7:B20)</f>
        <v>14</v>
      </c>
      <c r="B20" s="23" t="str">
        <v>2811470B</v>
      </c>
      <c r="C20" s="22" t="str">
        <v>Nk</v>
      </c>
      <c r="D20" s="23" t="str">
        <v>Maind Hanumant</v>
      </c>
      <c r="E20" s="22" t="str">
        <v>A</v>
      </c>
    </row>
    <row r="21" spans="1:5" x14ac:dyDescent="0.3">
      <c r="A21" s="22">
        <f>SUBTOTAL(3,$B$7:B21)</f>
        <v>15</v>
      </c>
      <c r="B21" s="23" t="str">
        <v>2816665N</v>
      </c>
      <c r="C21" s="22" t="str">
        <v>Nk</v>
      </c>
      <c r="D21" s="23" t="str">
        <v>Powar DhananjaB</v>
      </c>
      <c r="E21" s="22" t="str">
        <v>A</v>
      </c>
    </row>
    <row r="22" spans="1:5" x14ac:dyDescent="0.3">
      <c r="A22" s="22">
        <f>SUBTOTAL(3,$B$7:B22)</f>
        <v>16</v>
      </c>
      <c r="B22" s="23" t="str">
        <v>2817465K</v>
      </c>
      <c r="C22" s="22" t="str">
        <v>Nk</v>
      </c>
      <c r="D22" s="23" t="str">
        <v>Ghadge Amish</v>
      </c>
      <c r="E22" s="22" t="str">
        <v>A</v>
      </c>
    </row>
    <row r="23" spans="1:5" x14ac:dyDescent="0.3">
      <c r="A23" s="22">
        <f>SUBTOTAL(3,$B$7:B23)</f>
        <v>17</v>
      </c>
      <c r="B23" s="23" t="str">
        <v>2817543W</v>
      </c>
      <c r="C23" s="22" t="str">
        <v>Lnk</v>
      </c>
      <c r="D23" s="23" t="str">
        <v>Patil Nikhil</v>
      </c>
      <c r="E23" s="22" t="str">
        <v>A</v>
      </c>
    </row>
    <row r="24" spans="1:5" x14ac:dyDescent="0.3">
      <c r="A24" s="22">
        <f>SUBTOTAL(3,$B$7:B24)</f>
        <v>18</v>
      </c>
      <c r="B24" s="23" t="str">
        <v>2817667L</v>
      </c>
      <c r="C24" s="22" t="str">
        <v>Nk</v>
      </c>
      <c r="D24" s="23" t="str">
        <v>Badav Sunil</v>
      </c>
      <c r="E24" s="22" t="str">
        <v>A</v>
      </c>
    </row>
    <row r="25" spans="1:5" x14ac:dyDescent="0.3">
      <c r="A25" s="22">
        <f>SUBTOTAL(3,$B$7:B25)</f>
        <v>19</v>
      </c>
      <c r="B25" s="23" t="str">
        <v>2817670L</v>
      </c>
      <c r="C25" s="22" t="str">
        <v>Lnk</v>
      </c>
      <c r="D25" s="23" t="str">
        <v>Shinde Amol</v>
      </c>
      <c r="E25" s="22" t="str">
        <v>A</v>
      </c>
    </row>
    <row r="26" spans="1:5" x14ac:dyDescent="0.3">
      <c r="A26" s="22">
        <f>SUBTOTAL(3,$B$7:B26)</f>
        <v>20</v>
      </c>
      <c r="B26" s="23" t="str">
        <v>2818032B</v>
      </c>
      <c r="C26" s="22" t="str">
        <v>Lnk</v>
      </c>
      <c r="D26" s="23" t="str">
        <v>Nagare Pravin</v>
      </c>
      <c r="E26" s="22" t="str">
        <v>A</v>
      </c>
    </row>
    <row r="27" spans="1:5" x14ac:dyDescent="0.3">
      <c r="A27" s="22">
        <f>SUBTOTAL(3,$B$7:B27)</f>
        <v>21</v>
      </c>
      <c r="B27" s="23" t="str">
        <v>2818244K</v>
      </c>
      <c r="C27" s="22" t="str">
        <v>Nk</v>
      </c>
      <c r="D27" s="23" t="str">
        <v>Nirmal AkshaB</v>
      </c>
      <c r="E27" s="22" t="str">
        <v>A</v>
      </c>
    </row>
    <row r="28" spans="1:5" x14ac:dyDescent="0.3">
      <c r="A28" s="22">
        <f>SUBTOTAL(3,$B$7:B28)</f>
        <v>22</v>
      </c>
      <c r="B28" s="23" t="str">
        <v>2819959M</v>
      </c>
      <c r="C28" s="22" t="str">
        <v>Nk</v>
      </c>
      <c r="D28" s="23" t="str">
        <v>Raut Kiran</v>
      </c>
      <c r="E28" s="22" t="str">
        <v>A</v>
      </c>
    </row>
    <row r="29" spans="1:5" x14ac:dyDescent="0.3">
      <c r="A29" s="22">
        <f>SUBTOTAL(3,$B$7:B29)</f>
        <v>23</v>
      </c>
      <c r="B29" s="23" t="str">
        <v>2820695H</v>
      </c>
      <c r="C29" s="22" t="str">
        <v>Sep</v>
      </c>
      <c r="D29" s="23" t="str">
        <v>Salunkhe Ramchandra</v>
      </c>
      <c r="E29" s="22" t="str">
        <v>A</v>
      </c>
    </row>
    <row r="30" spans="1:5" x14ac:dyDescent="0.3">
      <c r="A30" s="22">
        <f>SUBTOTAL(3,$B$7:B30)</f>
        <v>24</v>
      </c>
      <c r="B30" s="23" t="str">
        <v>2795975H</v>
      </c>
      <c r="C30" s="22" t="str">
        <v>Lnk</v>
      </c>
      <c r="D30" s="23" t="str">
        <v>Patil Sitaram</v>
      </c>
      <c r="E30" s="22" t="str">
        <v>A</v>
      </c>
    </row>
    <row r="31" spans="1:5" x14ac:dyDescent="0.3">
      <c r="A31" s="22">
        <f>SUBTOTAL(3,$B$7:B31)</f>
        <v>25</v>
      </c>
      <c r="B31" s="23" t="str">
        <v>2797629L</v>
      </c>
      <c r="C31" s="22" t="str">
        <v>Sep</v>
      </c>
      <c r="D31" s="23" t="str">
        <v>Vandre Sriram</v>
      </c>
      <c r="E31" s="22" t="str">
        <v>A</v>
      </c>
    </row>
    <row r="32" spans="1:5" x14ac:dyDescent="0.3">
      <c r="A32" s="22">
        <f>SUBTOTAL(3,$B$7:B32)</f>
        <v>26</v>
      </c>
      <c r="B32" s="23" t="str">
        <v>2804051B</v>
      </c>
      <c r="C32" s="22" t="str">
        <v>Nk</v>
      </c>
      <c r="D32" s="23" t="str">
        <v>Changude Machindra</v>
      </c>
      <c r="E32" s="22" t="str">
        <v>A</v>
      </c>
    </row>
    <row r="33" spans="1:5" x14ac:dyDescent="0.3">
      <c r="A33" s="22">
        <f>SUBTOTAL(3,$B$7:B33)</f>
        <v>27</v>
      </c>
      <c r="B33" s="23" t="str">
        <v>2805463M</v>
      </c>
      <c r="C33" s="22" t="str">
        <v>Hav</v>
      </c>
      <c r="D33" s="23" t="str">
        <v>Kumbhar Dilip</v>
      </c>
      <c r="E33" s="22" t="str">
        <v>A</v>
      </c>
    </row>
    <row r="34" spans="1:5" x14ac:dyDescent="0.3">
      <c r="A34" s="22">
        <f>SUBTOTAL(3,$B$7:B34)</f>
        <v>28</v>
      </c>
      <c r="B34" s="23" t="str">
        <v>2805552L</v>
      </c>
      <c r="C34" s="22" t="str">
        <v>Nk</v>
      </c>
      <c r="D34" s="23" t="str">
        <v>Bodke Sandeep</v>
      </c>
      <c r="E34" s="22" t="str">
        <v>A</v>
      </c>
    </row>
    <row r="35" spans="1:5" x14ac:dyDescent="0.3">
      <c r="A35" s="22">
        <f>SUBTOTAL(3,$B$7:B35)</f>
        <v>29</v>
      </c>
      <c r="B35" s="23" t="str">
        <v>2808874W</v>
      </c>
      <c r="C35" s="22" t="str">
        <v>Lnk</v>
      </c>
      <c r="D35" s="23" t="str">
        <v>Ware Bapusaheb</v>
      </c>
      <c r="E35" s="22" t="str">
        <v>A</v>
      </c>
    </row>
    <row r="36" spans="1:5" x14ac:dyDescent="0.3">
      <c r="A36" s="22">
        <f>SUBTOTAL(3,$B$7:B36)</f>
        <v>30</v>
      </c>
      <c r="B36" s="23" t="str">
        <v>2811538P</v>
      </c>
      <c r="C36" s="22" t="str">
        <v>Nk</v>
      </c>
      <c r="D36" s="23" t="str">
        <v>Dunedar Satish</v>
      </c>
      <c r="E36" s="22" t="str">
        <v>A</v>
      </c>
    </row>
    <row r="37" spans="1:5" x14ac:dyDescent="0.3">
      <c r="A37" s="22">
        <f>SUBTOTAL(3,$B$7:B37)</f>
        <v>31</v>
      </c>
      <c r="B37" s="23" t="str">
        <v>2792076W</v>
      </c>
      <c r="C37" s="22" t="str">
        <v>Hav</v>
      </c>
      <c r="D37" s="23" t="str">
        <v>Garkar SanjaB</v>
      </c>
      <c r="E37" s="22" t="str">
        <v>A</v>
      </c>
    </row>
    <row r="38" spans="1:5" x14ac:dyDescent="0.3">
      <c r="A38" s="22">
        <f>SUBTOTAL(3,$B$7:B38)</f>
        <v>32</v>
      </c>
      <c r="B38" s="23" t="str">
        <v>2792305N</v>
      </c>
      <c r="C38" s="22" t="str">
        <v>Nk</v>
      </c>
      <c r="D38" s="23" t="str">
        <v>Patil Dhannapa</v>
      </c>
      <c r="E38" s="22" t="str">
        <v>A</v>
      </c>
    </row>
    <row r="39" spans="1:5" x14ac:dyDescent="0.3">
      <c r="A39" s="22">
        <f>SUBTOTAL(3,$B$7:B39)</f>
        <v>33</v>
      </c>
      <c r="B39" s="23" t="str">
        <v>2792924K</v>
      </c>
      <c r="C39" s="22" t="str">
        <v>Lnk</v>
      </c>
      <c r="D39" s="23" t="str">
        <v>Bharadwaj SanjaB</v>
      </c>
      <c r="E39" s="22" t="str">
        <v>A</v>
      </c>
    </row>
    <row r="40" spans="1:5" x14ac:dyDescent="0.3">
      <c r="A40" s="22">
        <f>SUBTOTAL(3,$B$7:B40)</f>
        <v>34</v>
      </c>
      <c r="B40" s="23" t="str">
        <v>2795902W</v>
      </c>
      <c r="C40" s="22" t="str">
        <v>Nk</v>
      </c>
      <c r="D40" s="23" t="str">
        <v>Patil Gajanan</v>
      </c>
      <c r="E40" s="22" t="str">
        <v>A</v>
      </c>
    </row>
    <row r="41" spans="1:5" x14ac:dyDescent="0.3">
      <c r="A41" s="22">
        <f>SUBTOTAL(3,$B$7:B41)</f>
        <v>35</v>
      </c>
      <c r="B41" s="23" t="str">
        <v>2795930H</v>
      </c>
      <c r="C41" s="22" t="str">
        <v>Lnk</v>
      </c>
      <c r="D41" s="23" t="str">
        <v>Manohar Kapse</v>
      </c>
      <c r="E41" s="22" t="str">
        <v>A</v>
      </c>
    </row>
    <row r="42" spans="1:5" x14ac:dyDescent="0.3">
      <c r="A42" s="22">
        <f>SUBTOTAL(3,$B$7:B42)</f>
        <v>36</v>
      </c>
      <c r="B42" s="23" t="str">
        <v>2801808L</v>
      </c>
      <c r="C42" s="22" t="str">
        <v>Hav</v>
      </c>
      <c r="D42" s="23" t="str">
        <v>Patil Sunil</v>
      </c>
      <c r="E42" s="22" t="str">
        <v>A</v>
      </c>
    </row>
    <row r="43" spans="1:5" x14ac:dyDescent="0.3">
      <c r="A43" s="22">
        <f>SUBTOTAL(3,$B$7:B43)</f>
        <v>37</v>
      </c>
      <c r="B43" s="23" t="str">
        <v>2802216N</v>
      </c>
      <c r="C43" s="22" t="str">
        <v>Nk</v>
      </c>
      <c r="D43" s="23" t="str">
        <v>Ghadge Prashant</v>
      </c>
      <c r="E43" s="22" t="str">
        <v>A</v>
      </c>
    </row>
    <row r="44" spans="1:5" x14ac:dyDescent="0.3">
      <c r="A44" s="22">
        <f>SUBTOTAL(3,$B$7:B44)</f>
        <v>38</v>
      </c>
      <c r="B44" s="23" t="str">
        <v>2803597M</v>
      </c>
      <c r="C44" s="22" t="str">
        <v>Sep</v>
      </c>
      <c r="D44" s="23" t="str">
        <v>Jadhav Bogesh</v>
      </c>
      <c r="E44" s="22" t="str">
        <v>A</v>
      </c>
    </row>
    <row r="45" spans="1:5" x14ac:dyDescent="0.3">
      <c r="A45" s="22">
        <f>SUBTOTAL(3,$B$7:B45)</f>
        <v>39</v>
      </c>
      <c r="B45" s="23" t="str">
        <v>2794150L</v>
      </c>
      <c r="C45" s="22" t="str">
        <v>Nk</v>
      </c>
      <c r="D45" s="23" t="str">
        <v>Chandrakant Gudulkar</v>
      </c>
      <c r="E45" s="22" t="str">
        <v>A</v>
      </c>
    </row>
    <row r="46" spans="1:5" x14ac:dyDescent="0.3">
      <c r="A46" s="22">
        <f>SUBTOTAL(3,$B$7:B46)</f>
        <v>40</v>
      </c>
      <c r="B46" s="23" t="str">
        <v>2800448N</v>
      </c>
      <c r="C46" s="22" t="str">
        <v>Hav</v>
      </c>
      <c r="D46" s="23" t="str">
        <v>Korake Shankar</v>
      </c>
      <c r="E46" s="22" t="str">
        <v>A</v>
      </c>
    </row>
    <row r="47" spans="1:5" x14ac:dyDescent="0.3">
      <c r="A47" s="22">
        <f>SUBTOTAL(3,$B$7:B47)</f>
        <v>41</v>
      </c>
      <c r="B47" s="23" t="str">
        <v>2809233W</v>
      </c>
      <c r="C47" s="22" t="str">
        <v>Nk</v>
      </c>
      <c r="D47" s="23" t="str">
        <v>Patil Deelip</v>
      </c>
      <c r="E47" s="22" t="str">
        <v>A</v>
      </c>
    </row>
    <row r="48" spans="1:5" x14ac:dyDescent="0.3">
      <c r="A48" s="22">
        <f>SUBTOTAL(3,$B$7:B48)</f>
        <v>42</v>
      </c>
      <c r="B48" s="23" t="str">
        <v>2802238M</v>
      </c>
      <c r="C48" s="22" t="str">
        <v>Hav</v>
      </c>
      <c r="D48" s="23" t="str">
        <v>Salunkhe Maruti</v>
      </c>
      <c r="E48" s="22" t="str">
        <v>A</v>
      </c>
    </row>
    <row r="49" spans="1:5" x14ac:dyDescent="0.3">
      <c r="A49" s="22">
        <f>SUBTOTAL(3,$B$7:B49)</f>
        <v>43</v>
      </c>
      <c r="B49" s="23" t="str">
        <v>2811545L</v>
      </c>
      <c r="C49" s="22" t="str">
        <v>Sep</v>
      </c>
      <c r="D49" s="23" t="str">
        <v>Pachbhai Nitesh</v>
      </c>
      <c r="E49" s="22" t="str">
        <v>A</v>
      </c>
    </row>
    <row r="50" spans="1:5" x14ac:dyDescent="0.3">
      <c r="A50" s="22">
        <f>SUBTOTAL(3,$B$7:B50)</f>
        <v>44</v>
      </c>
      <c r="B50" s="23" t="str">
        <v>2801889W</v>
      </c>
      <c r="C50" s="22" t="str">
        <v>Nk</v>
      </c>
      <c r="D50" s="23" t="str">
        <v>Patil Sandeep</v>
      </c>
      <c r="E50" s="22" t="str">
        <v>A</v>
      </c>
    </row>
    <row r="51" spans="1:5" x14ac:dyDescent="0.3">
      <c r="A51" s="22">
        <f>SUBTOTAL(3,$B$7:B51)</f>
        <v>45</v>
      </c>
      <c r="B51" s="23" t="str">
        <v>2805493K</v>
      </c>
      <c r="C51" s="22" t="str">
        <v>Sep</v>
      </c>
      <c r="D51" s="23" t="str">
        <v>Bhakare Sudhir</v>
      </c>
      <c r="E51" s="22" t="str">
        <v>A</v>
      </c>
    </row>
    <row r="52" spans="1:5" x14ac:dyDescent="0.3">
      <c r="A52" s="22">
        <f>SUBTOTAL(3,$B$7:B52)</f>
        <v>46</v>
      </c>
      <c r="B52" s="23" t="str">
        <v>2812684F</v>
      </c>
      <c r="C52" s="22" t="str">
        <v>Nk</v>
      </c>
      <c r="D52" s="23" t="str">
        <v>Gangurade Mahesh</v>
      </c>
      <c r="E52" s="22" t="str">
        <v>A</v>
      </c>
    </row>
    <row r="53" spans="1:5" x14ac:dyDescent="0.3">
      <c r="A53" s="22">
        <f>SUBTOTAL(3,$B$7:B53)</f>
        <v>47</v>
      </c>
      <c r="B53" s="23" t="str">
        <v>2813153W</v>
      </c>
      <c r="C53" s="22" t="str">
        <v>Lnk</v>
      </c>
      <c r="D53" s="23" t="str">
        <v>Shirole SanjaB</v>
      </c>
      <c r="E53" s="22" t="str">
        <v>A</v>
      </c>
    </row>
    <row r="54" spans="1:5" x14ac:dyDescent="0.3">
      <c r="A54" s="22">
        <f>SUBTOTAL(3,$B$7:B54)</f>
        <v>48</v>
      </c>
      <c r="B54" s="23" t="str">
        <v>2816499L</v>
      </c>
      <c r="C54" s="22" t="str">
        <v>Lnk</v>
      </c>
      <c r="D54" s="23" t="str">
        <v>TaBade Shankar</v>
      </c>
      <c r="E54" s="22" t="str">
        <v>A</v>
      </c>
    </row>
    <row r="55" spans="1:5" x14ac:dyDescent="0.3">
      <c r="A55" s="22">
        <f>SUBTOTAL(3,$B$7:B55)</f>
        <v>49</v>
      </c>
      <c r="B55" s="23" t="str">
        <v>2816695L</v>
      </c>
      <c r="C55" s="22" t="str">
        <v>Sep</v>
      </c>
      <c r="D55" s="23" t="str">
        <v>Uttekar MaBur</v>
      </c>
      <c r="E55" s="22" t="str">
        <v>A</v>
      </c>
    </row>
    <row r="56" spans="1:5" x14ac:dyDescent="0.3">
      <c r="A56" s="22">
        <f>SUBTOTAL(3,$B$7:B56)</f>
        <v>50</v>
      </c>
      <c r="B56" s="23" t="str">
        <v>2818049M</v>
      </c>
      <c r="C56" s="22" t="str">
        <v>Hav</v>
      </c>
      <c r="D56" s="23" t="str">
        <v>Patil Kirtikumar</v>
      </c>
      <c r="E56" s="22" t="str">
        <v>A</v>
      </c>
    </row>
    <row r="57" spans="1:5" x14ac:dyDescent="0.3">
      <c r="A57" s="22">
        <f>SUBTOTAL(3,$B$7:B57)</f>
        <v>51</v>
      </c>
      <c r="B57" s="23" t="str">
        <v>2818064F</v>
      </c>
      <c r="C57" s="22" t="str">
        <v>Nk</v>
      </c>
      <c r="D57" s="23" t="str">
        <v>Zanjurne Harshad</v>
      </c>
      <c r="E57" s="22" t="str">
        <v>A</v>
      </c>
    </row>
    <row r="58" spans="1:5" x14ac:dyDescent="0.3">
      <c r="A58" s="22">
        <f>SUBTOTAL(3,$B$7:B58)</f>
        <v>52</v>
      </c>
      <c r="B58" s="23" t="str">
        <v>2797618B</v>
      </c>
      <c r="C58" s="22" t="str">
        <v>Maj</v>
      </c>
      <c r="D58" s="23" t="str">
        <v>Dalvi Chandrakant</v>
      </c>
      <c r="E58" s="22" t="str">
        <v>A</v>
      </c>
    </row>
    <row r="59" spans="1:5" x14ac:dyDescent="0.3">
      <c r="A59" s="22">
        <f>SUBTOTAL(3,$B$7:B59)</f>
        <v>53</v>
      </c>
      <c r="B59" s="23" t="str">
        <v>2793084F</v>
      </c>
      <c r="C59" s="22" t="str">
        <v>Sep</v>
      </c>
      <c r="D59" s="23" t="str">
        <v>Kashid Sunil</v>
      </c>
      <c r="E59" s="22" t="str">
        <v>A</v>
      </c>
    </row>
    <row r="60" spans="1:5" x14ac:dyDescent="0.3">
      <c r="A60" s="22">
        <f>SUBTOTAL(3,$B$7:B60)</f>
        <v>54</v>
      </c>
      <c r="B60" s="23" t="str">
        <v>2794933K</v>
      </c>
      <c r="C60" s="22" t="str">
        <v>Hav</v>
      </c>
      <c r="D60" s="23" t="str">
        <v>Lingale Appasaheb</v>
      </c>
      <c r="E60" s="22" t="str">
        <v>A</v>
      </c>
    </row>
    <row r="61" spans="1:5" x14ac:dyDescent="0.3">
      <c r="A61" s="22">
        <f>SUBTOTAL(3,$B$7:B61)</f>
        <v>55</v>
      </c>
      <c r="B61" s="23" t="str">
        <v>2801525K</v>
      </c>
      <c r="C61" s="22" t="str">
        <v>Sep</v>
      </c>
      <c r="D61" s="23" t="str">
        <v>Sopdu Sapkal</v>
      </c>
      <c r="E61" s="22" t="str">
        <v>A</v>
      </c>
    </row>
    <row r="62" spans="1:5" x14ac:dyDescent="0.3">
      <c r="A62" s="22">
        <f>SUBTOTAL(3,$B$7:B62)</f>
        <v>56</v>
      </c>
      <c r="B62" s="23" t="str">
        <v>JC-460789H</v>
      </c>
      <c r="C62" s="22" t="str">
        <v>Nk</v>
      </c>
      <c r="D62" s="23" t="str">
        <v>Ashok Jadhav</v>
      </c>
      <c r="E62" s="22" t="str">
        <v>A</v>
      </c>
    </row>
    <row r="63" spans="1:5" x14ac:dyDescent="0.3">
      <c r="A63" s="22">
        <f>SUBTOTAL(3,$B$7:B63)</f>
        <v>57</v>
      </c>
      <c r="B63" s="23" t="str">
        <v>2793345K</v>
      </c>
      <c r="C63" s="22" t="str">
        <v>Sep</v>
      </c>
      <c r="D63" s="23" t="str">
        <v>Gurav Maruti</v>
      </c>
      <c r="E63" s="22" t="str">
        <v>A</v>
      </c>
    </row>
    <row r="64" spans="1:5" x14ac:dyDescent="0.3">
      <c r="A64" s="22">
        <f>SUBTOTAL(3,$B$7:B64)</f>
        <v>58</v>
      </c>
      <c r="B64" s="23" t="str">
        <v>2795317W</v>
      </c>
      <c r="C64" s="22" t="str">
        <v>Hav</v>
      </c>
      <c r="D64" s="23" t="str">
        <v>Nikam Vilas</v>
      </c>
      <c r="E64" s="22" t="str">
        <v>A</v>
      </c>
    </row>
    <row r="65" spans="1:5" x14ac:dyDescent="0.3">
      <c r="A65" s="22">
        <f>SUBTOTAL(3,$B$7:B65)</f>
        <v>59</v>
      </c>
      <c r="B65" s="23" t="str">
        <v>2805179W</v>
      </c>
      <c r="C65" s="22" t="str">
        <v>Sep</v>
      </c>
      <c r="D65" s="23" t="str">
        <v>Patil Sandip Buvraj</v>
      </c>
      <c r="E65" s="22" t="str">
        <v>A</v>
      </c>
    </row>
    <row r="66" spans="1:5" x14ac:dyDescent="0.3">
      <c r="A66" s="22">
        <f>SUBTOTAL(3,$B$7:B66)</f>
        <v>60</v>
      </c>
      <c r="B66" s="23" t="str">
        <v>2805837X</v>
      </c>
      <c r="C66" s="22" t="str">
        <v>Hav</v>
      </c>
      <c r="D66" s="23" t="str">
        <v>Shinde Mahesh</v>
      </c>
      <c r="E66" s="22" t="str">
        <v>A</v>
      </c>
    </row>
    <row r="67" spans="1:5" x14ac:dyDescent="0.3">
      <c r="A67" s="22">
        <f>SUBTOTAL(3,$B$7:B67)</f>
        <v>61</v>
      </c>
      <c r="B67" s="23" t="str">
        <v>IC-71857X</v>
      </c>
      <c r="C67" s="22" t="str">
        <v>Sep</v>
      </c>
      <c r="D67" s="23" t="str">
        <v>Sachin Honawad</v>
      </c>
      <c r="E67" s="22" t="str">
        <v>A</v>
      </c>
    </row>
    <row r="68" spans="1:5" x14ac:dyDescent="0.3">
      <c r="A68" s="22">
        <f>SUBTOTAL(3,$B$7:B68)</f>
        <v>62</v>
      </c>
      <c r="B68" s="23" t="str">
        <v>JC-460756X</v>
      </c>
      <c r="C68" s="22" t="str">
        <v>Hav</v>
      </c>
      <c r="D68" s="23" t="str">
        <v>Ghorpade Avidas</v>
      </c>
      <c r="E68" s="22" t="str">
        <v>A</v>
      </c>
    </row>
    <row r="69" spans="1:5" x14ac:dyDescent="0.3">
      <c r="A69" s="22">
        <f>SUBTOTAL(3,$B$7:B69)</f>
        <v>63</v>
      </c>
      <c r="B69" s="23" t="str">
        <v>JC-461278L</v>
      </c>
      <c r="C69" s="22" t="str">
        <v>Nk</v>
      </c>
      <c r="D69" s="23" t="str">
        <v>Gurmej Singh</v>
      </c>
      <c r="E69" s="22" t="str">
        <v>A</v>
      </c>
    </row>
    <row r="70" spans="1:5" x14ac:dyDescent="0.3">
      <c r="A70" s="22">
        <f>SUBTOTAL(3,$B$7:B70)</f>
        <v>64</v>
      </c>
      <c r="B70" s="23" t="str">
        <v>JC-461575B</v>
      </c>
      <c r="C70" s="22" t="str">
        <v>Hav</v>
      </c>
      <c r="D70" s="23" t="str">
        <v>Bandalkar Tanaji</v>
      </c>
      <c r="E70" s="22" t="str">
        <v>A</v>
      </c>
    </row>
    <row r="71" spans="1:5" x14ac:dyDescent="0.3">
      <c r="A71" s="22">
        <f>SUBTOTAL(3,$B$7:B71)</f>
        <v>65</v>
      </c>
      <c r="B71" s="23" t="str">
        <v>123456789k</v>
      </c>
      <c r="C71" s="22" t="str">
        <v>sep</v>
      </c>
      <c r="D71" s="23" t="str">
        <v>harsh</v>
      </c>
      <c r="E71" s="22" t="str">
        <v>A</v>
      </c>
    </row>
    <row r="72" spans="1:5" x14ac:dyDescent="0.3">
      <c r="A72" s="22">
        <f>SUBTOTAL(3,$B$7:B72)</f>
        <v>65</v>
      </c>
    </row>
    <row r="73" spans="1:5" x14ac:dyDescent="0.3">
      <c r="A73" s="22">
        <f>SUBTOTAL(3,$B$7:B73)</f>
        <v>65</v>
      </c>
    </row>
  </sheetData>
  <mergeCells count="1">
    <mergeCell ref="A5:E5"/>
  </mergeCells>
  <pageMargins left="0.7" right="0.7" top="0.75" bottom="0.75" header="0.3" footer="0.3"/>
  <pageSetup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dimension ref="A6:J74"/>
  <sheetViews>
    <sheetView zoomScale="130" zoomScaleNormal="130" workbookViewId="0">
      <selection activeCell="D4" sqref="D4"/>
    </sheetView>
  </sheetViews>
  <sheetFormatPr defaultRowHeight="14.4" x14ac:dyDescent="0.3"/>
  <cols>
    <col min="1" max="1" width="7.21875" style="21" bestFit="1" customWidth="1"/>
    <col min="2" max="2" width="11.21875" bestFit="1" customWidth="1"/>
    <col min="3" max="3" width="5.77734375" bestFit="1" customWidth="1"/>
    <col min="4" max="4" width="19.77734375" bestFit="1" customWidth="1"/>
    <col min="5" max="5" width="4.44140625" style="21" bestFit="1" customWidth="1"/>
  </cols>
  <sheetData>
    <row r="6" spans="1:10" x14ac:dyDescent="0.3">
      <c r="A6" s="129" t="s">
        <v>1354</v>
      </c>
      <c r="B6" s="130"/>
      <c r="C6" s="130"/>
      <c r="D6" s="130"/>
      <c r="E6" s="130"/>
    </row>
    <row r="7" spans="1:10" hidden="1" x14ac:dyDescent="0.3">
      <c r="J7" t="s">
        <v>0</v>
      </c>
    </row>
    <row r="8" spans="1:10" x14ac:dyDescent="0.3">
      <c r="A8" s="73" t="s">
        <v>1312</v>
      </c>
      <c r="B8" s="72" t="s">
        <v>1345</v>
      </c>
      <c r="C8" s="73" t="s">
        <v>1346</v>
      </c>
      <c r="D8" s="72" t="s">
        <v>1348</v>
      </c>
      <c r="E8" s="73" t="s">
        <v>1314</v>
      </c>
    </row>
    <row r="9" spans="1:10" x14ac:dyDescent="0.3">
      <c r="A9" s="21">
        <f>SUBTOTAL(3,$B$9:B9)</f>
        <v>1</v>
      </c>
      <c r="B9" t="str" cm="1">
        <f t="array" ref="B9:E74">_xlfn._xlws.FILTER('MASTER NOMINAL ROLL'!B5:E1048576,'MASTER NOMINAL ROLL'!E5:E1048576=J7)</f>
        <v>2795922K</v>
      </c>
      <c r="C9" t="str">
        <v>Sep</v>
      </c>
      <c r="D9" t="str">
        <v>Gurulingappa Badachi</v>
      </c>
      <c r="E9" s="21" t="str">
        <v>B</v>
      </c>
    </row>
    <row r="10" spans="1:10" x14ac:dyDescent="0.3">
      <c r="A10" s="21">
        <f>SUBTOTAL(3,$B$9:B10)</f>
        <v>2</v>
      </c>
      <c r="B10" t="str">
        <v>2799411X</v>
      </c>
      <c r="C10" t="str">
        <v>Lnk</v>
      </c>
      <c r="D10" t="str">
        <v>Kapadi Chandrabhan</v>
      </c>
      <c r="E10" s="21" t="str">
        <v>B</v>
      </c>
    </row>
    <row r="11" spans="1:10" x14ac:dyDescent="0.3">
      <c r="A11" s="21">
        <f>SUBTOTAL(3,$B$9:B11)</f>
        <v>3</v>
      </c>
      <c r="B11" t="str">
        <v>2800191N</v>
      </c>
      <c r="C11" t="str">
        <v>Sep</v>
      </c>
      <c r="D11" t="str">
        <v>Sawant Milind</v>
      </c>
      <c r="E11" s="21" t="str">
        <v>B</v>
      </c>
    </row>
    <row r="12" spans="1:10" x14ac:dyDescent="0.3">
      <c r="A12" s="21">
        <f>SUBTOTAL(3,$B$9:B12)</f>
        <v>4</v>
      </c>
      <c r="B12" t="str">
        <v>2802262H</v>
      </c>
      <c r="C12" t="str">
        <v>Lnk</v>
      </c>
      <c r="D12" t="str">
        <v>Kolekar VijaB</v>
      </c>
      <c r="E12" s="21" t="str">
        <v>B</v>
      </c>
    </row>
    <row r="13" spans="1:10" x14ac:dyDescent="0.3">
      <c r="A13" s="21">
        <f>SUBTOTAL(3,$B$9:B13)</f>
        <v>5</v>
      </c>
      <c r="B13" t="str">
        <v>2802334F</v>
      </c>
      <c r="C13" t="str">
        <v>Sep</v>
      </c>
      <c r="D13" t="str">
        <v>Jamkar Rakesh</v>
      </c>
      <c r="E13" s="21" t="str">
        <v>B</v>
      </c>
    </row>
    <row r="14" spans="1:10" x14ac:dyDescent="0.3">
      <c r="A14" s="21">
        <f>SUBTOTAL(3,$B$9:B14)</f>
        <v>6</v>
      </c>
      <c r="B14" t="str">
        <v>2803159K</v>
      </c>
      <c r="C14" t="str">
        <v>Nk</v>
      </c>
      <c r="D14" t="str">
        <v>Vinod Shere</v>
      </c>
      <c r="E14" s="21" t="str">
        <v>B</v>
      </c>
    </row>
    <row r="15" spans="1:10" x14ac:dyDescent="0.3">
      <c r="A15" s="21">
        <f>SUBTOTAL(3,$B$9:B15)</f>
        <v>7</v>
      </c>
      <c r="B15" t="str">
        <v>2804378X</v>
      </c>
      <c r="C15" t="str">
        <v>Nk</v>
      </c>
      <c r="D15" t="str">
        <v>Sutar Shankar</v>
      </c>
      <c r="E15" s="21" t="str">
        <v>B</v>
      </c>
    </row>
    <row r="16" spans="1:10" x14ac:dyDescent="0.3">
      <c r="A16" s="21">
        <f>SUBTOTAL(3,$B$9:B16)</f>
        <v>8</v>
      </c>
      <c r="B16" t="str">
        <v>2810414B</v>
      </c>
      <c r="C16" t="str">
        <v>Hav</v>
      </c>
      <c r="D16" t="str">
        <v>Pawar Atul</v>
      </c>
      <c r="E16" s="21" t="str">
        <v>B</v>
      </c>
    </row>
    <row r="17" spans="1:5" x14ac:dyDescent="0.3">
      <c r="A17" s="21">
        <f>SUBTOTAL(3,$B$9:B17)</f>
        <v>9</v>
      </c>
      <c r="B17" t="str">
        <v>2811140A</v>
      </c>
      <c r="C17" t="str">
        <v>Lnk</v>
      </c>
      <c r="D17" t="str">
        <v>Suprith Rao</v>
      </c>
      <c r="E17" s="21" t="str">
        <v>B</v>
      </c>
    </row>
    <row r="18" spans="1:5" x14ac:dyDescent="0.3">
      <c r="A18" s="21">
        <f>SUBTOTAL(3,$B$9:B18)</f>
        <v>10</v>
      </c>
      <c r="B18" t="str">
        <v>2811542X</v>
      </c>
      <c r="C18" t="str">
        <v>Sep</v>
      </c>
      <c r="D18" t="str">
        <v>Akhare Atul</v>
      </c>
      <c r="E18" s="21" t="str">
        <v>B</v>
      </c>
    </row>
    <row r="19" spans="1:5" x14ac:dyDescent="0.3">
      <c r="A19" s="21">
        <f>SUBTOTAL(3,$B$9:B19)</f>
        <v>11</v>
      </c>
      <c r="B19" t="str">
        <v>2813133H</v>
      </c>
      <c r="C19" t="str">
        <v>Hav</v>
      </c>
      <c r="D19" t="str">
        <v>Patil DattatraBa</v>
      </c>
      <c r="E19" s="21" t="str">
        <v>B</v>
      </c>
    </row>
    <row r="20" spans="1:5" x14ac:dyDescent="0.3">
      <c r="A20" s="21">
        <f>SUBTOTAL(3,$B$9:B20)</f>
        <v>12</v>
      </c>
      <c r="B20" t="str">
        <v>2813204B</v>
      </c>
      <c r="C20" t="str">
        <v>Nk</v>
      </c>
      <c r="D20" t="str">
        <v>Paste Sitaram</v>
      </c>
      <c r="E20" s="21" t="str">
        <v>B</v>
      </c>
    </row>
    <row r="21" spans="1:5" x14ac:dyDescent="0.3">
      <c r="A21" s="21">
        <f>SUBTOTAL(3,$B$9:B21)</f>
        <v>13</v>
      </c>
      <c r="B21" t="str">
        <v>2813234W</v>
      </c>
      <c r="C21" t="str">
        <v>Lnk</v>
      </c>
      <c r="D21" t="str">
        <v>Singanjude Vivek</v>
      </c>
      <c r="E21" s="21" t="str">
        <v>B</v>
      </c>
    </row>
    <row r="22" spans="1:5" x14ac:dyDescent="0.3">
      <c r="A22" s="21">
        <f>SUBTOTAL(3,$B$9:B22)</f>
        <v>14</v>
      </c>
      <c r="B22" t="str">
        <v>2813284F</v>
      </c>
      <c r="C22" t="str">
        <v>Sep</v>
      </c>
      <c r="D22" t="str">
        <v>Hemane Vinod</v>
      </c>
      <c r="E22" s="21" t="str">
        <v>B</v>
      </c>
    </row>
    <row r="23" spans="1:5" x14ac:dyDescent="0.3">
      <c r="A23" s="21">
        <f>SUBTOTAL(3,$B$9:B23)</f>
        <v>15</v>
      </c>
      <c r="B23" t="str">
        <v>2813386X</v>
      </c>
      <c r="C23" t="str">
        <v>Hav</v>
      </c>
      <c r="D23" t="str">
        <v>More Umesh</v>
      </c>
      <c r="E23" s="21" t="str">
        <v>B</v>
      </c>
    </row>
    <row r="24" spans="1:5" x14ac:dyDescent="0.3">
      <c r="A24" s="21">
        <f>SUBTOTAL(3,$B$9:B24)</f>
        <v>16</v>
      </c>
      <c r="B24" t="str">
        <v>2813530M</v>
      </c>
      <c r="C24" t="str">
        <v>Nk</v>
      </c>
      <c r="D24" t="str">
        <v>Todmal Vaibhav</v>
      </c>
      <c r="E24" s="21" t="str">
        <v>B</v>
      </c>
    </row>
    <row r="25" spans="1:5" x14ac:dyDescent="0.3">
      <c r="A25" s="21">
        <f>SUBTOTAL(3,$B$9:B25)</f>
        <v>17</v>
      </c>
      <c r="B25" t="str">
        <v>2813533P</v>
      </c>
      <c r="C25" t="str">
        <v>Lnk</v>
      </c>
      <c r="D25" t="str">
        <v>Lature Ram</v>
      </c>
      <c r="E25" s="21" t="str">
        <v>B</v>
      </c>
    </row>
    <row r="26" spans="1:5" x14ac:dyDescent="0.3">
      <c r="A26" s="21">
        <f>SUBTOTAL(3,$B$9:B26)</f>
        <v>18</v>
      </c>
      <c r="B26" t="str">
        <v>2813551X</v>
      </c>
      <c r="C26" t="str">
        <v>Sep</v>
      </c>
      <c r="D26" t="str">
        <v>Bhushan Ahire</v>
      </c>
      <c r="E26" s="21" t="str">
        <v>B</v>
      </c>
    </row>
    <row r="27" spans="1:5" x14ac:dyDescent="0.3">
      <c r="A27" s="21">
        <f>SUBTOTAL(3,$B$9:B27)</f>
        <v>19</v>
      </c>
      <c r="B27" t="str">
        <v>2813569N</v>
      </c>
      <c r="C27" t="str">
        <v>Hav</v>
      </c>
      <c r="D27" t="str">
        <v>Nikam Sagar</v>
      </c>
      <c r="E27" s="21" t="str">
        <v>B</v>
      </c>
    </row>
    <row r="28" spans="1:5" x14ac:dyDescent="0.3">
      <c r="A28" s="21">
        <f>SUBTOTAL(3,$B$9:B28)</f>
        <v>20</v>
      </c>
      <c r="B28" t="str">
        <v>2814497F</v>
      </c>
      <c r="C28" t="str">
        <v>Nk</v>
      </c>
      <c r="D28" t="str">
        <v>Ranjan Sinha</v>
      </c>
      <c r="E28" s="21" t="str">
        <v>B</v>
      </c>
    </row>
    <row r="29" spans="1:5" x14ac:dyDescent="0.3">
      <c r="A29" s="21">
        <f>SUBTOTAL(3,$B$9:B29)</f>
        <v>21</v>
      </c>
      <c r="B29" t="str">
        <v>2814825N</v>
      </c>
      <c r="C29" t="str">
        <v>Lnk</v>
      </c>
      <c r="D29" t="str">
        <v>Patil Digambar</v>
      </c>
      <c r="E29" s="21" t="str">
        <v>B</v>
      </c>
    </row>
    <row r="30" spans="1:5" x14ac:dyDescent="0.3">
      <c r="A30" s="21">
        <f>SUBTOTAL(3,$B$9:B30)</f>
        <v>22</v>
      </c>
      <c r="B30" t="str">
        <v>2814990P</v>
      </c>
      <c r="C30" t="str">
        <v>Sep</v>
      </c>
      <c r="D30" t="str">
        <v>More Nitin</v>
      </c>
      <c r="E30" s="21" t="str">
        <v>B</v>
      </c>
    </row>
    <row r="31" spans="1:5" x14ac:dyDescent="0.3">
      <c r="A31" s="21">
        <f>SUBTOTAL(3,$B$9:B31)</f>
        <v>23</v>
      </c>
      <c r="B31" t="str">
        <v>2815056X</v>
      </c>
      <c r="C31" t="str">
        <v>Hav</v>
      </c>
      <c r="D31" t="str">
        <v>Wabale JaBdev</v>
      </c>
      <c r="E31" s="21" t="str">
        <v>B</v>
      </c>
    </row>
    <row r="32" spans="1:5" x14ac:dyDescent="0.3">
      <c r="A32" s="21">
        <f>SUBTOTAL(3,$B$9:B32)</f>
        <v>24</v>
      </c>
      <c r="B32" t="str">
        <v>2815083F</v>
      </c>
      <c r="C32" t="str">
        <v>Nk</v>
      </c>
      <c r="D32" t="str">
        <v>Zhambre Kundlik</v>
      </c>
      <c r="E32" s="21" t="str">
        <v>B</v>
      </c>
    </row>
    <row r="33" spans="1:5" x14ac:dyDescent="0.3">
      <c r="A33" s="21">
        <f>SUBTOTAL(3,$B$9:B33)</f>
        <v>25</v>
      </c>
      <c r="B33" t="str">
        <v>2815109L</v>
      </c>
      <c r="C33" t="str">
        <v>Lnk</v>
      </c>
      <c r="D33" t="str">
        <v>Mandage Sagar</v>
      </c>
      <c r="E33" s="21" t="str">
        <v>B</v>
      </c>
    </row>
    <row r="34" spans="1:5" x14ac:dyDescent="0.3">
      <c r="A34" s="21">
        <f>SUBTOTAL(3,$B$9:B34)</f>
        <v>26</v>
      </c>
      <c r="B34" t="str">
        <v>2815146B</v>
      </c>
      <c r="C34" t="str">
        <v>Sep</v>
      </c>
      <c r="D34" t="str">
        <v>Sandip Bansode</v>
      </c>
      <c r="E34" s="21" t="str">
        <v>B</v>
      </c>
    </row>
    <row r="35" spans="1:5" x14ac:dyDescent="0.3">
      <c r="A35" s="21">
        <f>SUBTOTAL(3,$B$9:B35)</f>
        <v>27</v>
      </c>
      <c r="B35" t="str">
        <v>2815162W</v>
      </c>
      <c r="C35" t="str">
        <v>Hav</v>
      </c>
      <c r="D35" t="str">
        <v>Kale Bhaskar</v>
      </c>
      <c r="E35" s="21" t="str">
        <v>B</v>
      </c>
    </row>
    <row r="36" spans="1:5" x14ac:dyDescent="0.3">
      <c r="A36" s="21">
        <f>SUBTOTAL(3,$B$9:B36)</f>
        <v>28</v>
      </c>
      <c r="B36" t="str">
        <v>2815323N</v>
      </c>
      <c r="C36" t="str">
        <v>Nk</v>
      </c>
      <c r="D36" t="str">
        <v>Kadam Sushant</v>
      </c>
      <c r="E36" s="21" t="str">
        <v>B</v>
      </c>
    </row>
    <row r="37" spans="1:5" x14ac:dyDescent="0.3">
      <c r="A37" s="21">
        <f>SUBTOTAL(3,$B$9:B37)</f>
        <v>29</v>
      </c>
      <c r="B37" t="str">
        <v>2815389F</v>
      </c>
      <c r="C37" t="str">
        <v>Lnk</v>
      </c>
      <c r="D37" t="str">
        <v>Tidke Bapurao</v>
      </c>
      <c r="E37" s="21" t="str">
        <v>B</v>
      </c>
    </row>
    <row r="38" spans="1:5" x14ac:dyDescent="0.3">
      <c r="A38" s="21">
        <f>SUBTOTAL(3,$B$9:B38)</f>
        <v>30</v>
      </c>
      <c r="B38" t="str">
        <v>2817388A</v>
      </c>
      <c r="C38" t="str">
        <v>Hav</v>
      </c>
      <c r="D38" t="str">
        <v>Bhise Tushar</v>
      </c>
      <c r="E38" s="21" t="str">
        <v>B</v>
      </c>
    </row>
    <row r="39" spans="1:5" x14ac:dyDescent="0.3">
      <c r="A39" s="21">
        <f>SUBTOTAL(3,$B$9:B39)</f>
        <v>31</v>
      </c>
      <c r="B39" t="str">
        <v>2817584A</v>
      </c>
      <c r="C39" t="str">
        <v>Sep</v>
      </c>
      <c r="D39" t="str">
        <v>Patil Kedar</v>
      </c>
      <c r="E39" s="21" t="str">
        <v>B</v>
      </c>
    </row>
    <row r="40" spans="1:5" x14ac:dyDescent="0.3">
      <c r="A40" s="21">
        <f>SUBTOTAL(3,$B$9:B40)</f>
        <v>32</v>
      </c>
      <c r="B40" t="str">
        <v>2818507X</v>
      </c>
      <c r="C40" t="str">
        <v>Lnk</v>
      </c>
      <c r="D40" t="str">
        <v>Sanawane Vinod</v>
      </c>
      <c r="E40" s="21" t="str">
        <v>B</v>
      </c>
    </row>
    <row r="41" spans="1:5" x14ac:dyDescent="0.3">
      <c r="A41" s="21">
        <f>SUBTOTAL(3,$B$9:B41)</f>
        <v>33</v>
      </c>
      <c r="B41" t="str">
        <v>2818730F</v>
      </c>
      <c r="C41" t="str">
        <v>Nk</v>
      </c>
      <c r="D41" t="str">
        <v>Bhiungade Vivek</v>
      </c>
      <c r="E41" s="21" t="str">
        <v>B</v>
      </c>
    </row>
    <row r="42" spans="1:5" x14ac:dyDescent="0.3">
      <c r="A42" s="21">
        <f>SUBTOTAL(3,$B$9:B42)</f>
        <v>34</v>
      </c>
      <c r="B42" t="str">
        <v>2819588P</v>
      </c>
      <c r="C42" t="str">
        <v>Sep</v>
      </c>
      <c r="D42" t="str">
        <v>Thorat Gajanan</v>
      </c>
      <c r="E42" s="21" t="str">
        <v>B</v>
      </c>
    </row>
    <row r="43" spans="1:5" x14ac:dyDescent="0.3">
      <c r="A43" s="21">
        <f>SUBTOTAL(3,$B$9:B43)</f>
        <v>35</v>
      </c>
      <c r="B43" t="str">
        <v>2820162A</v>
      </c>
      <c r="C43" t="str">
        <v>Sep</v>
      </c>
      <c r="D43" t="str">
        <v>Chetule Nikhil</v>
      </c>
      <c r="E43" s="21" t="str">
        <v>B</v>
      </c>
    </row>
    <row r="44" spans="1:5" x14ac:dyDescent="0.3">
      <c r="A44" s="21">
        <f>SUBTOTAL(3,$B$9:B44)</f>
        <v>36</v>
      </c>
      <c r="B44" t="str">
        <v>2804038P</v>
      </c>
      <c r="C44" t="str">
        <v>Hav</v>
      </c>
      <c r="D44" t="str">
        <v>Magdum Ramchandra</v>
      </c>
      <c r="E44" s="21" t="str">
        <v>B</v>
      </c>
    </row>
    <row r="45" spans="1:5" x14ac:dyDescent="0.3">
      <c r="A45" s="21">
        <f>SUBTOTAL(3,$B$9:B45)</f>
        <v>37</v>
      </c>
      <c r="B45" t="str">
        <v>2805021B</v>
      </c>
      <c r="C45" t="str">
        <v>Lnk</v>
      </c>
      <c r="D45" t="str">
        <v>Bandurkar Narendra</v>
      </c>
      <c r="E45" s="21" t="str">
        <v>B</v>
      </c>
    </row>
    <row r="46" spans="1:5" x14ac:dyDescent="0.3">
      <c r="A46" s="21">
        <f>SUBTOTAL(3,$B$9:B46)</f>
        <v>38</v>
      </c>
      <c r="B46" t="str">
        <v>2805035N</v>
      </c>
      <c r="C46" t="str">
        <v>Sep</v>
      </c>
      <c r="D46" t="str">
        <v>Barewar Nitin</v>
      </c>
      <c r="E46" s="21" t="str">
        <v>B</v>
      </c>
    </row>
    <row r="47" spans="1:5" x14ac:dyDescent="0.3">
      <c r="A47" s="21">
        <f>SUBTOTAL(3,$B$9:B47)</f>
        <v>39</v>
      </c>
      <c r="B47" t="str">
        <v>2806939A</v>
      </c>
      <c r="C47" t="str">
        <v>Sep</v>
      </c>
      <c r="D47" t="str">
        <v>Gore Baban Aba</v>
      </c>
      <c r="E47" s="21" t="str">
        <v>B</v>
      </c>
    </row>
    <row r="48" spans="1:5" x14ac:dyDescent="0.3">
      <c r="A48" s="21">
        <f>SUBTOTAL(3,$B$9:B48)</f>
        <v>40</v>
      </c>
      <c r="B48" t="str">
        <v>2792306B</v>
      </c>
      <c r="C48" t="str">
        <v>Lnk</v>
      </c>
      <c r="D48" t="str">
        <v>Patil Ramesh</v>
      </c>
      <c r="E48" s="21" t="str">
        <v>B</v>
      </c>
    </row>
    <row r="49" spans="1:5" x14ac:dyDescent="0.3">
      <c r="A49" s="21">
        <f>SUBTOTAL(3,$B$9:B49)</f>
        <v>41</v>
      </c>
      <c r="B49" t="str">
        <v>2792626N</v>
      </c>
      <c r="C49" t="str">
        <v>Lnk</v>
      </c>
      <c r="D49" t="str">
        <v>Sonawane Kishor</v>
      </c>
      <c r="E49" s="21" t="str">
        <v>B</v>
      </c>
    </row>
    <row r="50" spans="1:5" x14ac:dyDescent="0.3">
      <c r="A50" s="21">
        <f>SUBTOTAL(3,$B$9:B50)</f>
        <v>42</v>
      </c>
      <c r="B50" t="str">
        <v>2796028N</v>
      </c>
      <c r="C50" t="str">
        <v>Sep</v>
      </c>
      <c r="D50" t="str">
        <v>Dhekale Balaji</v>
      </c>
      <c r="E50" s="21" t="str">
        <v>B</v>
      </c>
    </row>
    <row r="51" spans="1:5" x14ac:dyDescent="0.3">
      <c r="A51" s="21">
        <f>SUBTOTAL(3,$B$9:B51)</f>
        <v>43</v>
      </c>
      <c r="B51" t="str">
        <v>2801675A</v>
      </c>
      <c r="C51" t="str">
        <v>Lnk</v>
      </c>
      <c r="D51" t="str">
        <v>Bhure Sanjio</v>
      </c>
      <c r="E51" s="21" t="str">
        <v>B</v>
      </c>
    </row>
    <row r="52" spans="1:5" x14ac:dyDescent="0.3">
      <c r="A52" s="21">
        <f>SUBTOTAL(3,$B$9:B52)</f>
        <v>44</v>
      </c>
      <c r="B52" t="str">
        <v>2801723P</v>
      </c>
      <c r="C52" t="str">
        <v>Sep</v>
      </c>
      <c r="D52" t="str">
        <v>Somase Gajanan</v>
      </c>
      <c r="E52" s="21" t="str">
        <v>B</v>
      </c>
    </row>
    <row r="53" spans="1:5" x14ac:dyDescent="0.3">
      <c r="A53" s="21">
        <f>SUBTOTAL(3,$B$9:B53)</f>
        <v>45</v>
      </c>
      <c r="B53" t="str">
        <v>2801804P</v>
      </c>
      <c r="C53" t="str">
        <v>Sep</v>
      </c>
      <c r="D53" t="str">
        <v>Balip Dhanaji</v>
      </c>
      <c r="E53" s="21" t="str">
        <v>B</v>
      </c>
    </row>
    <row r="54" spans="1:5" x14ac:dyDescent="0.3">
      <c r="A54" s="21">
        <f>SUBTOTAL(3,$B$9:B54)</f>
        <v>46</v>
      </c>
      <c r="B54" t="str">
        <v>2802280L</v>
      </c>
      <c r="C54" t="str">
        <v>Lnk</v>
      </c>
      <c r="D54" t="str">
        <v>Bhagat Ravindra</v>
      </c>
      <c r="E54" s="21" t="str">
        <v>B</v>
      </c>
    </row>
    <row r="55" spans="1:5" x14ac:dyDescent="0.3">
      <c r="A55" s="21">
        <f>SUBTOTAL(3,$B$9:B55)</f>
        <v>47</v>
      </c>
      <c r="B55" t="str">
        <v>2803288K</v>
      </c>
      <c r="C55" t="str">
        <v>Sep</v>
      </c>
      <c r="D55" t="str">
        <v>Patil Abhijit Ashok</v>
      </c>
      <c r="E55" s="21" t="str">
        <v>B</v>
      </c>
    </row>
    <row r="56" spans="1:5" x14ac:dyDescent="0.3">
      <c r="A56" s="21">
        <f>SUBTOTAL(3,$B$9:B56)</f>
        <v>48</v>
      </c>
      <c r="B56" t="str">
        <v>JC-460074M</v>
      </c>
      <c r="C56" t="str">
        <v>Lnk</v>
      </c>
      <c r="D56" t="str">
        <v>Barge Chandrakant</v>
      </c>
      <c r="E56" s="21" t="str">
        <v>B</v>
      </c>
    </row>
    <row r="57" spans="1:5" x14ac:dyDescent="0.3">
      <c r="A57" s="21">
        <f>SUBTOTAL(3,$B$9:B57)</f>
        <v>49</v>
      </c>
      <c r="B57" t="str">
        <v>2808334X</v>
      </c>
      <c r="C57" t="str">
        <v>Hav</v>
      </c>
      <c r="D57" t="str">
        <v>Sawant Navnath</v>
      </c>
      <c r="E57" s="21" t="str">
        <v>B</v>
      </c>
    </row>
    <row r="58" spans="1:5" x14ac:dyDescent="0.3">
      <c r="A58" s="21">
        <f>SUBTOTAL(3,$B$9:B58)</f>
        <v>50</v>
      </c>
      <c r="B58" t="str">
        <v>2797522W</v>
      </c>
      <c r="C58" t="str">
        <v>Lt</v>
      </c>
      <c r="D58" t="str">
        <v>Vitthal Patil</v>
      </c>
      <c r="E58" s="21" t="str">
        <v>B</v>
      </c>
    </row>
    <row r="59" spans="1:5" x14ac:dyDescent="0.3">
      <c r="A59" s="21">
        <f>SUBTOTAL(3,$B$9:B59)</f>
        <v>51</v>
      </c>
      <c r="B59" t="str">
        <v>2804826B</v>
      </c>
      <c r="C59" t="str">
        <v>Nk</v>
      </c>
      <c r="D59" t="str">
        <v>Magdum Sudhakar</v>
      </c>
      <c r="E59" s="21" t="str">
        <v>B</v>
      </c>
    </row>
    <row r="60" spans="1:5" x14ac:dyDescent="0.3">
      <c r="A60" s="21">
        <f>SUBTOTAL(3,$B$9:B60)</f>
        <v>52</v>
      </c>
      <c r="B60" t="str">
        <v>2806113M</v>
      </c>
      <c r="C60" t="str">
        <v>Lnk</v>
      </c>
      <c r="D60" t="str">
        <v>Mali Amol</v>
      </c>
      <c r="E60" s="21" t="str">
        <v>B</v>
      </c>
    </row>
    <row r="61" spans="1:5" x14ac:dyDescent="0.3">
      <c r="A61" s="21">
        <f>SUBTOTAL(3,$B$9:B61)</f>
        <v>53</v>
      </c>
      <c r="B61" t="str">
        <v>2792914A</v>
      </c>
      <c r="C61" t="str">
        <v>Nk</v>
      </c>
      <c r="D61" t="str">
        <v>Walke Ashok</v>
      </c>
      <c r="E61" s="21" t="str">
        <v>B</v>
      </c>
    </row>
    <row r="62" spans="1:5" x14ac:dyDescent="0.3">
      <c r="A62" s="21">
        <f>SUBTOTAL(3,$B$9:B62)</f>
        <v>54</v>
      </c>
      <c r="B62" t="str">
        <v>JC-461031K</v>
      </c>
      <c r="C62" t="str">
        <v>Lnk</v>
      </c>
      <c r="D62" t="str">
        <v>Tanaji Kamti</v>
      </c>
      <c r="E62" s="21" t="str">
        <v>B</v>
      </c>
    </row>
    <row r="63" spans="1:5" x14ac:dyDescent="0.3">
      <c r="A63" s="21">
        <f>SUBTOTAL(3,$B$9:B63)</f>
        <v>55</v>
      </c>
      <c r="B63" t="str">
        <v>2794397M</v>
      </c>
      <c r="C63" t="str">
        <v>Lnk</v>
      </c>
      <c r="D63" t="str">
        <v>Bansode Mahindra</v>
      </c>
      <c r="E63" s="21" t="str">
        <v>B</v>
      </c>
    </row>
    <row r="64" spans="1:5" x14ac:dyDescent="0.3">
      <c r="A64" s="21">
        <f>SUBTOTAL(3,$B$9:B64)</f>
        <v>56</v>
      </c>
      <c r="B64" t="str">
        <v>2794449X</v>
      </c>
      <c r="C64" t="str">
        <v>Sep</v>
      </c>
      <c r="D64" t="str">
        <v>Devare Amrut</v>
      </c>
      <c r="E64" s="21" t="str">
        <v>B</v>
      </c>
    </row>
    <row r="65" spans="1:5" x14ac:dyDescent="0.3">
      <c r="A65" s="21">
        <f>SUBTOTAL(3,$B$9:B65)</f>
        <v>57</v>
      </c>
      <c r="B65" t="str">
        <v>2796119X</v>
      </c>
      <c r="C65" t="str">
        <v>Sep</v>
      </c>
      <c r="D65" t="str">
        <v>Bandal SurBakant</v>
      </c>
      <c r="E65" s="21" t="str">
        <v>B</v>
      </c>
    </row>
    <row r="66" spans="1:5" x14ac:dyDescent="0.3">
      <c r="A66" s="21">
        <f>SUBTOTAL(3,$B$9:B66)</f>
        <v>58</v>
      </c>
      <c r="B66" t="str">
        <v>2805287A</v>
      </c>
      <c r="C66" t="str">
        <v>Hav</v>
      </c>
      <c r="D66" t="str">
        <v>Jadhav Govind</v>
      </c>
      <c r="E66" s="21" t="str">
        <v>B</v>
      </c>
    </row>
    <row r="67" spans="1:5" x14ac:dyDescent="0.3">
      <c r="A67" s="21">
        <f>SUBTOTAL(3,$B$9:B67)</f>
        <v>59</v>
      </c>
      <c r="B67" t="str">
        <v>2805291H</v>
      </c>
      <c r="C67" t="str">
        <v>Nk</v>
      </c>
      <c r="D67" t="str">
        <v>Chorge Shriram</v>
      </c>
      <c r="E67" s="21" t="str">
        <v>B</v>
      </c>
    </row>
    <row r="68" spans="1:5" x14ac:dyDescent="0.3">
      <c r="A68" s="21">
        <f>SUBTOTAL(3,$B$9:B68)</f>
        <v>60</v>
      </c>
      <c r="B68" t="str">
        <v>2805495P</v>
      </c>
      <c r="C68" t="str">
        <v>Sep</v>
      </c>
      <c r="D68" t="str">
        <v>Menkudale Bapu</v>
      </c>
      <c r="E68" s="21" t="str">
        <v>B</v>
      </c>
    </row>
    <row r="69" spans="1:5" x14ac:dyDescent="0.3">
      <c r="A69" s="21">
        <f>SUBTOTAL(3,$B$9:B69)</f>
        <v>61</v>
      </c>
      <c r="B69" t="str">
        <v>2805990A</v>
      </c>
      <c r="C69" t="str">
        <v>Nk</v>
      </c>
      <c r="D69" t="str">
        <v>Jagtap Baliram</v>
      </c>
      <c r="E69" s="21" t="str">
        <v>B</v>
      </c>
    </row>
    <row r="70" spans="1:5" x14ac:dyDescent="0.3">
      <c r="A70" s="21">
        <f>SUBTOTAL(3,$B$9:B70)</f>
        <v>62</v>
      </c>
      <c r="B70" t="str">
        <v>IC-78371P</v>
      </c>
      <c r="C70" t="str">
        <v>Lnk</v>
      </c>
      <c r="D70" t="str">
        <v>Sushant Nanda</v>
      </c>
      <c r="E70" s="21" t="str">
        <v>B</v>
      </c>
    </row>
    <row r="71" spans="1:5" x14ac:dyDescent="0.3">
      <c r="A71" s="21">
        <f>SUBTOTAL(3,$B$9:B71)</f>
        <v>63</v>
      </c>
      <c r="B71" t="str">
        <v>IC-81497A</v>
      </c>
      <c r="C71" t="str">
        <v>Sep</v>
      </c>
      <c r="D71" t="str">
        <v>Devinder Singh</v>
      </c>
      <c r="E71" s="21" t="str">
        <v>B</v>
      </c>
    </row>
    <row r="72" spans="1:5" x14ac:dyDescent="0.3">
      <c r="A72" s="21">
        <f>SUBTOTAL(3,$B$9:B72)</f>
        <v>64</v>
      </c>
      <c r="B72" t="str">
        <v>JC-460643F</v>
      </c>
      <c r="C72" t="str">
        <v>Nk</v>
      </c>
      <c r="D72" t="str">
        <v>D B Dhangare</v>
      </c>
      <c r="E72" s="21" t="str">
        <v>B</v>
      </c>
    </row>
    <row r="73" spans="1:5" x14ac:dyDescent="0.3">
      <c r="A73" s="21">
        <f>SUBTOTAL(3,$B$9:B73)</f>
        <v>65</v>
      </c>
      <c r="B73" t="str">
        <v>JC-461504X</v>
      </c>
      <c r="C73" t="str">
        <v>Sep</v>
      </c>
      <c r="D73" t="str">
        <v>Shingade Uttam</v>
      </c>
      <c r="E73" s="21" t="str">
        <v>B</v>
      </c>
    </row>
    <row r="74" spans="1:5" x14ac:dyDescent="0.3">
      <c r="A74" s="21">
        <f>SUBTOTAL(3,$B$9:B74)</f>
        <v>66</v>
      </c>
      <c r="B74" t="str">
        <v>2794593M</v>
      </c>
      <c r="C74" t="str">
        <v>Nk</v>
      </c>
      <c r="D74" t="str">
        <v>Gawade Deepak</v>
      </c>
      <c r="E74" s="21" t="str">
        <v>B</v>
      </c>
    </row>
  </sheetData>
  <mergeCells count="1">
    <mergeCell ref="A6:E6"/>
  </mergeCells>
  <pageMargins left="0.7" right="0.7" top="0.75" bottom="0.75" header="0.3" footer="0.3"/>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2"/>
  <dimension ref="A4:J62"/>
  <sheetViews>
    <sheetView workbookViewId="0"/>
  </sheetViews>
  <sheetFormatPr defaultRowHeight="14.4" x14ac:dyDescent="0.3"/>
  <cols>
    <col min="1" max="1" width="7.21875" style="21" bestFit="1" customWidth="1"/>
    <col min="2" max="2" width="10.5546875" bestFit="1" customWidth="1"/>
    <col min="3" max="3" width="5.77734375" bestFit="1" customWidth="1"/>
    <col min="4" max="4" width="18.21875" bestFit="1" customWidth="1"/>
    <col min="5" max="5" width="4.44140625" style="21" bestFit="1" customWidth="1"/>
  </cols>
  <sheetData>
    <row r="4" spans="1:10" x14ac:dyDescent="0.3">
      <c r="A4"/>
      <c r="E4"/>
    </row>
    <row r="5" spans="1:10" x14ac:dyDescent="0.3">
      <c r="A5" s="129" t="s">
        <v>1351</v>
      </c>
      <c r="B5" s="130"/>
      <c r="C5" s="130"/>
      <c r="D5" s="130"/>
      <c r="E5" s="130"/>
      <c r="J5" t="s">
        <v>2</v>
      </c>
    </row>
    <row r="6" spans="1:10" x14ac:dyDescent="0.3">
      <c r="A6" s="73" t="s">
        <v>1312</v>
      </c>
      <c r="B6" s="72" t="s">
        <v>1345</v>
      </c>
      <c r="C6" s="73" t="s">
        <v>1346</v>
      </c>
      <c r="D6" s="72" t="s">
        <v>1348</v>
      </c>
      <c r="E6" s="73" t="s">
        <v>1314</v>
      </c>
    </row>
    <row r="7" spans="1:10" x14ac:dyDescent="0.3">
      <c r="A7" s="21">
        <f>SUBTOTAL(3,$B$7:B7)</f>
        <v>1</v>
      </c>
      <c r="B7" t="str" cm="1">
        <f t="array" ref="B7:E61">_xlfn._xlws.FILTER('MASTER NOMINAL ROLL'!B5:E1048576,'MASTER NOMINAL ROLL'!E5:E1048576=J5)</f>
        <v>2804434L</v>
      </c>
      <c r="C7" t="str">
        <v>Lnk</v>
      </c>
      <c r="D7" t="str">
        <v>Virkar Satish</v>
      </c>
      <c r="E7" s="21" t="str">
        <v>C</v>
      </c>
    </row>
    <row r="8" spans="1:10" x14ac:dyDescent="0.3">
      <c r="A8" s="21">
        <f>SUBTOTAL(3,$B$7:B8)</f>
        <v>2</v>
      </c>
      <c r="B8" t="str">
        <v>2805464P</v>
      </c>
      <c r="C8" t="str">
        <v>Sep</v>
      </c>
      <c r="D8" t="str">
        <v>Hukke Santosh</v>
      </c>
      <c r="E8" s="21" t="str">
        <v>C</v>
      </c>
    </row>
    <row r="9" spans="1:10" x14ac:dyDescent="0.3">
      <c r="A9" s="21">
        <f>SUBTOTAL(3,$B$7:B9)</f>
        <v>3</v>
      </c>
      <c r="B9" t="str">
        <v>2805878H</v>
      </c>
      <c r="C9" t="str">
        <v>Hav</v>
      </c>
      <c r="D9" t="str">
        <v>Chavan Gajanan</v>
      </c>
      <c r="E9" s="21" t="str">
        <v>C</v>
      </c>
    </row>
    <row r="10" spans="1:10" x14ac:dyDescent="0.3">
      <c r="A10" s="21">
        <f>SUBTOTAL(3,$B$7:B10)</f>
        <v>4</v>
      </c>
      <c r="B10" t="str">
        <v>2806219B</v>
      </c>
      <c r="C10" t="str">
        <v>Nk</v>
      </c>
      <c r="D10" t="str">
        <v>Patil Sharad</v>
      </c>
      <c r="E10" s="21" t="str">
        <v>C</v>
      </c>
    </row>
    <row r="11" spans="1:10" x14ac:dyDescent="0.3">
      <c r="A11" s="21">
        <f>SUBTOTAL(3,$B$7:B11)</f>
        <v>5</v>
      </c>
      <c r="B11" t="str">
        <v>2810153L</v>
      </c>
      <c r="C11" t="str">
        <v>Sep</v>
      </c>
      <c r="D11" t="str">
        <v>Javanjal Vishal</v>
      </c>
      <c r="E11" s="21" t="str">
        <v>C</v>
      </c>
    </row>
    <row r="12" spans="1:10" x14ac:dyDescent="0.3">
      <c r="A12" s="21">
        <f>SUBTOTAL(3,$B$7:B12)</f>
        <v>6</v>
      </c>
      <c r="B12" t="str">
        <v>2811251X</v>
      </c>
      <c r="C12" t="str">
        <v>Sep</v>
      </c>
      <c r="D12" t="str">
        <v>Dhane Rahul</v>
      </c>
      <c r="E12" s="21" t="str">
        <v>C</v>
      </c>
    </row>
    <row r="13" spans="1:10" x14ac:dyDescent="0.3">
      <c r="A13" s="21">
        <f>SUBTOTAL(3,$B$7:B13)</f>
        <v>7</v>
      </c>
      <c r="B13" t="str">
        <v>2811337W</v>
      </c>
      <c r="C13" t="str">
        <v>Hav</v>
      </c>
      <c r="D13" t="str">
        <v>Gurunale Vaibhav</v>
      </c>
      <c r="E13" s="21" t="str">
        <v>C</v>
      </c>
    </row>
    <row r="14" spans="1:10" x14ac:dyDescent="0.3">
      <c r="A14" s="21">
        <f>SUBTOTAL(3,$B$7:B14)</f>
        <v>8</v>
      </c>
      <c r="B14" t="str">
        <v>2811539X</v>
      </c>
      <c r="C14" t="str">
        <v>Lnk</v>
      </c>
      <c r="D14" t="str">
        <v>Shailesh Gahane</v>
      </c>
      <c r="E14" s="21" t="str">
        <v>C</v>
      </c>
    </row>
    <row r="15" spans="1:10" x14ac:dyDescent="0.3">
      <c r="A15" s="21">
        <f>SUBTOTAL(3,$B$7:B15)</f>
        <v>9</v>
      </c>
      <c r="B15" t="str">
        <v>2815517W</v>
      </c>
      <c r="C15" t="str">
        <v>Hav</v>
      </c>
      <c r="D15" t="str">
        <v>Gaike Rahul</v>
      </c>
      <c r="E15" s="21" t="str">
        <v>C</v>
      </c>
    </row>
    <row r="16" spans="1:10" x14ac:dyDescent="0.3">
      <c r="A16" s="21">
        <f>SUBTOTAL(3,$B$7:B16)</f>
        <v>10</v>
      </c>
      <c r="B16" t="str">
        <v>2815588X</v>
      </c>
      <c r="C16" t="str">
        <v>Sep</v>
      </c>
      <c r="D16" t="str">
        <v>Buvaraj Majukar</v>
      </c>
      <c r="E16" s="21" t="str">
        <v>C</v>
      </c>
    </row>
    <row r="17" spans="1:5" x14ac:dyDescent="0.3">
      <c r="A17" s="21">
        <f>SUBTOTAL(3,$B$7:B17)</f>
        <v>11</v>
      </c>
      <c r="B17" t="str">
        <v>2815798X</v>
      </c>
      <c r="C17" t="str">
        <v>Hav</v>
      </c>
      <c r="D17" t="str">
        <v>Lavate Santosh</v>
      </c>
      <c r="E17" s="21" t="str">
        <v>C</v>
      </c>
    </row>
    <row r="18" spans="1:5" x14ac:dyDescent="0.3">
      <c r="A18" s="21">
        <f>SUBTOTAL(3,$B$7:B18)</f>
        <v>12</v>
      </c>
      <c r="B18" t="str">
        <v>2815901X</v>
      </c>
      <c r="C18" t="str">
        <v>Sep</v>
      </c>
      <c r="D18" t="str">
        <v>Shenavi Atul</v>
      </c>
      <c r="E18" s="21" t="str">
        <v>C</v>
      </c>
    </row>
    <row r="19" spans="1:5" x14ac:dyDescent="0.3">
      <c r="A19" s="21">
        <f>SUBTOTAL(3,$B$7:B19)</f>
        <v>13</v>
      </c>
      <c r="B19" t="str">
        <v>2816144A</v>
      </c>
      <c r="C19" t="str">
        <v>Lnk</v>
      </c>
      <c r="D19" t="str">
        <v>Bhosale Sangam</v>
      </c>
      <c r="E19" s="21" t="str">
        <v>C</v>
      </c>
    </row>
    <row r="20" spans="1:5" x14ac:dyDescent="0.3">
      <c r="A20" s="21">
        <f>SUBTOTAL(3,$B$7:B20)</f>
        <v>14</v>
      </c>
      <c r="B20" t="str">
        <v>2816338H</v>
      </c>
      <c r="C20" t="str">
        <v>Sep</v>
      </c>
      <c r="D20" t="str">
        <v>Patil Santosh</v>
      </c>
      <c r="E20" s="21" t="str">
        <v>C</v>
      </c>
    </row>
    <row r="21" spans="1:5" x14ac:dyDescent="0.3">
      <c r="A21" s="21">
        <f>SUBTOTAL(3,$B$7:B21)</f>
        <v>15</v>
      </c>
      <c r="B21" t="str">
        <v>2816883M</v>
      </c>
      <c r="C21" t="str">
        <v>Sep</v>
      </c>
      <c r="D21" t="str">
        <v>Agashe Akhil</v>
      </c>
      <c r="E21" s="21" t="str">
        <v>C</v>
      </c>
    </row>
    <row r="22" spans="1:5" x14ac:dyDescent="0.3">
      <c r="A22" s="21">
        <f>SUBTOTAL(3,$B$7:B22)</f>
        <v>16</v>
      </c>
      <c r="B22" t="str">
        <v>2817949K</v>
      </c>
      <c r="C22" t="str">
        <v>Nk</v>
      </c>
      <c r="D22" t="str">
        <v>Gite Gangaram</v>
      </c>
      <c r="E22" s="21" t="str">
        <v>C</v>
      </c>
    </row>
    <row r="23" spans="1:5" x14ac:dyDescent="0.3">
      <c r="A23" s="21">
        <f>SUBTOTAL(3,$B$7:B23)</f>
        <v>17</v>
      </c>
      <c r="B23" t="str">
        <v>2818679M</v>
      </c>
      <c r="C23" t="str">
        <v>Hav</v>
      </c>
      <c r="D23" t="str">
        <v>Ghadage AjinkBa</v>
      </c>
      <c r="E23" s="21" t="str">
        <v>C</v>
      </c>
    </row>
    <row r="24" spans="1:5" x14ac:dyDescent="0.3">
      <c r="A24" s="21">
        <f>SUBTOTAL(3,$B$7:B24)</f>
        <v>18</v>
      </c>
      <c r="B24" t="str">
        <v>2819023K</v>
      </c>
      <c r="C24" t="str">
        <v>Lnk</v>
      </c>
      <c r="D24" t="str">
        <v>Jadhav Pratik</v>
      </c>
      <c r="E24" s="21" t="str">
        <v>C</v>
      </c>
    </row>
    <row r="25" spans="1:5" x14ac:dyDescent="0.3">
      <c r="A25" s="21">
        <f>SUBTOTAL(3,$B$7:B25)</f>
        <v>19</v>
      </c>
      <c r="B25" t="str">
        <v>2820542B</v>
      </c>
      <c r="C25" t="str">
        <v>Nk</v>
      </c>
      <c r="D25" t="str">
        <v>Raskar Vikas</v>
      </c>
      <c r="E25" s="21" t="str">
        <v>C</v>
      </c>
    </row>
    <row r="26" spans="1:5" x14ac:dyDescent="0.3">
      <c r="A26" s="21">
        <f>SUBTOTAL(3,$B$7:B26)</f>
        <v>20</v>
      </c>
      <c r="B26" t="str">
        <v>2806855M</v>
      </c>
      <c r="C26" t="str">
        <v>Lnk</v>
      </c>
      <c r="D26" t="str">
        <v>Bewale Popat</v>
      </c>
      <c r="E26" s="21" t="str">
        <v>C</v>
      </c>
    </row>
    <row r="27" spans="1:5" x14ac:dyDescent="0.3">
      <c r="A27" s="21">
        <f>SUBTOTAL(3,$B$7:B27)</f>
        <v>21</v>
      </c>
      <c r="B27" t="str">
        <v>2792368B</v>
      </c>
      <c r="C27" t="str">
        <v>Sep</v>
      </c>
      <c r="D27" t="str">
        <v>Dundappa Jindrali</v>
      </c>
      <c r="E27" s="21" t="str">
        <v>C</v>
      </c>
    </row>
    <row r="28" spans="1:5" x14ac:dyDescent="0.3">
      <c r="A28" s="21">
        <f>SUBTOTAL(3,$B$7:B28)</f>
        <v>22</v>
      </c>
      <c r="B28" t="str">
        <v>2792377A</v>
      </c>
      <c r="C28" t="str">
        <v>Hav</v>
      </c>
      <c r="D28" t="str">
        <v>Patil Bajarang</v>
      </c>
      <c r="E28" s="21" t="str">
        <v>C</v>
      </c>
    </row>
    <row r="29" spans="1:5" x14ac:dyDescent="0.3">
      <c r="A29" s="21">
        <f>SUBTOTAL(3,$B$7:B29)</f>
        <v>23</v>
      </c>
      <c r="B29" t="str">
        <v>2794063X</v>
      </c>
      <c r="C29" t="str">
        <v>Sep</v>
      </c>
      <c r="D29" t="str">
        <v>Gaikwad Jalinder</v>
      </c>
      <c r="E29" s="21" t="str">
        <v>C</v>
      </c>
    </row>
    <row r="30" spans="1:5" x14ac:dyDescent="0.3">
      <c r="A30" s="21">
        <f>SUBTOTAL(3,$B$7:B30)</f>
        <v>24</v>
      </c>
      <c r="B30" t="str">
        <v>2794968A</v>
      </c>
      <c r="C30" t="str">
        <v>Hav</v>
      </c>
      <c r="D30" t="str">
        <v>MaBappa Bellurkar</v>
      </c>
      <c r="E30" s="21" t="str">
        <v>C</v>
      </c>
    </row>
    <row r="31" spans="1:5" x14ac:dyDescent="0.3">
      <c r="A31" s="21">
        <f>SUBTOTAL(3,$B$7:B31)</f>
        <v>25</v>
      </c>
      <c r="B31" t="str">
        <v>2795418K</v>
      </c>
      <c r="C31" t="str">
        <v>Sep</v>
      </c>
      <c r="D31" t="str">
        <v>Hanumant Kowadkar</v>
      </c>
      <c r="E31" s="21" t="str">
        <v>C</v>
      </c>
    </row>
    <row r="32" spans="1:5" x14ac:dyDescent="0.3">
      <c r="A32" s="21">
        <f>SUBTOTAL(3,$B$7:B32)</f>
        <v>26</v>
      </c>
      <c r="B32" t="str">
        <v>2795423P</v>
      </c>
      <c r="C32" t="str">
        <v>Hav</v>
      </c>
      <c r="D32" t="str">
        <v>Gurav MH alu</v>
      </c>
      <c r="E32" s="21" t="str">
        <v>C</v>
      </c>
    </row>
    <row r="33" spans="1:5" x14ac:dyDescent="0.3">
      <c r="A33" s="21">
        <f>SUBTOTAL(3,$B$7:B33)</f>
        <v>27</v>
      </c>
      <c r="B33" t="str">
        <v>2801770M</v>
      </c>
      <c r="C33" t="str">
        <v>Hav</v>
      </c>
      <c r="D33" t="str">
        <v>Sonawane Sandeep</v>
      </c>
      <c r="E33" s="21" t="str">
        <v>C</v>
      </c>
    </row>
    <row r="34" spans="1:5" x14ac:dyDescent="0.3">
      <c r="A34" s="21">
        <f>SUBTOTAL(3,$B$7:B34)</f>
        <v>28</v>
      </c>
      <c r="B34" t="str">
        <v>2802176B</v>
      </c>
      <c r="C34" t="str">
        <v>Hav</v>
      </c>
      <c r="D34" t="str">
        <v>Bhujang Sheshrao</v>
      </c>
      <c r="E34" s="21" t="str">
        <v>C</v>
      </c>
    </row>
    <row r="35" spans="1:5" x14ac:dyDescent="0.3">
      <c r="A35" s="21">
        <f>SUBTOTAL(3,$B$7:B35)</f>
        <v>29</v>
      </c>
      <c r="B35" t="str">
        <v>2802881W</v>
      </c>
      <c r="C35" t="str">
        <v>Hav</v>
      </c>
      <c r="D35" t="str">
        <v>Kokare Bandu</v>
      </c>
      <c r="E35" s="21" t="str">
        <v>C</v>
      </c>
    </row>
    <row r="36" spans="1:5" x14ac:dyDescent="0.3">
      <c r="A36" s="21">
        <f>SUBTOTAL(3,$B$7:B36)</f>
        <v>30</v>
      </c>
      <c r="B36" t="str">
        <v>2803281A</v>
      </c>
      <c r="C36" t="str">
        <v>Lnk</v>
      </c>
      <c r="D36" t="str">
        <v>Dange Ramesh</v>
      </c>
      <c r="E36" s="21" t="str">
        <v>C</v>
      </c>
    </row>
    <row r="37" spans="1:5" x14ac:dyDescent="0.3">
      <c r="A37" s="21">
        <f>SUBTOTAL(3,$B$7:B37)</f>
        <v>31</v>
      </c>
      <c r="B37" t="str">
        <v>2803408X</v>
      </c>
      <c r="C37" t="str">
        <v>Nk</v>
      </c>
      <c r="D37" t="str">
        <v>Jagdale Mahindra</v>
      </c>
      <c r="E37" s="21" t="str">
        <v>C</v>
      </c>
    </row>
    <row r="38" spans="1:5" x14ac:dyDescent="0.3">
      <c r="A38" s="21">
        <f>SUBTOTAL(3,$B$7:B38)</f>
        <v>32</v>
      </c>
      <c r="B38" t="str">
        <v>2803579K</v>
      </c>
      <c r="C38" t="str">
        <v>Lnk</v>
      </c>
      <c r="D38" t="str">
        <v>Pawar Prataprao</v>
      </c>
      <c r="E38" s="21" t="str">
        <v>C</v>
      </c>
    </row>
    <row r="39" spans="1:5" x14ac:dyDescent="0.3">
      <c r="A39" s="21">
        <f>SUBTOTAL(3,$B$7:B39)</f>
        <v>33</v>
      </c>
      <c r="B39" t="str">
        <v>2810713M</v>
      </c>
      <c r="C39" t="str">
        <v>Sep</v>
      </c>
      <c r="D39" t="str">
        <v>Badav Sagar</v>
      </c>
      <c r="E39" s="21" t="str">
        <v>C</v>
      </c>
    </row>
    <row r="40" spans="1:5" x14ac:dyDescent="0.3">
      <c r="A40" s="21">
        <f>SUBTOTAL(3,$B$7:B40)</f>
        <v>34</v>
      </c>
      <c r="B40" t="str">
        <v>2815721P</v>
      </c>
      <c r="C40" t="str">
        <v>Lnk</v>
      </c>
      <c r="D40" t="str">
        <v>Narnavar Sunil</v>
      </c>
      <c r="E40" s="21" t="str">
        <v>C</v>
      </c>
    </row>
    <row r="41" spans="1:5" x14ac:dyDescent="0.3">
      <c r="A41" s="21">
        <f>SUBTOTAL(3,$B$7:B41)</f>
        <v>35</v>
      </c>
      <c r="B41" t="str">
        <v>2818247X</v>
      </c>
      <c r="C41" t="str">
        <v>Lt</v>
      </c>
      <c r="D41" t="str">
        <v>Bhadane ShBamkant</v>
      </c>
      <c r="E41" s="21" t="str">
        <v>C</v>
      </c>
    </row>
    <row r="42" spans="1:5" x14ac:dyDescent="0.3">
      <c r="A42" s="21">
        <f>SUBTOTAL(3,$B$7:B42)</f>
        <v>36</v>
      </c>
      <c r="B42" t="str">
        <v>2818361P</v>
      </c>
      <c r="C42" t="str">
        <v>Lt</v>
      </c>
      <c r="D42" t="str">
        <v>Shirsath Pradip</v>
      </c>
      <c r="E42" s="21" t="str">
        <v>C</v>
      </c>
    </row>
    <row r="43" spans="1:5" x14ac:dyDescent="0.3">
      <c r="A43" s="21">
        <f>SUBTOTAL(3,$B$7:B43)</f>
        <v>37</v>
      </c>
      <c r="B43" t="str">
        <v>2792798H</v>
      </c>
      <c r="C43" t="str">
        <v>Lt</v>
      </c>
      <c r="D43" t="str">
        <v>Mahantesh Tukkar</v>
      </c>
      <c r="E43" s="21" t="str">
        <v>C</v>
      </c>
    </row>
    <row r="44" spans="1:5" x14ac:dyDescent="0.3">
      <c r="A44" s="21">
        <f>SUBTOTAL(3,$B$7:B44)</f>
        <v>38</v>
      </c>
      <c r="B44" t="str">
        <v>2801849P</v>
      </c>
      <c r="C44" t="str">
        <v>Hav</v>
      </c>
      <c r="D44" t="str">
        <v>Hakke Raghu</v>
      </c>
      <c r="E44" s="21" t="str">
        <v>C</v>
      </c>
    </row>
    <row r="45" spans="1:5" x14ac:dyDescent="0.3">
      <c r="A45" s="21">
        <f>SUBTOTAL(3,$B$7:B45)</f>
        <v>39</v>
      </c>
      <c r="B45" t="str">
        <v>2802834B</v>
      </c>
      <c r="C45" t="str">
        <v>Lnk</v>
      </c>
      <c r="D45" t="str">
        <v>Shrisat VijaB</v>
      </c>
      <c r="E45" s="21" t="str">
        <v>C</v>
      </c>
    </row>
    <row r="46" spans="1:5" x14ac:dyDescent="0.3">
      <c r="A46" s="21">
        <f>SUBTOTAL(3,$B$7:B46)</f>
        <v>40</v>
      </c>
      <c r="B46" t="str">
        <v>2808004B</v>
      </c>
      <c r="C46" t="str">
        <v>Hav</v>
      </c>
      <c r="D46" t="str">
        <v>Nikam Anandrao</v>
      </c>
      <c r="E46" s="21" t="str">
        <v>C</v>
      </c>
    </row>
    <row r="47" spans="1:5" x14ac:dyDescent="0.3">
      <c r="A47" s="21">
        <f>SUBTOTAL(3,$B$7:B47)</f>
        <v>41</v>
      </c>
      <c r="B47" t="str">
        <v>2815228F</v>
      </c>
      <c r="C47" t="str">
        <v>Sep</v>
      </c>
      <c r="D47" t="str">
        <v>Kadam Govind</v>
      </c>
      <c r="E47" s="21" t="str">
        <v>C</v>
      </c>
    </row>
    <row r="48" spans="1:5" x14ac:dyDescent="0.3">
      <c r="A48" s="21">
        <f>SUBTOTAL(3,$B$7:B48)</f>
        <v>42</v>
      </c>
      <c r="B48" t="str">
        <v>JC-461097A</v>
      </c>
      <c r="C48" t="str">
        <v>Sep</v>
      </c>
      <c r="D48" t="str">
        <v>Lakhe Prakash</v>
      </c>
      <c r="E48" s="21" t="str">
        <v>C</v>
      </c>
    </row>
    <row r="49" spans="1:5" x14ac:dyDescent="0.3">
      <c r="A49" s="21">
        <f>SUBTOTAL(3,$B$7:B49)</f>
        <v>43</v>
      </c>
      <c r="B49" t="str">
        <v>2807977H</v>
      </c>
      <c r="C49" t="str">
        <v>Sep</v>
      </c>
      <c r="D49" t="str">
        <v>Kendre Bharat</v>
      </c>
      <c r="E49" s="21" t="str">
        <v>C</v>
      </c>
    </row>
    <row r="50" spans="1:5" x14ac:dyDescent="0.3">
      <c r="A50" s="21">
        <f>SUBTOTAL(3,$B$7:B50)</f>
        <v>44</v>
      </c>
      <c r="B50" t="str">
        <v>IC-70403X</v>
      </c>
      <c r="C50" t="str">
        <v>Sep</v>
      </c>
      <c r="D50" t="str">
        <v>Amit Mane</v>
      </c>
      <c r="E50" s="21" t="str">
        <v>C</v>
      </c>
    </row>
    <row r="51" spans="1:5" x14ac:dyDescent="0.3">
      <c r="A51" s="21">
        <f>SUBTOTAL(3,$B$7:B51)</f>
        <v>45</v>
      </c>
      <c r="B51" t="str">
        <v>JC-460514P</v>
      </c>
      <c r="C51" t="str">
        <v>Hav</v>
      </c>
      <c r="D51" t="str">
        <v>Bajirao Shinde</v>
      </c>
      <c r="E51" s="21" t="str">
        <v>C</v>
      </c>
    </row>
    <row r="52" spans="1:5" x14ac:dyDescent="0.3">
      <c r="A52" s="21">
        <f>SUBTOTAL(3,$B$7:B52)</f>
        <v>46</v>
      </c>
      <c r="B52" t="str">
        <v>2802442L</v>
      </c>
      <c r="C52" t="str">
        <v>Nk</v>
      </c>
      <c r="D52" t="str">
        <v>Patil Shankar</v>
      </c>
      <c r="E52" s="21" t="str">
        <v>C</v>
      </c>
    </row>
    <row r="53" spans="1:5" x14ac:dyDescent="0.3">
      <c r="A53" s="21">
        <f>SUBTOTAL(3,$B$7:B53)</f>
        <v>47</v>
      </c>
      <c r="B53" t="str">
        <v>2804221X</v>
      </c>
      <c r="C53" t="str">
        <v>Hav</v>
      </c>
      <c r="D53" t="str">
        <v>Jadhav Ramchandra</v>
      </c>
      <c r="E53" s="21" t="str">
        <v>C</v>
      </c>
    </row>
    <row r="54" spans="1:5" x14ac:dyDescent="0.3">
      <c r="A54" s="21">
        <f>SUBTOTAL(3,$B$7:B54)</f>
        <v>48</v>
      </c>
      <c r="B54" t="str">
        <v>2804761W</v>
      </c>
      <c r="C54" t="str">
        <v>Hav</v>
      </c>
      <c r="D54" t="str">
        <v>Tarihalkar Sagar</v>
      </c>
      <c r="E54" s="21" t="str">
        <v>C</v>
      </c>
    </row>
    <row r="55" spans="1:5" x14ac:dyDescent="0.3">
      <c r="A55" s="21">
        <f>SUBTOTAL(3,$B$7:B55)</f>
        <v>49</v>
      </c>
      <c r="B55" t="str">
        <v>2808514N</v>
      </c>
      <c r="C55" t="str">
        <v>Hav</v>
      </c>
      <c r="D55" t="str">
        <v>Jadhav Sunil</v>
      </c>
      <c r="E55" s="21" t="str">
        <v>C</v>
      </c>
    </row>
    <row r="56" spans="1:5" x14ac:dyDescent="0.3">
      <c r="A56" s="21">
        <f>SUBTOTAL(3,$B$7:B56)</f>
        <v>50</v>
      </c>
      <c r="B56" t="str">
        <v>JC-460769P</v>
      </c>
      <c r="C56" t="str">
        <v>Nk</v>
      </c>
      <c r="D56" t="str">
        <v>Parbhane SanjaB</v>
      </c>
      <c r="E56" s="21" t="str">
        <v>C</v>
      </c>
    </row>
    <row r="57" spans="1:5" x14ac:dyDescent="0.3">
      <c r="A57" s="21">
        <f>SUBTOTAL(3,$B$7:B57)</f>
        <v>51</v>
      </c>
      <c r="B57" t="str">
        <v>JC-461131P</v>
      </c>
      <c r="C57" t="str">
        <v>Sep</v>
      </c>
      <c r="D57" t="str">
        <v>Bhosale Sharad</v>
      </c>
      <c r="E57" s="21" t="str">
        <v>C</v>
      </c>
    </row>
    <row r="58" spans="1:5" x14ac:dyDescent="0.3">
      <c r="A58" s="21">
        <f>SUBTOTAL(3,$B$7:B58)</f>
        <v>52</v>
      </c>
      <c r="B58" t="str">
        <v>JC-461677P</v>
      </c>
      <c r="C58" t="str">
        <v>Nk</v>
      </c>
      <c r="D58" t="str">
        <v>Bagal Prakash</v>
      </c>
      <c r="E58" s="21" t="str">
        <v>C</v>
      </c>
    </row>
    <row r="59" spans="1:5" x14ac:dyDescent="0.3">
      <c r="A59" s="21">
        <f>SUBTOTAL(3,$B$7:B59)</f>
        <v>53</v>
      </c>
      <c r="B59" t="str">
        <v>SS-48202B</v>
      </c>
      <c r="C59" t="str">
        <v>Sep</v>
      </c>
      <c r="D59" t="str">
        <v>Karthik PoojarB</v>
      </c>
      <c r="E59" s="21" t="str">
        <v>C</v>
      </c>
    </row>
    <row r="60" spans="1:5" x14ac:dyDescent="0.3">
      <c r="A60" s="21">
        <f>SUBTOTAL(3,$B$7:B60)</f>
        <v>54</v>
      </c>
      <c r="B60" t="str">
        <v>SS-48521L</v>
      </c>
      <c r="C60" t="str">
        <v>Hav</v>
      </c>
      <c r="D60" t="str">
        <v>Manoj S</v>
      </c>
      <c r="E60" s="21" t="str">
        <v>C</v>
      </c>
    </row>
    <row r="61" spans="1:5" x14ac:dyDescent="0.3">
      <c r="A61" s="21">
        <f>SUBTOTAL(3,$B$7:B61)</f>
        <v>55</v>
      </c>
      <c r="B61" t="str">
        <v>JC-460693A</v>
      </c>
      <c r="C61" t="str">
        <v>Sep</v>
      </c>
      <c r="D61" t="str">
        <v>Vitthal Devkari</v>
      </c>
      <c r="E61" s="21" t="str">
        <v>C</v>
      </c>
    </row>
    <row r="62" spans="1:5" x14ac:dyDescent="0.3">
      <c r="A62" s="21">
        <f>SUBTOTAL(3,$B$7:B62)</f>
        <v>55</v>
      </c>
    </row>
  </sheetData>
  <mergeCells count="1">
    <mergeCell ref="A5:E5"/>
  </mergeCell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23"/>
  <dimension ref="A6:J52"/>
  <sheetViews>
    <sheetView workbookViewId="0">
      <selection activeCell="B5" sqref="B5"/>
    </sheetView>
  </sheetViews>
  <sheetFormatPr defaultRowHeight="14.4" x14ac:dyDescent="0.3"/>
  <cols>
    <col min="1" max="1" width="7.21875" style="21" bestFit="1" customWidth="1"/>
    <col min="2" max="2" width="11.21875" bestFit="1" customWidth="1"/>
    <col min="3" max="3" width="5.77734375" bestFit="1" customWidth="1"/>
    <col min="4" max="4" width="19.21875" bestFit="1" customWidth="1"/>
    <col min="5" max="5" width="4.44140625" style="21" bestFit="1" customWidth="1"/>
  </cols>
  <sheetData>
    <row r="6" spans="1:10" x14ac:dyDescent="0.3">
      <c r="A6" s="129" t="s">
        <v>1352</v>
      </c>
      <c r="B6" s="130"/>
      <c r="C6" s="130"/>
      <c r="D6" s="130"/>
      <c r="E6" s="130"/>
      <c r="J6" t="s">
        <v>3</v>
      </c>
    </row>
    <row r="7" spans="1:10" x14ac:dyDescent="0.3">
      <c r="A7" s="73" t="s">
        <v>1312</v>
      </c>
      <c r="B7" s="72" t="s">
        <v>1345</v>
      </c>
      <c r="C7" s="73" t="s">
        <v>1346</v>
      </c>
      <c r="D7" s="72" t="s">
        <v>1348</v>
      </c>
      <c r="E7" s="73" t="s">
        <v>1314</v>
      </c>
    </row>
    <row r="8" spans="1:10" x14ac:dyDescent="0.3">
      <c r="A8" s="21">
        <f>SUBTOTAL(3,$B$8:B8)</f>
        <v>1</v>
      </c>
      <c r="B8" t="str" cm="1">
        <f t="array" ref="B8:E52">_xlfn._xlws.FILTER('MASTER NOMINAL ROLL'!B5:E1048576,'MASTER NOMINAL ROLL'!E5:E1048576=J6)</f>
        <v>2804527A</v>
      </c>
      <c r="C8" t="str">
        <v>Hav</v>
      </c>
      <c r="D8" t="str">
        <v>Rane Santosh</v>
      </c>
      <c r="E8" s="21" t="str">
        <v>D</v>
      </c>
    </row>
    <row r="9" spans="1:10" x14ac:dyDescent="0.3">
      <c r="A9" s="21">
        <f>SUBTOTAL(3,$B$8:B9)</f>
        <v>2</v>
      </c>
      <c r="B9" t="str">
        <v>2804920H</v>
      </c>
      <c r="C9" t="str">
        <v>Lnk</v>
      </c>
      <c r="D9" t="str">
        <v>Mundhe Ganesh</v>
      </c>
      <c r="E9" s="21" t="str">
        <v>D</v>
      </c>
    </row>
    <row r="10" spans="1:10" x14ac:dyDescent="0.3">
      <c r="A10" s="21">
        <f>SUBTOTAL(3,$B$8:B10)</f>
        <v>3</v>
      </c>
      <c r="B10" t="str">
        <v>2805360N</v>
      </c>
      <c r="C10" t="str">
        <v>Nk</v>
      </c>
      <c r="D10" t="str">
        <v>Shipekar Santosh</v>
      </c>
      <c r="E10" s="21" t="str">
        <v>D</v>
      </c>
    </row>
    <row r="11" spans="1:10" x14ac:dyDescent="0.3">
      <c r="A11" s="21">
        <f>SUBTOTAL(3,$B$8:B11)</f>
        <v>4</v>
      </c>
      <c r="B11" t="str">
        <v>2810386M</v>
      </c>
      <c r="C11" t="str">
        <v>Lnk</v>
      </c>
      <c r="D11" t="str">
        <v>Phad Mahadev</v>
      </c>
      <c r="E11" s="21" t="str">
        <v>D</v>
      </c>
    </row>
    <row r="12" spans="1:10" x14ac:dyDescent="0.3">
      <c r="A12" s="21">
        <f>SUBTOTAL(3,$B$8:B12)</f>
        <v>5</v>
      </c>
      <c r="B12" t="str">
        <v>2815569M</v>
      </c>
      <c r="C12" t="str">
        <v>Nk</v>
      </c>
      <c r="D12" t="str">
        <v>Patil Suraj</v>
      </c>
      <c r="E12" s="21" t="str">
        <v>D</v>
      </c>
    </row>
    <row r="13" spans="1:10" x14ac:dyDescent="0.3">
      <c r="A13" s="21">
        <f>SUBTOTAL(3,$B$8:B13)</f>
        <v>6</v>
      </c>
      <c r="B13" t="str">
        <v>2815820X</v>
      </c>
      <c r="C13" t="str">
        <v>Lnk</v>
      </c>
      <c r="D13" t="str">
        <v>Darunte Niraj</v>
      </c>
      <c r="E13" s="21" t="str">
        <v>D</v>
      </c>
    </row>
    <row r="14" spans="1:10" x14ac:dyDescent="0.3">
      <c r="A14" s="21">
        <f>SUBTOTAL(3,$B$8:B14)</f>
        <v>7</v>
      </c>
      <c r="B14" t="str">
        <v>2815975M</v>
      </c>
      <c r="C14" t="str">
        <v>Hav</v>
      </c>
      <c r="D14" t="str">
        <v>Patil Rohan</v>
      </c>
      <c r="E14" s="21" t="str">
        <v>D</v>
      </c>
    </row>
    <row r="15" spans="1:10" x14ac:dyDescent="0.3">
      <c r="A15" s="21">
        <f>SUBTOTAL(3,$B$8:B15)</f>
        <v>8</v>
      </c>
      <c r="B15" t="str">
        <v>2816074M</v>
      </c>
      <c r="C15" t="str">
        <v>Nk</v>
      </c>
      <c r="D15" t="str">
        <v>Dhage Sagar</v>
      </c>
      <c r="E15" s="21" t="str">
        <v>D</v>
      </c>
    </row>
    <row r="16" spans="1:10" x14ac:dyDescent="0.3">
      <c r="A16" s="21">
        <f>SUBTOTAL(3,$B$8:B16)</f>
        <v>9</v>
      </c>
      <c r="B16" t="str">
        <v>2817676M</v>
      </c>
      <c r="C16" t="str">
        <v>Sep</v>
      </c>
      <c r="D16" t="str">
        <v>Patil Pravin Pandurang</v>
      </c>
      <c r="E16" s="21" t="str">
        <v>D</v>
      </c>
    </row>
    <row r="17" spans="1:5" x14ac:dyDescent="0.3">
      <c r="A17" s="21">
        <f>SUBTOTAL(3,$B$8:B17)</f>
        <v>10</v>
      </c>
      <c r="B17" t="str">
        <v>2818072A</v>
      </c>
      <c r="C17" t="str">
        <v>Sep</v>
      </c>
      <c r="D17" t="str">
        <v>Kodape Ashish</v>
      </c>
      <c r="E17" s="21" t="str">
        <v>D</v>
      </c>
    </row>
    <row r="18" spans="1:5" x14ac:dyDescent="0.3">
      <c r="A18" s="21">
        <f>SUBTOTAL(3,$B$8:B18)</f>
        <v>11</v>
      </c>
      <c r="B18" t="str">
        <v>2820605W</v>
      </c>
      <c r="C18" t="str">
        <v>Lnk</v>
      </c>
      <c r="D18" t="str">
        <v>Munde AkshaB</v>
      </c>
      <c r="E18" s="21" t="str">
        <v>D</v>
      </c>
    </row>
    <row r="19" spans="1:5" x14ac:dyDescent="0.3">
      <c r="A19" s="21">
        <f>SUBTOTAL(3,$B$8:B19)</f>
        <v>12</v>
      </c>
      <c r="B19" t="str">
        <v>7431871W</v>
      </c>
      <c r="C19" t="str">
        <v>Hav</v>
      </c>
      <c r="D19" t="str">
        <v>Ashoka V</v>
      </c>
      <c r="E19" s="21" t="str">
        <v>D</v>
      </c>
    </row>
    <row r="20" spans="1:5" x14ac:dyDescent="0.3">
      <c r="A20" s="21">
        <f>SUBTOTAL(3,$B$8:B20)</f>
        <v>13</v>
      </c>
      <c r="B20" t="str">
        <v>IC-79157B</v>
      </c>
      <c r="C20" t="str">
        <v>Lnk</v>
      </c>
      <c r="D20" t="str">
        <v>Sarvesh Singh Badav</v>
      </c>
      <c r="E20" s="21" t="str">
        <v>D</v>
      </c>
    </row>
    <row r="21" spans="1:5" x14ac:dyDescent="0.3">
      <c r="A21" s="21">
        <f>SUBTOTAL(3,$B$8:B21)</f>
        <v>14</v>
      </c>
      <c r="B21" t="str">
        <v>JC-460720B</v>
      </c>
      <c r="C21" t="str">
        <v>Hav</v>
      </c>
      <c r="D21" t="str">
        <v>VijaB Mohite</v>
      </c>
      <c r="E21" s="21" t="str">
        <v>D</v>
      </c>
    </row>
    <row r="22" spans="1:5" x14ac:dyDescent="0.3">
      <c r="A22" s="21">
        <f>SUBTOTAL(3,$B$8:B22)</f>
        <v>15</v>
      </c>
      <c r="B22" t="str">
        <v>JC-461910X</v>
      </c>
      <c r="C22" t="str">
        <v>Lnk</v>
      </c>
      <c r="D22" t="str">
        <v>Bhosale Krishnadeo</v>
      </c>
      <c r="E22" s="21" t="str">
        <v>D</v>
      </c>
    </row>
    <row r="23" spans="1:5" x14ac:dyDescent="0.3">
      <c r="A23" s="21">
        <f>SUBTOTAL(3,$B$8:B23)</f>
        <v>16</v>
      </c>
      <c r="B23" t="str">
        <v>2807817H</v>
      </c>
      <c r="C23" t="str">
        <v>Nk</v>
      </c>
      <c r="D23" t="str">
        <v>Patil Bogesh</v>
      </c>
      <c r="E23" s="21" t="str">
        <v>D</v>
      </c>
    </row>
    <row r="24" spans="1:5" x14ac:dyDescent="0.3">
      <c r="A24" s="21">
        <f>SUBTOTAL(3,$B$8:B24)</f>
        <v>17</v>
      </c>
      <c r="B24" t="str">
        <v>2808917A</v>
      </c>
      <c r="C24" t="str">
        <v>Sep</v>
      </c>
      <c r="D24" t="str">
        <v>Sachin Bhatlandhe</v>
      </c>
      <c r="E24" s="21" t="str">
        <v>D</v>
      </c>
    </row>
    <row r="25" spans="1:5" x14ac:dyDescent="0.3">
      <c r="A25" s="21">
        <f>SUBTOTAL(3,$B$8:B25)</f>
        <v>18</v>
      </c>
      <c r="B25" t="str">
        <v>2811451N</v>
      </c>
      <c r="C25" t="str">
        <v>Hav</v>
      </c>
      <c r="D25" t="str">
        <v>Dhaitidak Ganesh</v>
      </c>
      <c r="E25" s="21" t="str">
        <v>D</v>
      </c>
    </row>
    <row r="26" spans="1:5" x14ac:dyDescent="0.3">
      <c r="A26" s="21">
        <f>SUBTOTAL(3,$B$8:B26)</f>
        <v>19</v>
      </c>
      <c r="B26" t="str">
        <v>2792603M</v>
      </c>
      <c r="C26" t="str">
        <v>Nk</v>
      </c>
      <c r="D26" t="str">
        <v>Umesh Patil</v>
      </c>
      <c r="E26" s="21" t="str">
        <v>D</v>
      </c>
    </row>
    <row r="27" spans="1:5" x14ac:dyDescent="0.3">
      <c r="A27" s="21">
        <f>SUBTOTAL(3,$B$8:B27)</f>
        <v>20</v>
      </c>
      <c r="B27" t="str">
        <v>2792806W</v>
      </c>
      <c r="C27" t="str">
        <v>Nk</v>
      </c>
      <c r="D27" t="str">
        <v>Talwar Prabhakar</v>
      </c>
      <c r="E27" s="21" t="str">
        <v>D</v>
      </c>
    </row>
    <row r="28" spans="1:5" x14ac:dyDescent="0.3">
      <c r="A28" s="21">
        <f>SUBTOTAL(3,$B$8:B28)</f>
        <v>21</v>
      </c>
      <c r="B28" t="str">
        <v>2801779F</v>
      </c>
      <c r="C28" t="str">
        <v>Nk</v>
      </c>
      <c r="D28" t="str">
        <v>Kute Dadarao</v>
      </c>
      <c r="E28" s="21" t="str">
        <v>D</v>
      </c>
    </row>
    <row r="29" spans="1:5" x14ac:dyDescent="0.3">
      <c r="A29" s="21">
        <f>SUBTOTAL(3,$B$8:B29)</f>
        <v>22</v>
      </c>
      <c r="B29" t="str">
        <v>2802651H</v>
      </c>
      <c r="C29" t="str">
        <v>Hav</v>
      </c>
      <c r="D29" t="str">
        <v>Chavan VinaBak</v>
      </c>
      <c r="E29" s="21" t="str">
        <v>D</v>
      </c>
    </row>
    <row r="30" spans="1:5" x14ac:dyDescent="0.3">
      <c r="A30" s="21">
        <f>SUBTOTAL(3,$B$8:B30)</f>
        <v>23</v>
      </c>
      <c r="B30" t="str">
        <v>2803233A</v>
      </c>
      <c r="C30" t="str">
        <v>Hav</v>
      </c>
      <c r="D30" t="str">
        <v>Annasaheb Ghadge</v>
      </c>
      <c r="E30" s="21" t="str">
        <v>D</v>
      </c>
    </row>
    <row r="31" spans="1:5" x14ac:dyDescent="0.3">
      <c r="A31" s="21">
        <f>SUBTOTAL(3,$B$8:B31)</f>
        <v>24</v>
      </c>
      <c r="B31" t="str">
        <v>2801404H</v>
      </c>
      <c r="C31" t="str">
        <v>Nk</v>
      </c>
      <c r="D31" t="str">
        <v>JaB Babaji Jawale</v>
      </c>
      <c r="E31" s="21" t="str">
        <v>D</v>
      </c>
    </row>
    <row r="32" spans="1:5" x14ac:dyDescent="0.3">
      <c r="A32" s="21">
        <f>SUBTOTAL(3,$B$8:B32)</f>
        <v>25</v>
      </c>
      <c r="B32" t="str">
        <v>2805599W</v>
      </c>
      <c r="C32" t="str">
        <v>Lnk</v>
      </c>
      <c r="D32" t="str">
        <v>Mavalankar Shashank</v>
      </c>
      <c r="E32" s="21" t="str">
        <v>D</v>
      </c>
    </row>
    <row r="33" spans="1:5" x14ac:dyDescent="0.3">
      <c r="A33" s="21">
        <f>SUBTOTAL(3,$B$8:B33)</f>
        <v>26</v>
      </c>
      <c r="B33" t="str">
        <v>2809550X</v>
      </c>
      <c r="C33" t="str">
        <v>Lnk</v>
      </c>
      <c r="D33" t="str">
        <v>Patil Pravin Ashok</v>
      </c>
      <c r="E33" s="21" t="str">
        <v>D</v>
      </c>
    </row>
    <row r="34" spans="1:5" x14ac:dyDescent="0.3">
      <c r="A34" s="21">
        <f>SUBTOTAL(3,$B$8:B34)</f>
        <v>27</v>
      </c>
      <c r="B34" t="str">
        <v>2809648L</v>
      </c>
      <c r="C34" t="str">
        <v>Lnk</v>
      </c>
      <c r="D34" t="str">
        <v>Kanase Vishal</v>
      </c>
      <c r="E34" s="21" t="str">
        <v>D</v>
      </c>
    </row>
    <row r="35" spans="1:5" x14ac:dyDescent="0.3">
      <c r="A35" s="21">
        <f>SUBTOTAL(3,$B$8:B35)</f>
        <v>28</v>
      </c>
      <c r="B35" t="str">
        <v>2804690A</v>
      </c>
      <c r="C35" t="str">
        <v>Hav</v>
      </c>
      <c r="D35" t="str">
        <v>Ekshinge Sagar</v>
      </c>
      <c r="E35" s="21" t="str">
        <v>D</v>
      </c>
    </row>
    <row r="36" spans="1:5" x14ac:dyDescent="0.3">
      <c r="A36" s="21">
        <f>SUBTOTAL(3,$B$8:B36)</f>
        <v>29</v>
      </c>
      <c r="B36" t="str">
        <v>2805178N</v>
      </c>
      <c r="C36" t="str">
        <v>Lnk</v>
      </c>
      <c r="D36" t="str">
        <v>Zoman Nilkantha</v>
      </c>
      <c r="E36" s="21" t="str">
        <v>D</v>
      </c>
    </row>
    <row r="37" spans="1:5" x14ac:dyDescent="0.3">
      <c r="A37" s="21">
        <f>SUBTOTAL(3,$B$8:B37)</f>
        <v>30</v>
      </c>
      <c r="B37" t="str">
        <v>2805536N</v>
      </c>
      <c r="C37" t="str">
        <v>Hav</v>
      </c>
      <c r="D37" t="str">
        <v>Amitkumar Sharma</v>
      </c>
      <c r="E37" s="21" t="str">
        <v>D</v>
      </c>
    </row>
    <row r="38" spans="1:5" x14ac:dyDescent="0.3">
      <c r="A38" s="21">
        <f>SUBTOTAL(3,$B$8:B38)</f>
        <v>31</v>
      </c>
      <c r="B38" t="str">
        <v>2805944B</v>
      </c>
      <c r="C38" t="str">
        <v>Nk</v>
      </c>
      <c r="D38" t="str">
        <v>Nikam Sandipkumar</v>
      </c>
      <c r="E38" s="21" t="str">
        <v>D</v>
      </c>
    </row>
    <row r="39" spans="1:5" x14ac:dyDescent="0.3">
      <c r="A39" s="21">
        <f>SUBTOTAL(3,$B$8:B39)</f>
        <v>32</v>
      </c>
      <c r="B39" t="str">
        <v>JC-460639M</v>
      </c>
      <c r="C39" t="str">
        <v>Lnk</v>
      </c>
      <c r="D39" t="str">
        <v>Bhosale Tanaji</v>
      </c>
      <c r="E39" s="21" t="str">
        <v>D</v>
      </c>
    </row>
    <row r="40" spans="1:5" x14ac:dyDescent="0.3">
      <c r="A40" s="21">
        <f>SUBTOTAL(3,$B$8:B40)</f>
        <v>33</v>
      </c>
      <c r="B40" t="str">
        <v>2793000H</v>
      </c>
      <c r="C40" t="str">
        <v>Lnk</v>
      </c>
      <c r="D40" t="str">
        <v>Nagnath Kshirsagar</v>
      </c>
      <c r="E40" s="21" t="str">
        <v>D</v>
      </c>
    </row>
    <row r="41" spans="1:5" x14ac:dyDescent="0.3">
      <c r="A41" s="21">
        <f>SUBTOTAL(3,$B$8:B41)</f>
        <v>34</v>
      </c>
      <c r="B41" t="str">
        <v>2804010P</v>
      </c>
      <c r="C41" t="str">
        <v>Nk</v>
      </c>
      <c r="D41" t="str">
        <v>Chavan Mohan</v>
      </c>
      <c r="E41" s="21" t="str">
        <v>D</v>
      </c>
    </row>
    <row r="42" spans="1:5" x14ac:dyDescent="0.3">
      <c r="A42" s="21">
        <f>SUBTOTAL(3,$B$8:B42)</f>
        <v>35</v>
      </c>
      <c r="B42" t="str">
        <v>JC-461370K</v>
      </c>
      <c r="C42" t="str">
        <v>Nk</v>
      </c>
      <c r="D42" t="str">
        <v>Patil Deelip</v>
      </c>
      <c r="E42" s="21" t="str">
        <v>D</v>
      </c>
    </row>
    <row r="43" spans="1:5" x14ac:dyDescent="0.3">
      <c r="A43" s="21">
        <f>SUBTOTAL(3,$B$8:B43)</f>
        <v>36</v>
      </c>
      <c r="B43" t="str">
        <v>JC-461678X</v>
      </c>
      <c r="C43" t="str">
        <v>Hav</v>
      </c>
      <c r="D43" t="str">
        <v>Ghorpade Pradeep</v>
      </c>
      <c r="E43" s="21" t="str">
        <v>D</v>
      </c>
    </row>
    <row r="44" spans="1:5" x14ac:dyDescent="0.3">
      <c r="A44" s="21">
        <f>SUBTOTAL(3,$B$8:B44)</f>
        <v>37</v>
      </c>
      <c r="B44" t="str">
        <v>JC-461913A</v>
      </c>
      <c r="C44" t="str">
        <v>Nk</v>
      </c>
      <c r="D44" t="str">
        <v>Narvekar Anant</v>
      </c>
      <c r="E44" s="21" t="str">
        <v>D</v>
      </c>
    </row>
    <row r="45" spans="1:5" x14ac:dyDescent="0.3">
      <c r="A45" s="21">
        <f>SUBTOTAL(3,$B$8:B45)</f>
        <v>38</v>
      </c>
      <c r="B45" t="str">
        <v>2793858B</v>
      </c>
      <c r="C45" t="str">
        <v>Hav</v>
      </c>
      <c r="D45" t="str">
        <v>Pravin Mahadik</v>
      </c>
      <c r="E45" s="21" t="str">
        <v>D</v>
      </c>
    </row>
    <row r="46" spans="1:5" x14ac:dyDescent="0.3">
      <c r="A46" s="21">
        <f>SUBTOTAL(3,$B$8:B46)</f>
        <v>39</v>
      </c>
      <c r="B46" t="str">
        <v>2797208H</v>
      </c>
      <c r="C46" t="str">
        <v>Nk</v>
      </c>
      <c r="D46" t="str">
        <v>Patil Sandeep</v>
      </c>
      <c r="E46" s="21" t="str">
        <v>D</v>
      </c>
    </row>
    <row r="47" spans="1:5" x14ac:dyDescent="0.3">
      <c r="A47" s="21">
        <f>SUBTOTAL(3,$B$8:B47)</f>
        <v>40</v>
      </c>
      <c r="B47" t="str">
        <v>2797569K</v>
      </c>
      <c r="C47" t="str">
        <v>Lnk</v>
      </c>
      <c r="D47" t="str">
        <v>Deepak Mahadik</v>
      </c>
      <c r="E47" s="21" t="str">
        <v>D</v>
      </c>
    </row>
    <row r="48" spans="1:5" x14ac:dyDescent="0.3">
      <c r="A48" s="21">
        <f>SUBTOTAL(3,$B$8:B48)</f>
        <v>41</v>
      </c>
      <c r="B48" t="str">
        <v>2797957B</v>
      </c>
      <c r="C48" t="str">
        <v>Hav</v>
      </c>
      <c r="D48" t="str">
        <v>Kadam Bhausaheb</v>
      </c>
      <c r="E48" s="21" t="str">
        <v>D</v>
      </c>
    </row>
    <row r="49" spans="1:5" x14ac:dyDescent="0.3">
      <c r="A49" s="21">
        <f>SUBTOTAL(3,$B$8:B49)</f>
        <v>42</v>
      </c>
      <c r="B49" t="str">
        <v>2798854M</v>
      </c>
      <c r="C49" t="str">
        <v>Lnk</v>
      </c>
      <c r="D49" t="str">
        <v>Laxman Sulgekar</v>
      </c>
      <c r="E49" s="21" t="str">
        <v>D</v>
      </c>
    </row>
    <row r="50" spans="1:5" x14ac:dyDescent="0.3">
      <c r="A50" s="21">
        <f>SUBTOTAL(3,$B$8:B50)</f>
        <v>43</v>
      </c>
      <c r="B50" t="str">
        <v>2801202F</v>
      </c>
      <c r="C50" t="str">
        <v>Hav</v>
      </c>
      <c r="D50" t="str">
        <v>Bamgar Nandkumar</v>
      </c>
      <c r="E50" s="21" t="str">
        <v>D</v>
      </c>
    </row>
    <row r="51" spans="1:5" x14ac:dyDescent="0.3">
      <c r="A51" s="21">
        <f>SUBTOTAL(3,$B$8:B51)</f>
        <v>44</v>
      </c>
      <c r="B51" t="str">
        <v>2801435H</v>
      </c>
      <c r="C51" t="str">
        <v>Sep</v>
      </c>
      <c r="D51" t="str">
        <v>Patil Arun</v>
      </c>
      <c r="E51" s="21" t="str">
        <v>D</v>
      </c>
    </row>
    <row r="52" spans="1:5" x14ac:dyDescent="0.3">
      <c r="A52" s="21">
        <f>SUBTOTAL(3,$B$8:B52)</f>
        <v>45</v>
      </c>
      <c r="B52" t="str">
        <v>2805373L</v>
      </c>
      <c r="C52" t="str">
        <v>Lnk</v>
      </c>
      <c r="D52" t="str">
        <v>Kadam Pritesh</v>
      </c>
      <c r="E52" s="21" t="str">
        <v>D</v>
      </c>
    </row>
  </sheetData>
  <mergeCells count="1">
    <mergeCell ref="A6:E6"/>
  </mergeCells>
  <pageMargins left="0.7" right="0.7" top="0.75" bottom="0.75" header="0.3" footer="0.3"/>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25"/>
  <dimension ref="A5:J95"/>
  <sheetViews>
    <sheetView workbookViewId="0">
      <selection activeCell="F4" sqref="F4"/>
    </sheetView>
  </sheetViews>
  <sheetFormatPr defaultRowHeight="14.4" x14ac:dyDescent="0.3"/>
  <cols>
    <col min="1" max="1" width="7.21875" style="21" bestFit="1" customWidth="1"/>
    <col min="2" max="2" width="11.21875" bestFit="1" customWidth="1"/>
    <col min="3" max="3" width="5.77734375" bestFit="1" customWidth="1"/>
    <col min="4" max="4" width="20.21875" bestFit="1" customWidth="1"/>
    <col min="5" max="5" width="4.44140625" style="21" bestFit="1" customWidth="1"/>
  </cols>
  <sheetData>
    <row r="5" spans="1:10" x14ac:dyDescent="0.3">
      <c r="A5" s="129" t="s">
        <v>1353</v>
      </c>
      <c r="B5" s="130"/>
      <c r="C5" s="130"/>
      <c r="D5" s="130"/>
      <c r="E5" s="130"/>
      <c r="J5" t="s">
        <v>15</v>
      </c>
    </row>
    <row r="6" spans="1:10" x14ac:dyDescent="0.3">
      <c r="A6" s="73" t="s">
        <v>1312</v>
      </c>
      <c r="B6" s="72" t="s">
        <v>1345</v>
      </c>
      <c r="C6" s="73" t="s">
        <v>1346</v>
      </c>
      <c r="D6" s="72" t="s">
        <v>1348</v>
      </c>
      <c r="E6" s="73" t="s">
        <v>1314</v>
      </c>
    </row>
    <row r="7" spans="1:10" x14ac:dyDescent="0.3">
      <c r="A7" s="21">
        <f>SUBTOTAL(3,$B$7:B7)</f>
        <v>1</v>
      </c>
      <c r="B7" t="str" cm="1">
        <f t="array" ref="B7:E95">_xlfn._xlws.FILTER('MASTER NOMINAL ROLL'!B5:E1048576,'MASTER NOMINAL ROLL'!E5:E1048576=J5)</f>
        <v>2796133K</v>
      </c>
      <c r="C7" t="str">
        <v>Hav</v>
      </c>
      <c r="D7" t="str">
        <v>Thange Babasaheb</v>
      </c>
      <c r="E7" s="21" t="str">
        <v>SP</v>
      </c>
    </row>
    <row r="8" spans="1:10" x14ac:dyDescent="0.3">
      <c r="A8" s="21">
        <f>SUBTOTAL(3,$B$7:B8)</f>
        <v>2</v>
      </c>
      <c r="B8" t="str">
        <v>2797397X</v>
      </c>
      <c r="C8" t="str">
        <v>Nk</v>
      </c>
      <c r="D8" t="str">
        <v>Sopan Sargar</v>
      </c>
      <c r="E8" s="21" t="str">
        <v>SP</v>
      </c>
    </row>
    <row r="9" spans="1:10" x14ac:dyDescent="0.3">
      <c r="A9" s="21">
        <f>SUBTOTAL(3,$B$7:B9)</f>
        <v>3</v>
      </c>
      <c r="B9" t="str">
        <v>2797852P</v>
      </c>
      <c r="C9" t="str">
        <v>Lnk</v>
      </c>
      <c r="D9" t="str">
        <v>Mane Tanaji</v>
      </c>
      <c r="E9" s="21" t="str">
        <v>SP</v>
      </c>
    </row>
    <row r="10" spans="1:10" x14ac:dyDescent="0.3">
      <c r="A10" s="21">
        <f>SUBTOTAL(3,$B$7:B10)</f>
        <v>4</v>
      </c>
      <c r="B10" t="str">
        <v>2798046P</v>
      </c>
      <c r="C10" t="str">
        <v>Sep</v>
      </c>
      <c r="D10" t="str">
        <v>Sabale Tejpal</v>
      </c>
      <c r="E10" s="21" t="str">
        <v>SP</v>
      </c>
    </row>
    <row r="11" spans="1:10" x14ac:dyDescent="0.3">
      <c r="A11" s="21">
        <f>SUBTOTAL(3,$B$7:B11)</f>
        <v>5</v>
      </c>
      <c r="B11" t="str">
        <v>2798724K</v>
      </c>
      <c r="C11" t="str">
        <v>Hav</v>
      </c>
      <c r="D11" t="str">
        <v>Sadashiv Shingadi</v>
      </c>
      <c r="E11" s="21" t="str">
        <v>SP</v>
      </c>
    </row>
    <row r="12" spans="1:10" x14ac:dyDescent="0.3">
      <c r="A12" s="21">
        <f>SUBTOTAL(3,$B$7:B12)</f>
        <v>6</v>
      </c>
      <c r="B12" t="str">
        <v>2798991L</v>
      </c>
      <c r="C12" t="str">
        <v>Nk</v>
      </c>
      <c r="D12" t="str">
        <v>Nidheesh K</v>
      </c>
      <c r="E12" s="21" t="str">
        <v>SP</v>
      </c>
    </row>
    <row r="13" spans="1:10" x14ac:dyDescent="0.3">
      <c r="A13" s="21">
        <f>SUBTOTAL(3,$B$7:B13)</f>
        <v>7</v>
      </c>
      <c r="B13" t="str">
        <v>2801516H</v>
      </c>
      <c r="C13" t="str">
        <v>Hav</v>
      </c>
      <c r="D13" t="str">
        <v>Patil Parasharam</v>
      </c>
      <c r="E13" s="21" t="str">
        <v>SP</v>
      </c>
    </row>
    <row r="14" spans="1:10" x14ac:dyDescent="0.3">
      <c r="A14" s="21">
        <f>SUBTOTAL(3,$B$7:B14)</f>
        <v>8</v>
      </c>
      <c r="B14" t="str">
        <v>2804846M</v>
      </c>
      <c r="C14" t="str">
        <v>Nk</v>
      </c>
      <c r="D14" t="str">
        <v>Sutar Dhaklesh</v>
      </c>
      <c r="E14" s="21" t="str">
        <v>SP</v>
      </c>
    </row>
    <row r="15" spans="1:10" x14ac:dyDescent="0.3">
      <c r="A15" s="21">
        <f>SUBTOTAL(3,$B$7:B15)</f>
        <v>9</v>
      </c>
      <c r="B15" t="str">
        <v>2805214N</v>
      </c>
      <c r="C15" t="str">
        <v>Sep</v>
      </c>
      <c r="D15" t="str">
        <v>Haral Nilesh</v>
      </c>
      <c r="E15" s="21" t="str">
        <v>SP</v>
      </c>
    </row>
    <row r="16" spans="1:10" x14ac:dyDescent="0.3">
      <c r="A16" s="21">
        <f>SUBTOTAL(3,$B$7:B16)</f>
        <v>10</v>
      </c>
      <c r="B16" t="str">
        <v>2806282N</v>
      </c>
      <c r="C16" t="str">
        <v>Lnk</v>
      </c>
      <c r="D16" t="str">
        <v>Kare Aba ShaNkar</v>
      </c>
      <c r="E16" s="21" t="str">
        <v>SP</v>
      </c>
    </row>
    <row r="17" spans="1:5" x14ac:dyDescent="0.3">
      <c r="A17" s="21">
        <f>SUBTOTAL(3,$B$7:B17)</f>
        <v>11</v>
      </c>
      <c r="B17" t="str">
        <v>2806435A</v>
      </c>
      <c r="C17" t="str">
        <v>Sep</v>
      </c>
      <c r="D17" t="str">
        <v>Nanaji Munagapaka</v>
      </c>
      <c r="E17" s="21" t="str">
        <v>SP</v>
      </c>
    </row>
    <row r="18" spans="1:5" x14ac:dyDescent="0.3">
      <c r="A18" s="21">
        <f>SUBTOTAL(3,$B$7:B18)</f>
        <v>12</v>
      </c>
      <c r="B18" t="str">
        <v>2806635H</v>
      </c>
      <c r="C18" t="str">
        <v>Hav</v>
      </c>
      <c r="D18" t="str">
        <v>Walung Sandeep</v>
      </c>
      <c r="E18" s="21" t="str">
        <v>SP</v>
      </c>
    </row>
    <row r="19" spans="1:5" x14ac:dyDescent="0.3">
      <c r="A19" s="21">
        <f>SUBTOTAL(3,$B$7:B19)</f>
        <v>13</v>
      </c>
      <c r="B19" t="str">
        <v>2807509H</v>
      </c>
      <c r="C19" t="str">
        <v>Nk</v>
      </c>
      <c r="D19" t="str">
        <v>Lokhande Sachin</v>
      </c>
      <c r="E19" s="21" t="str">
        <v>SP</v>
      </c>
    </row>
    <row r="20" spans="1:5" x14ac:dyDescent="0.3">
      <c r="A20" s="21">
        <f>SUBTOTAL(3,$B$7:B20)</f>
        <v>14</v>
      </c>
      <c r="B20" t="str">
        <v>2808457K</v>
      </c>
      <c r="C20" t="str">
        <v>Lnk</v>
      </c>
      <c r="D20" t="str">
        <v>Feran Nilesh</v>
      </c>
      <c r="E20" s="21" t="str">
        <v>SP</v>
      </c>
    </row>
    <row r="21" spans="1:5" x14ac:dyDescent="0.3">
      <c r="A21" s="21">
        <f>SUBTOTAL(3,$B$7:B21)</f>
        <v>15</v>
      </c>
      <c r="B21" t="str">
        <v>2808541K</v>
      </c>
      <c r="C21" t="str">
        <v>Sep</v>
      </c>
      <c r="D21" t="str">
        <v>Molke Sandeep</v>
      </c>
      <c r="E21" s="21" t="str">
        <v>SP</v>
      </c>
    </row>
    <row r="22" spans="1:5" x14ac:dyDescent="0.3">
      <c r="A22" s="21">
        <f>SUBTOTAL(3,$B$7:B22)</f>
        <v>16</v>
      </c>
      <c r="B22" t="str">
        <v>2808625X</v>
      </c>
      <c r="C22" t="str">
        <v>Hav</v>
      </c>
      <c r="D22" t="str">
        <v>Diwate Dipak</v>
      </c>
      <c r="E22" s="21" t="str">
        <v>SP</v>
      </c>
    </row>
    <row r="23" spans="1:5" x14ac:dyDescent="0.3">
      <c r="A23" s="21">
        <f>SUBTOTAL(3,$B$7:B23)</f>
        <v>17</v>
      </c>
      <c r="B23" t="str">
        <v>2808643A</v>
      </c>
      <c r="C23" t="str">
        <v>Nk</v>
      </c>
      <c r="D23" t="str">
        <v>Gawade DnBaneshwar</v>
      </c>
      <c r="E23" s="21" t="str">
        <v>SP</v>
      </c>
    </row>
    <row r="24" spans="1:5" x14ac:dyDescent="0.3">
      <c r="A24" s="21">
        <f>SUBTOTAL(3,$B$7:B24)</f>
        <v>18</v>
      </c>
      <c r="B24" t="str">
        <v>2808732B</v>
      </c>
      <c r="C24" t="str">
        <v>Lnk</v>
      </c>
      <c r="D24" t="str">
        <v>Gaikwad Satish</v>
      </c>
      <c r="E24" s="21" t="str">
        <v>SP</v>
      </c>
    </row>
    <row r="25" spans="1:5" x14ac:dyDescent="0.3">
      <c r="A25" s="21">
        <f>SUBTOTAL(3,$B$7:B25)</f>
        <v>19</v>
      </c>
      <c r="B25" t="str">
        <v>2808926F</v>
      </c>
      <c r="C25" t="str">
        <v>Sep</v>
      </c>
      <c r="D25" t="str">
        <v>Kshirsagar Subhash</v>
      </c>
      <c r="E25" s="21" t="str">
        <v>SP</v>
      </c>
    </row>
    <row r="26" spans="1:5" x14ac:dyDescent="0.3">
      <c r="A26" s="21">
        <f>SUBTOTAL(3,$B$7:B26)</f>
        <v>20</v>
      </c>
      <c r="B26" t="str">
        <v>2809271M</v>
      </c>
      <c r="C26" t="str">
        <v>Hav</v>
      </c>
      <c r="D26" t="str">
        <v>Sonawane Ganesh</v>
      </c>
      <c r="E26" s="21" t="str">
        <v>SP</v>
      </c>
    </row>
    <row r="27" spans="1:5" x14ac:dyDescent="0.3">
      <c r="A27" s="21">
        <f>SUBTOTAL(3,$B$7:B27)</f>
        <v>21</v>
      </c>
      <c r="B27" t="str">
        <v>2809400F</v>
      </c>
      <c r="C27" t="str">
        <v>Capt</v>
      </c>
      <c r="D27" t="str">
        <v>Dhole ShivshaNkar</v>
      </c>
      <c r="E27" s="21" t="str">
        <v>SP</v>
      </c>
    </row>
    <row r="28" spans="1:5" x14ac:dyDescent="0.3">
      <c r="A28" s="21">
        <f>SUBTOTAL(3,$B$7:B28)</f>
        <v>22</v>
      </c>
      <c r="B28" t="str">
        <v>2809407L</v>
      </c>
      <c r="C28" t="str">
        <v>Capt</v>
      </c>
      <c r="D28" t="str">
        <v>Sanap Sandeep</v>
      </c>
      <c r="E28" s="21" t="str">
        <v>SP</v>
      </c>
    </row>
    <row r="29" spans="1:5" x14ac:dyDescent="0.3">
      <c r="A29" s="21">
        <f>SUBTOTAL(3,$B$7:B29)</f>
        <v>23</v>
      </c>
      <c r="B29" t="str">
        <v>2809702N</v>
      </c>
      <c r="C29" t="str">
        <v>Capt</v>
      </c>
      <c r="D29" t="str">
        <v>Ram Lal Taram</v>
      </c>
      <c r="E29" s="21" t="str">
        <v>SP</v>
      </c>
    </row>
    <row r="30" spans="1:5" x14ac:dyDescent="0.3">
      <c r="A30" s="21">
        <f>SUBTOTAL(3,$B$7:B30)</f>
        <v>24</v>
      </c>
      <c r="B30" t="str">
        <v>2815431X</v>
      </c>
      <c r="C30" t="str">
        <v>Sep</v>
      </c>
      <c r="D30" t="str">
        <v>Nevare Sainath</v>
      </c>
      <c r="E30" s="21" t="str">
        <v>SP</v>
      </c>
    </row>
    <row r="31" spans="1:5" x14ac:dyDescent="0.3">
      <c r="A31" s="21">
        <f>SUBTOTAL(3,$B$7:B31)</f>
        <v>25</v>
      </c>
      <c r="B31" t="str">
        <v>2815582W</v>
      </c>
      <c r="C31" t="str">
        <v>Lnk</v>
      </c>
      <c r="D31" t="str">
        <v>More Pankaj</v>
      </c>
      <c r="E31" s="21" t="str">
        <v>SP</v>
      </c>
    </row>
    <row r="32" spans="1:5" x14ac:dyDescent="0.3">
      <c r="A32" s="21">
        <f>SUBTOTAL(3,$B$7:B32)</f>
        <v>26</v>
      </c>
      <c r="B32" t="str">
        <v>2815620F</v>
      </c>
      <c r="C32" t="str">
        <v>Nk</v>
      </c>
      <c r="D32" t="str">
        <v>Tade Prashant</v>
      </c>
      <c r="E32" s="21" t="str">
        <v>SP</v>
      </c>
    </row>
    <row r="33" spans="1:5" x14ac:dyDescent="0.3">
      <c r="A33" s="21">
        <f>SUBTOTAL(3,$B$7:B33)</f>
        <v>27</v>
      </c>
      <c r="B33" t="str">
        <v>2815813F</v>
      </c>
      <c r="C33" t="str">
        <v>Nk</v>
      </c>
      <c r="D33" t="str">
        <v>Badav AditBa</v>
      </c>
      <c r="E33" s="21" t="str">
        <v>SP</v>
      </c>
    </row>
    <row r="34" spans="1:5" x14ac:dyDescent="0.3">
      <c r="A34" s="21">
        <f>SUBTOTAL(3,$B$7:B34)</f>
        <v>28</v>
      </c>
      <c r="B34" t="str">
        <v>2817594K</v>
      </c>
      <c r="C34" t="str">
        <v>Hav</v>
      </c>
      <c r="D34" t="str">
        <v>Varpe Parasharam</v>
      </c>
      <c r="E34" s="21" t="str">
        <v>SP</v>
      </c>
    </row>
    <row r="35" spans="1:5" x14ac:dyDescent="0.3">
      <c r="A35" s="21">
        <f>SUBTOTAL(3,$B$7:B35)</f>
        <v>29</v>
      </c>
      <c r="B35" t="str">
        <v>2817882W</v>
      </c>
      <c r="C35" t="str">
        <v>Hav</v>
      </c>
      <c r="D35" t="str">
        <v>Rawool Pratik</v>
      </c>
      <c r="E35" s="21" t="str">
        <v>SP</v>
      </c>
    </row>
    <row r="36" spans="1:5" x14ac:dyDescent="0.3">
      <c r="A36" s="21">
        <f>SUBTOTAL(3,$B$7:B36)</f>
        <v>30</v>
      </c>
      <c r="B36" t="str">
        <v>2818548F</v>
      </c>
      <c r="C36" t="str">
        <v>Sep</v>
      </c>
      <c r="D36" t="str">
        <v>Jagtap Manoj</v>
      </c>
      <c r="E36" s="21" t="str">
        <v>SP</v>
      </c>
    </row>
    <row r="37" spans="1:5" x14ac:dyDescent="0.3">
      <c r="A37" s="21">
        <f>SUBTOTAL(3,$B$7:B37)</f>
        <v>31</v>
      </c>
      <c r="B37" t="str">
        <v>2819369N</v>
      </c>
      <c r="C37" t="str">
        <v>Hav</v>
      </c>
      <c r="D37" t="str">
        <v>Humbe Somnath</v>
      </c>
      <c r="E37" s="21" t="str">
        <v>SP</v>
      </c>
    </row>
    <row r="38" spans="1:5" x14ac:dyDescent="0.3">
      <c r="A38" s="21">
        <f>SUBTOTAL(3,$B$7:B38)</f>
        <v>32</v>
      </c>
      <c r="B38" t="str">
        <v>2819739H</v>
      </c>
      <c r="C38" t="str">
        <v>Hav</v>
      </c>
      <c r="D38" t="str">
        <v>Patole AkshaB</v>
      </c>
      <c r="E38" s="21" t="str">
        <v>SP</v>
      </c>
    </row>
    <row r="39" spans="1:5" x14ac:dyDescent="0.3">
      <c r="A39" s="21">
        <f>SUBTOTAL(3,$B$7:B39)</f>
        <v>33</v>
      </c>
      <c r="B39" t="str">
        <v>IC-838071B</v>
      </c>
      <c r="C39" t="str">
        <v>Sep</v>
      </c>
      <c r="D39" t="str">
        <v>Ashwat Angadi</v>
      </c>
      <c r="E39" s="21" t="str">
        <v>SP</v>
      </c>
    </row>
    <row r="40" spans="1:5" x14ac:dyDescent="0.3">
      <c r="A40" s="21">
        <f>SUBTOTAL(3,$B$7:B40)</f>
        <v>34</v>
      </c>
      <c r="B40" t="str">
        <v>JC-460744H</v>
      </c>
      <c r="C40" t="str">
        <v>Nk</v>
      </c>
      <c r="D40" t="str">
        <v>Kokare Chhagan</v>
      </c>
      <c r="E40" s="21" t="str">
        <v>SP</v>
      </c>
    </row>
    <row r="41" spans="1:5" x14ac:dyDescent="0.3">
      <c r="A41" s="21">
        <f>SUBTOTAL(3,$B$7:B41)</f>
        <v>35</v>
      </c>
      <c r="B41" t="str">
        <v>JC-462011H</v>
      </c>
      <c r="C41" t="str">
        <v>Hav</v>
      </c>
      <c r="D41" t="str">
        <v>Surve Sahadev</v>
      </c>
      <c r="E41" s="21" t="str">
        <v>SP</v>
      </c>
    </row>
    <row r="42" spans="1:5" x14ac:dyDescent="0.3">
      <c r="A42" s="21">
        <f>SUBTOTAL(3,$B$7:B42)</f>
        <v>36</v>
      </c>
      <c r="B42" t="str">
        <v>2815765M</v>
      </c>
      <c r="C42" t="str">
        <v>Lnk</v>
      </c>
      <c r="D42" t="str">
        <v>Takale Lahu</v>
      </c>
      <c r="E42" s="21" t="str">
        <v>SP</v>
      </c>
    </row>
    <row r="43" spans="1:5" x14ac:dyDescent="0.3">
      <c r="A43" s="21">
        <f>SUBTOTAL(3,$B$7:B43)</f>
        <v>37</v>
      </c>
      <c r="B43" t="str">
        <v>JC-460877K</v>
      </c>
      <c r="C43" t="str">
        <v>Sep</v>
      </c>
      <c r="D43" t="str">
        <v>Waskar SanjaB</v>
      </c>
      <c r="E43" s="21" t="str">
        <v>SP</v>
      </c>
    </row>
    <row r="44" spans="1:5" x14ac:dyDescent="0.3">
      <c r="A44" s="21">
        <f>SUBTOTAL(3,$B$7:B44)</f>
        <v>38</v>
      </c>
      <c r="B44" t="str">
        <v>2801801F</v>
      </c>
      <c r="C44" t="str">
        <v>Lnk</v>
      </c>
      <c r="D44" t="str">
        <v>Patil Buvaraj</v>
      </c>
      <c r="E44" s="21" t="str">
        <v>SP</v>
      </c>
    </row>
    <row r="45" spans="1:5" x14ac:dyDescent="0.3">
      <c r="A45" s="21">
        <f>SUBTOTAL(3,$B$7:B45)</f>
        <v>39</v>
      </c>
      <c r="B45" t="str">
        <v>2801928K</v>
      </c>
      <c r="C45" t="str">
        <v>Lnk</v>
      </c>
      <c r="D45" t="str">
        <v>Gawas Pravin</v>
      </c>
      <c r="E45" s="21" t="str">
        <v>SP</v>
      </c>
    </row>
    <row r="46" spans="1:5" x14ac:dyDescent="0.3">
      <c r="A46" s="21">
        <f>SUBTOTAL(3,$B$7:B46)</f>
        <v>40</v>
      </c>
      <c r="B46" t="str">
        <v>2802049H</v>
      </c>
      <c r="C46" t="str">
        <v>Sep</v>
      </c>
      <c r="D46" t="str">
        <v>Devre Nandkishor</v>
      </c>
      <c r="E46" s="21" t="str">
        <v>SP</v>
      </c>
    </row>
    <row r="47" spans="1:5" x14ac:dyDescent="0.3">
      <c r="A47" s="21">
        <f>SUBTOTAL(3,$B$7:B47)</f>
        <v>41</v>
      </c>
      <c r="B47" t="str">
        <v>2802630M</v>
      </c>
      <c r="C47" t="str">
        <v>Sep</v>
      </c>
      <c r="D47" t="str">
        <v>More Umesh</v>
      </c>
      <c r="E47" s="21" t="str">
        <v>SP</v>
      </c>
    </row>
    <row r="48" spans="1:5" x14ac:dyDescent="0.3">
      <c r="A48" s="21">
        <f>SUBTOTAL(3,$B$7:B48)</f>
        <v>42</v>
      </c>
      <c r="B48" t="str">
        <v>2802860A</v>
      </c>
      <c r="C48" t="str">
        <v>Sep</v>
      </c>
      <c r="D48" t="str">
        <v>Patil Ramesh</v>
      </c>
      <c r="E48" s="21" t="str">
        <v>SP</v>
      </c>
    </row>
    <row r="49" spans="1:5" x14ac:dyDescent="0.3">
      <c r="A49" s="21">
        <f>SUBTOTAL(3,$B$7:B49)</f>
        <v>43</v>
      </c>
      <c r="B49" t="str">
        <v>2803002K</v>
      </c>
      <c r="C49" t="str">
        <v>Nk</v>
      </c>
      <c r="D49" t="str">
        <v>Pawar Deepak</v>
      </c>
      <c r="E49" s="21" t="str">
        <v>SP</v>
      </c>
    </row>
    <row r="50" spans="1:5" x14ac:dyDescent="0.3">
      <c r="A50" s="21">
        <f>SUBTOTAL(3,$B$7:B50)</f>
        <v>44</v>
      </c>
      <c r="B50" t="str">
        <v>2803053K</v>
      </c>
      <c r="C50" t="str">
        <v>Sep</v>
      </c>
      <c r="D50" t="str">
        <v>Shinde Mangesh</v>
      </c>
      <c r="E50" s="21" t="str">
        <v>SP</v>
      </c>
    </row>
    <row r="51" spans="1:5" x14ac:dyDescent="0.3">
      <c r="A51" s="21">
        <f>SUBTOTAL(3,$B$7:B51)</f>
        <v>45</v>
      </c>
      <c r="B51" t="str">
        <v>2804537K</v>
      </c>
      <c r="C51" t="str">
        <v>Hav</v>
      </c>
      <c r="D51" t="str">
        <v>Nikam Shrikant</v>
      </c>
      <c r="E51" s="21" t="str">
        <v>SP</v>
      </c>
    </row>
    <row r="52" spans="1:5" x14ac:dyDescent="0.3">
      <c r="A52" s="21">
        <f>SUBTOTAL(3,$B$7:B52)</f>
        <v>46</v>
      </c>
      <c r="B52" t="str">
        <v>2798668N</v>
      </c>
      <c r="C52" t="str">
        <v>Lnk</v>
      </c>
      <c r="D52" t="str">
        <v>Patil DaBanand</v>
      </c>
      <c r="E52" s="21" t="str">
        <v>SP</v>
      </c>
    </row>
    <row r="53" spans="1:5" x14ac:dyDescent="0.3">
      <c r="A53" s="21">
        <f>SUBTOTAL(3,$B$7:B53)</f>
        <v>47</v>
      </c>
      <c r="B53" t="str">
        <v>2813333B</v>
      </c>
      <c r="C53" t="str">
        <v>Hav</v>
      </c>
      <c r="D53" t="str">
        <v>Dhokane Nilesh</v>
      </c>
      <c r="E53" s="21" t="str">
        <v>SP</v>
      </c>
    </row>
    <row r="54" spans="1:5" x14ac:dyDescent="0.3">
      <c r="A54" s="21">
        <f>SUBTOTAL(3,$B$7:B54)</f>
        <v>48</v>
      </c>
      <c r="B54" t="str">
        <v>JC-461971P</v>
      </c>
      <c r="C54" t="str">
        <v>Lnk</v>
      </c>
      <c r="D54" t="str">
        <v>VijaB Naik</v>
      </c>
      <c r="E54" s="21" t="str">
        <v>SP</v>
      </c>
    </row>
    <row r="55" spans="1:5" x14ac:dyDescent="0.3">
      <c r="A55" s="21">
        <f>SUBTOTAL(3,$B$7:B55)</f>
        <v>49</v>
      </c>
      <c r="B55" t="str">
        <v>SS-50429L</v>
      </c>
      <c r="C55" t="str">
        <v>Sep</v>
      </c>
      <c r="D55" t="str">
        <v>Kevin Thomas</v>
      </c>
      <c r="E55" s="21" t="str">
        <v>SP</v>
      </c>
    </row>
    <row r="56" spans="1:5" x14ac:dyDescent="0.3">
      <c r="A56" s="21">
        <f>SUBTOTAL(3,$B$7:B56)</f>
        <v>50</v>
      </c>
      <c r="B56" t="str">
        <v>2814903W</v>
      </c>
      <c r="C56" t="str">
        <v>Hav</v>
      </c>
      <c r="D56" t="str">
        <v>Sanap Bogesh</v>
      </c>
      <c r="E56" s="21" t="str">
        <v>SP</v>
      </c>
    </row>
    <row r="57" spans="1:5" x14ac:dyDescent="0.3">
      <c r="A57" s="21">
        <f>SUBTOTAL(3,$B$7:B57)</f>
        <v>51</v>
      </c>
      <c r="B57" t="str">
        <v>2815617F</v>
      </c>
      <c r="C57" t="str">
        <v>Nk</v>
      </c>
      <c r="D57" t="str">
        <v>Chougale Tushar</v>
      </c>
      <c r="E57" s="21" t="str">
        <v>SP</v>
      </c>
    </row>
    <row r="58" spans="1:5" x14ac:dyDescent="0.3">
      <c r="A58" s="21">
        <f>SUBTOTAL(3,$B$7:B58)</f>
        <v>52</v>
      </c>
      <c r="B58" t="str">
        <v>2815826B</v>
      </c>
      <c r="C58" t="str">
        <v>Sep</v>
      </c>
      <c r="D58" t="str">
        <v>Dige Indrabhan</v>
      </c>
      <c r="E58" s="21" t="str">
        <v>SP</v>
      </c>
    </row>
    <row r="59" spans="1:5" x14ac:dyDescent="0.3">
      <c r="A59" s="21">
        <f>SUBTOTAL(3,$B$7:B59)</f>
        <v>53</v>
      </c>
      <c r="B59" t="str">
        <v>2807881A</v>
      </c>
      <c r="C59" t="str">
        <v>Sep</v>
      </c>
      <c r="D59" t="str">
        <v>Kshirsagar Angad</v>
      </c>
      <c r="E59" s="21" t="str">
        <v>SP</v>
      </c>
    </row>
    <row r="60" spans="1:5" x14ac:dyDescent="0.3">
      <c r="A60" s="21">
        <f>SUBTOTAL(3,$B$7:B60)</f>
        <v>54</v>
      </c>
      <c r="B60" t="str">
        <v>2815265P</v>
      </c>
      <c r="C60" t="str">
        <v>Hav</v>
      </c>
      <c r="D60" t="str">
        <v>Chavan Abhijit</v>
      </c>
      <c r="E60" s="21" t="str">
        <v>SP</v>
      </c>
    </row>
    <row r="61" spans="1:5" x14ac:dyDescent="0.3">
      <c r="A61" s="21">
        <f>SUBTOTAL(3,$B$7:B61)</f>
        <v>55</v>
      </c>
      <c r="B61" t="str">
        <v>JC-461132X</v>
      </c>
      <c r="C61" t="str">
        <v>Maj</v>
      </c>
      <c r="D61" t="str">
        <v>Kadam Sambhaji</v>
      </c>
      <c r="E61" s="21" t="str">
        <v>SP</v>
      </c>
    </row>
    <row r="62" spans="1:5" x14ac:dyDescent="0.3">
      <c r="A62" s="21">
        <f>SUBTOTAL(3,$B$7:B62)</f>
        <v>56</v>
      </c>
      <c r="B62" t="str">
        <v>JC-461712N</v>
      </c>
      <c r="C62" t="str">
        <v>Maj</v>
      </c>
      <c r="D62" t="str">
        <v>Shinde Sampat</v>
      </c>
      <c r="E62" s="21" t="str">
        <v>SP</v>
      </c>
    </row>
    <row r="63" spans="1:5" x14ac:dyDescent="0.3">
      <c r="A63" s="21">
        <f>SUBTOTAL(3,$B$7:B63)</f>
        <v>57</v>
      </c>
      <c r="B63" t="str">
        <v>JC-460876W</v>
      </c>
      <c r="C63" t="str">
        <v>Maj</v>
      </c>
      <c r="D63" t="str">
        <v>Gawade SurBaba</v>
      </c>
      <c r="E63" s="21" t="str">
        <v>SP</v>
      </c>
    </row>
    <row r="64" spans="1:5" x14ac:dyDescent="0.3">
      <c r="A64" s="21">
        <f>SUBTOTAL(3,$B$7:B64)</f>
        <v>58</v>
      </c>
      <c r="B64" t="str">
        <v>2795948B</v>
      </c>
      <c r="C64" t="str">
        <v>Lnk</v>
      </c>
      <c r="D64" t="str">
        <v>Patil Shivaji</v>
      </c>
      <c r="E64" s="21" t="str">
        <v>SP</v>
      </c>
    </row>
    <row r="65" spans="1:5" x14ac:dyDescent="0.3">
      <c r="A65" s="21">
        <f>SUBTOTAL(3,$B$7:B65)</f>
        <v>59</v>
      </c>
      <c r="B65" t="str">
        <v>2803975A</v>
      </c>
      <c r="C65" t="str">
        <v>Hav</v>
      </c>
      <c r="D65" t="str">
        <v>Mane Sudesh</v>
      </c>
      <c r="E65" s="21" t="str">
        <v>SP</v>
      </c>
    </row>
    <row r="66" spans="1:5" x14ac:dyDescent="0.3">
      <c r="A66" s="21">
        <f>SUBTOTAL(3,$B$7:B66)</f>
        <v>60</v>
      </c>
      <c r="B66" t="str">
        <v>IC-68590H</v>
      </c>
      <c r="C66" t="str">
        <v>Lnk</v>
      </c>
      <c r="D66" t="str">
        <v>Parvej Ikabal</v>
      </c>
      <c r="E66" s="21" t="str">
        <v>SP</v>
      </c>
    </row>
    <row r="67" spans="1:5" x14ac:dyDescent="0.3">
      <c r="A67" s="21">
        <f>SUBTOTAL(3,$B$7:B67)</f>
        <v>61</v>
      </c>
      <c r="B67" t="str">
        <v>JC-461501K</v>
      </c>
      <c r="C67" t="str">
        <v>Lnk</v>
      </c>
      <c r="D67" t="str">
        <v>Dhage Rajendra</v>
      </c>
      <c r="E67" s="21" t="str">
        <v>SP</v>
      </c>
    </row>
    <row r="68" spans="1:5" x14ac:dyDescent="0.3">
      <c r="A68" s="21">
        <f>SUBTOTAL(3,$B$7:B68)</f>
        <v>62</v>
      </c>
      <c r="B68" t="str">
        <v>2793112H</v>
      </c>
      <c r="C68" t="str">
        <v>Nk</v>
      </c>
      <c r="D68" t="str">
        <v>Shelge Kiran</v>
      </c>
      <c r="E68" s="21" t="str">
        <v>SP</v>
      </c>
    </row>
    <row r="69" spans="1:5" x14ac:dyDescent="0.3">
      <c r="A69" s="21">
        <f>SUBTOTAL(3,$B$7:B69)</f>
        <v>63</v>
      </c>
      <c r="B69" t="str">
        <v>2794222K</v>
      </c>
      <c r="C69" t="str">
        <v>Nk</v>
      </c>
      <c r="D69" t="str">
        <v>Avadan Rukamana</v>
      </c>
      <c r="E69" s="21" t="str">
        <v>SP</v>
      </c>
    </row>
    <row r="70" spans="1:5" x14ac:dyDescent="0.3">
      <c r="A70" s="21">
        <f>SUBTOTAL(3,$B$7:B70)</f>
        <v>64</v>
      </c>
      <c r="B70" t="str">
        <v>2795378N</v>
      </c>
      <c r="C70" t="str">
        <v>Nk</v>
      </c>
      <c r="D70" t="str">
        <v>Anil Desai</v>
      </c>
      <c r="E70" s="21" t="str">
        <v>SP</v>
      </c>
    </row>
    <row r="71" spans="1:5" x14ac:dyDescent="0.3">
      <c r="A71" s="21">
        <f>SUBTOTAL(3,$B$7:B71)</f>
        <v>65</v>
      </c>
      <c r="B71" t="str">
        <v>2797185M</v>
      </c>
      <c r="C71" t="str">
        <v>Hav</v>
      </c>
      <c r="D71" t="str">
        <v>Khairnar Vasant</v>
      </c>
      <c r="E71" s="21" t="str">
        <v>SP</v>
      </c>
    </row>
    <row r="72" spans="1:5" x14ac:dyDescent="0.3">
      <c r="A72" s="21">
        <f>SUBTOTAL(3,$B$7:B72)</f>
        <v>66</v>
      </c>
      <c r="B72" t="str">
        <v>2799688W</v>
      </c>
      <c r="C72" t="str">
        <v>Sep</v>
      </c>
      <c r="D72" t="str">
        <v>Deshmukh Surendra</v>
      </c>
      <c r="E72" s="21" t="str">
        <v>SP</v>
      </c>
    </row>
    <row r="73" spans="1:5" x14ac:dyDescent="0.3">
      <c r="A73" s="21">
        <f>SUBTOTAL(3,$B$7:B73)</f>
        <v>67</v>
      </c>
      <c r="B73" t="str">
        <v>2800054P</v>
      </c>
      <c r="C73" t="str">
        <v>Hav</v>
      </c>
      <c r="D73" t="str">
        <v>Shrimant Mane</v>
      </c>
      <c r="E73" s="21" t="str">
        <v>SP</v>
      </c>
    </row>
    <row r="74" spans="1:5" x14ac:dyDescent="0.3">
      <c r="A74" s="21">
        <f>SUBTOTAL(3,$B$7:B74)</f>
        <v>68</v>
      </c>
      <c r="B74" t="str">
        <v>2800331P</v>
      </c>
      <c r="C74" t="str">
        <v>Nk</v>
      </c>
      <c r="D74" t="str">
        <v>Dahipale Popat</v>
      </c>
      <c r="E74" s="21" t="str">
        <v>SP</v>
      </c>
    </row>
    <row r="75" spans="1:5" x14ac:dyDescent="0.3">
      <c r="A75" s="21">
        <f>SUBTOTAL(3,$B$7:B75)</f>
        <v>69</v>
      </c>
      <c r="B75" t="str">
        <v>2800925K</v>
      </c>
      <c r="C75" t="str">
        <v>Sep</v>
      </c>
      <c r="D75" t="str">
        <v>Ghadage Rahul</v>
      </c>
      <c r="E75" s="21" t="str">
        <v>SP</v>
      </c>
    </row>
    <row r="76" spans="1:5" x14ac:dyDescent="0.3">
      <c r="A76" s="21">
        <f>SUBTOTAL(3,$B$7:B76)</f>
        <v>70</v>
      </c>
      <c r="B76" t="str">
        <v>2802833W</v>
      </c>
      <c r="C76" t="str">
        <v>Lnk</v>
      </c>
      <c r="D76" t="str">
        <v>Sawadatkar DattatraBa</v>
      </c>
      <c r="E76" s="21" t="str">
        <v>SP</v>
      </c>
    </row>
    <row r="77" spans="1:5" x14ac:dyDescent="0.3">
      <c r="A77" s="21">
        <f>SUBTOTAL(3,$B$7:B77)</f>
        <v>71</v>
      </c>
      <c r="B77" t="str">
        <v>2803000B</v>
      </c>
      <c r="C77" t="str">
        <v>Sep</v>
      </c>
      <c r="D77" t="str">
        <v>More Sandeep</v>
      </c>
      <c r="E77" s="21" t="str">
        <v>SP</v>
      </c>
    </row>
    <row r="78" spans="1:5" x14ac:dyDescent="0.3">
      <c r="A78" s="21">
        <f>SUBTOTAL(3,$B$7:B78)</f>
        <v>72</v>
      </c>
      <c r="B78" t="str">
        <v>2804418N</v>
      </c>
      <c r="C78" t="str">
        <v>Lnk</v>
      </c>
      <c r="D78" t="str">
        <v>Walave Prakash</v>
      </c>
      <c r="E78" s="21" t="str">
        <v>SP</v>
      </c>
    </row>
    <row r="79" spans="1:5" x14ac:dyDescent="0.3">
      <c r="A79" s="21">
        <f>SUBTOTAL(3,$B$7:B79)</f>
        <v>73</v>
      </c>
      <c r="B79" t="str">
        <v>2805809L</v>
      </c>
      <c r="C79" t="str">
        <v>Lnk</v>
      </c>
      <c r="D79" t="str">
        <v>Hule AjaB Amit</v>
      </c>
      <c r="E79" s="21" t="str">
        <v>SP</v>
      </c>
    </row>
    <row r="80" spans="1:5" x14ac:dyDescent="0.3">
      <c r="A80" s="21">
        <f>SUBTOTAL(3,$B$7:B80)</f>
        <v>74</v>
      </c>
      <c r="B80" t="str">
        <v>2806014K</v>
      </c>
      <c r="C80" t="str">
        <v>Sep</v>
      </c>
      <c r="D80" t="str">
        <v>Balap Nivruti</v>
      </c>
      <c r="E80" s="21" t="str">
        <v>SP</v>
      </c>
    </row>
    <row r="81" spans="1:5" x14ac:dyDescent="0.3">
      <c r="A81" s="21">
        <f>SUBTOTAL(3,$B$7:B81)</f>
        <v>75</v>
      </c>
      <c r="B81" t="str">
        <v>2806811P</v>
      </c>
      <c r="C81" t="str">
        <v>Lnk</v>
      </c>
      <c r="D81" t="str">
        <v>Dabhade Vishnu</v>
      </c>
      <c r="E81" s="21" t="str">
        <v>SP</v>
      </c>
    </row>
    <row r="82" spans="1:5" x14ac:dyDescent="0.3">
      <c r="A82" s="21">
        <f>SUBTOTAL(3,$B$7:B82)</f>
        <v>76</v>
      </c>
      <c r="B82" t="str">
        <v>2807024A</v>
      </c>
      <c r="C82" t="str">
        <v>Sep</v>
      </c>
      <c r="D82" t="str">
        <v>Powar Dhanaji</v>
      </c>
      <c r="E82" s="21" t="str">
        <v>SP</v>
      </c>
    </row>
    <row r="83" spans="1:5" x14ac:dyDescent="0.3">
      <c r="A83" s="21">
        <f>SUBTOTAL(3,$B$7:B83)</f>
        <v>77</v>
      </c>
      <c r="B83" t="str">
        <v>2807436F</v>
      </c>
      <c r="C83" t="str">
        <v>Hav</v>
      </c>
      <c r="D83" t="str">
        <v>Patil Prakash</v>
      </c>
      <c r="E83" s="21" t="str">
        <v>SP</v>
      </c>
    </row>
    <row r="84" spans="1:5" x14ac:dyDescent="0.3">
      <c r="A84" s="21">
        <f>SUBTOTAL(3,$B$7:B84)</f>
        <v>78</v>
      </c>
      <c r="B84" t="str">
        <v>2807555X</v>
      </c>
      <c r="C84" t="str">
        <v>Nk</v>
      </c>
      <c r="D84" t="str">
        <v>Bhosale Santosh</v>
      </c>
      <c r="E84" s="21" t="str">
        <v>SP</v>
      </c>
    </row>
    <row r="85" spans="1:5" x14ac:dyDescent="0.3">
      <c r="A85" s="21">
        <f>SUBTOTAL(3,$B$7:B85)</f>
        <v>79</v>
      </c>
      <c r="B85" t="str">
        <v>2807961X</v>
      </c>
      <c r="C85" t="str">
        <v>Lnk</v>
      </c>
      <c r="D85" t="str">
        <v>Dombar Mahesh</v>
      </c>
      <c r="E85" s="21" t="str">
        <v>SP</v>
      </c>
    </row>
    <row r="86" spans="1:5" x14ac:dyDescent="0.3">
      <c r="A86" s="21">
        <f>SUBTOTAL(3,$B$7:B86)</f>
        <v>80</v>
      </c>
      <c r="B86" t="str">
        <v>2808431P</v>
      </c>
      <c r="C86" t="str">
        <v>Sep</v>
      </c>
      <c r="D86" t="str">
        <v>Mandhe VijaB</v>
      </c>
      <c r="E86" s="21" t="str">
        <v>SP</v>
      </c>
    </row>
    <row r="87" spans="1:5" x14ac:dyDescent="0.3">
      <c r="A87" s="21">
        <f>SUBTOTAL(3,$B$7:B87)</f>
        <v>81</v>
      </c>
      <c r="B87" t="str">
        <v>IC-76313M</v>
      </c>
      <c r="C87" t="str">
        <v>Hav</v>
      </c>
      <c r="D87" t="str">
        <v>Himanshu Saluja</v>
      </c>
      <c r="E87" s="21" t="str">
        <v>SP</v>
      </c>
    </row>
    <row r="88" spans="1:5" x14ac:dyDescent="0.3">
      <c r="A88" s="21">
        <f>SUBTOTAL(3,$B$7:B88)</f>
        <v>82</v>
      </c>
      <c r="B88" t="str">
        <v>IC-77800B</v>
      </c>
      <c r="C88" t="str">
        <v>Nk</v>
      </c>
      <c r="D88" t="str">
        <v>Abhinav Rai</v>
      </c>
      <c r="E88" s="21" t="str">
        <v>SP</v>
      </c>
    </row>
    <row r="89" spans="1:5" x14ac:dyDescent="0.3">
      <c r="A89" s="21">
        <f>SUBTOTAL(3,$B$7:B89)</f>
        <v>83</v>
      </c>
      <c r="B89" t="str">
        <v>JC-460644X</v>
      </c>
      <c r="C89" t="str">
        <v>Lnk</v>
      </c>
      <c r="D89" t="str">
        <v>Takale Raju</v>
      </c>
      <c r="E89" s="21" t="str">
        <v>SP</v>
      </c>
    </row>
    <row r="90" spans="1:5" x14ac:dyDescent="0.3">
      <c r="A90" s="21">
        <f>SUBTOTAL(3,$B$7:B90)</f>
        <v>84</v>
      </c>
      <c r="B90" t="str">
        <v>JC-460669K</v>
      </c>
      <c r="C90" t="str">
        <v>Sep</v>
      </c>
      <c r="D90" t="str">
        <v>Mengwade Macchindra</v>
      </c>
      <c r="E90" s="21" t="str">
        <v>SP</v>
      </c>
    </row>
    <row r="91" spans="1:5" x14ac:dyDescent="0.3">
      <c r="A91" s="21">
        <f>SUBTOTAL(3,$B$7:B91)</f>
        <v>85</v>
      </c>
      <c r="B91" t="str">
        <v>JC-460977K</v>
      </c>
      <c r="C91" t="str">
        <v>Lnk</v>
      </c>
      <c r="D91" t="str">
        <v>Virender Singh</v>
      </c>
      <c r="E91" s="21" t="str">
        <v>SP</v>
      </c>
    </row>
    <row r="92" spans="1:5" x14ac:dyDescent="0.3">
      <c r="A92" s="21">
        <f>SUBTOTAL(3,$B$7:B92)</f>
        <v>86</v>
      </c>
      <c r="B92" t="str">
        <v>JC-461133A</v>
      </c>
      <c r="C92" t="str">
        <v>Hav</v>
      </c>
      <c r="D92" t="str">
        <v>Gadhave Kailash</v>
      </c>
      <c r="E92" s="21" t="str">
        <v>SP</v>
      </c>
    </row>
    <row r="93" spans="1:5" x14ac:dyDescent="0.3">
      <c r="A93" s="21">
        <f>SUBTOTAL(3,$B$7:B93)</f>
        <v>87</v>
      </c>
      <c r="B93" t="str">
        <v>JC-461481F</v>
      </c>
      <c r="C93" t="str">
        <v>Lnk</v>
      </c>
      <c r="D93" t="str">
        <v>Sawant Babaji</v>
      </c>
      <c r="E93" s="21" t="str">
        <v>SP</v>
      </c>
    </row>
    <row r="94" spans="1:5" x14ac:dyDescent="0.3">
      <c r="A94" s="21">
        <f>SUBTOTAL(3,$B$7:B94)</f>
        <v>88</v>
      </c>
      <c r="B94" t="str">
        <v>JC-461808P</v>
      </c>
      <c r="C94" t="str">
        <v>Lnk</v>
      </c>
      <c r="D94" t="str">
        <v>Patil Sudhakar</v>
      </c>
      <c r="E94" s="21" t="str">
        <v>SP</v>
      </c>
    </row>
    <row r="95" spans="1:5" x14ac:dyDescent="0.3">
      <c r="A95" s="21">
        <f>SUBTOTAL(3,$B$7:B95)</f>
        <v>89</v>
      </c>
      <c r="B95" t="str">
        <v>JC-460439W</v>
      </c>
      <c r="C95" t="str">
        <v>Lnk</v>
      </c>
      <c r="D95" t="str">
        <v>Rawool Rajaram</v>
      </c>
      <c r="E95" s="21" t="str">
        <v>SP</v>
      </c>
    </row>
  </sheetData>
  <mergeCells count="1">
    <mergeCell ref="A5:E5"/>
  </mergeCells>
  <pageMargins left="0.7" right="0.7" top="0.75" bottom="0.75" header="0.3" footer="0.3"/>
  <drawing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28"/>
  <dimension ref="A5:J108"/>
  <sheetViews>
    <sheetView workbookViewId="0">
      <selection activeCell="F4" sqref="F4"/>
    </sheetView>
  </sheetViews>
  <sheetFormatPr defaultRowHeight="14.4" x14ac:dyDescent="0.3"/>
  <cols>
    <col min="1" max="1" width="7.21875" bestFit="1" customWidth="1"/>
    <col min="2" max="2" width="11.21875" bestFit="1" customWidth="1"/>
    <col min="3" max="3" width="5.77734375" bestFit="1" customWidth="1"/>
    <col min="4" max="4" width="20.77734375" bestFit="1" customWidth="1"/>
    <col min="5" max="5" width="4.44140625" style="21" bestFit="1" customWidth="1"/>
    <col min="10" max="10" width="0" hidden="1" customWidth="1"/>
  </cols>
  <sheetData>
    <row r="5" spans="1:10" x14ac:dyDescent="0.3">
      <c r="A5" s="129" t="s">
        <v>1349</v>
      </c>
      <c r="B5" s="130"/>
      <c r="C5" s="130"/>
      <c r="D5" s="130"/>
      <c r="E5" s="130"/>
      <c r="J5" t="s">
        <v>4</v>
      </c>
    </row>
    <row r="6" spans="1:10" x14ac:dyDescent="0.3">
      <c r="A6" s="73" t="s">
        <v>1312</v>
      </c>
      <c r="B6" s="72" t="s">
        <v>1345</v>
      </c>
      <c r="C6" s="73" t="s">
        <v>1346</v>
      </c>
      <c r="D6" s="72" t="s">
        <v>1348</v>
      </c>
      <c r="E6" s="73" t="s">
        <v>1314</v>
      </c>
    </row>
    <row r="7" spans="1:10" x14ac:dyDescent="0.3">
      <c r="A7">
        <f>SUBTOTAL(3,$B$7:B7)</f>
        <v>1</v>
      </c>
      <c r="B7" t="str" cm="1">
        <f t="array" ref="B7:E106">_xlfn._xlws.FILTER('MASTER NOMINAL ROLL'!B5:E1048576,'MASTER NOMINAL ROLL'!E5:E1048576=J5)</f>
        <v>2802117L</v>
      </c>
      <c r="C7" t="str">
        <v>Nk</v>
      </c>
      <c r="D7" t="str">
        <v>Kendre Digambar</v>
      </c>
      <c r="E7" s="21" t="str">
        <v>HQ</v>
      </c>
    </row>
    <row r="8" spans="1:10" x14ac:dyDescent="0.3">
      <c r="A8">
        <f>SUBTOTAL(3,$B$7:B8)</f>
        <v>2</v>
      </c>
      <c r="B8" t="str">
        <v>2804503W</v>
      </c>
      <c r="C8" t="str">
        <v>Sep</v>
      </c>
      <c r="D8" t="str">
        <v>Biswajit Singha</v>
      </c>
      <c r="E8" s="21" t="str">
        <v>HQ</v>
      </c>
    </row>
    <row r="9" spans="1:10" x14ac:dyDescent="0.3">
      <c r="A9">
        <f>SUBTOTAL(3,$B$7:B9)</f>
        <v>3</v>
      </c>
      <c r="B9" t="str">
        <v>2805215W</v>
      </c>
      <c r="C9" t="str">
        <v>Hav</v>
      </c>
      <c r="D9" t="str">
        <v>Patil Satish</v>
      </c>
      <c r="E9" s="21" t="str">
        <v>HQ</v>
      </c>
    </row>
    <row r="10" spans="1:10" x14ac:dyDescent="0.3">
      <c r="A10">
        <f>SUBTOTAL(3,$B$7:B10)</f>
        <v>4</v>
      </c>
      <c r="B10" t="str">
        <v>2805411W</v>
      </c>
      <c r="C10" t="str">
        <v>Lnk</v>
      </c>
      <c r="D10" t="str">
        <v>Ravi Rawool</v>
      </c>
      <c r="E10" s="21" t="str">
        <v>HQ</v>
      </c>
    </row>
    <row r="11" spans="1:10" x14ac:dyDescent="0.3">
      <c r="A11">
        <f>SUBTOTAL(3,$B$7:B11)</f>
        <v>5</v>
      </c>
      <c r="B11" t="str">
        <v>2809736F</v>
      </c>
      <c r="C11" t="str">
        <v>Capt</v>
      </c>
      <c r="D11" t="str">
        <v>Kamarasu</v>
      </c>
      <c r="E11" s="21" t="str">
        <v>HQ</v>
      </c>
    </row>
    <row r="12" spans="1:10" x14ac:dyDescent="0.3">
      <c r="A12">
        <f>SUBTOTAL(3,$B$7:B12)</f>
        <v>6</v>
      </c>
      <c r="B12" t="str">
        <v>2809755M</v>
      </c>
      <c r="C12" t="str">
        <v>Capt</v>
      </c>
      <c r="D12" t="str">
        <v>Bisen DnBaneshwar</v>
      </c>
      <c r="E12" s="21" t="str">
        <v>HQ</v>
      </c>
    </row>
    <row r="13" spans="1:10" x14ac:dyDescent="0.3">
      <c r="A13">
        <f>SUBTOTAL(3,$B$7:B13)</f>
        <v>7</v>
      </c>
      <c r="B13" t="str">
        <v>2809860H</v>
      </c>
      <c r="C13" t="str">
        <v>Lnk</v>
      </c>
      <c r="D13" t="str">
        <v>Prabhu M</v>
      </c>
      <c r="E13" s="21" t="str">
        <v>HQ</v>
      </c>
    </row>
    <row r="14" spans="1:10" x14ac:dyDescent="0.3">
      <c r="A14">
        <f>SUBTOTAL(3,$B$7:B14)</f>
        <v>8</v>
      </c>
      <c r="B14" t="str">
        <v>2810364N</v>
      </c>
      <c r="C14" t="str">
        <v>Hav</v>
      </c>
      <c r="D14" t="str">
        <v>Suresh C</v>
      </c>
      <c r="E14" s="21" t="str">
        <v>HQ</v>
      </c>
    </row>
    <row r="15" spans="1:10" x14ac:dyDescent="0.3">
      <c r="A15">
        <f>SUBTOTAL(3,$B$7:B15)</f>
        <v>9</v>
      </c>
      <c r="B15" t="str">
        <v>2810392A</v>
      </c>
      <c r="C15" t="str">
        <v>Sep</v>
      </c>
      <c r="D15" t="str">
        <v>Gite Hanumant</v>
      </c>
      <c r="E15" s="21" t="str">
        <v>HQ</v>
      </c>
    </row>
    <row r="16" spans="1:10" x14ac:dyDescent="0.3">
      <c r="A16">
        <f>SUBTOTAL(3,$B$7:B16)</f>
        <v>10</v>
      </c>
      <c r="B16" t="str">
        <v>2810418K</v>
      </c>
      <c r="C16" t="str">
        <v>Nk</v>
      </c>
      <c r="D16" t="str">
        <v>JaBram Pawal</v>
      </c>
      <c r="E16" s="21" t="str">
        <v>HQ</v>
      </c>
    </row>
    <row r="17" spans="1:5" x14ac:dyDescent="0.3">
      <c r="A17">
        <f>SUBTOTAL(3,$B$7:B17)</f>
        <v>11</v>
      </c>
      <c r="B17" t="str">
        <v>2810455X</v>
      </c>
      <c r="C17" t="str">
        <v>Lnk</v>
      </c>
      <c r="D17" t="str">
        <v>Burse DBaneshwar</v>
      </c>
      <c r="E17" s="21" t="str">
        <v>HQ</v>
      </c>
    </row>
    <row r="18" spans="1:5" x14ac:dyDescent="0.3">
      <c r="A18">
        <f>SUBTOTAL(3,$B$7:B18)</f>
        <v>12</v>
      </c>
      <c r="B18" t="str">
        <v>2811030L</v>
      </c>
      <c r="C18" t="str">
        <v>Nk</v>
      </c>
      <c r="D18" t="str">
        <v>Abasaheb More</v>
      </c>
      <c r="E18" s="21" t="str">
        <v>HQ</v>
      </c>
    </row>
    <row r="19" spans="1:5" x14ac:dyDescent="0.3">
      <c r="A19">
        <f>SUBTOTAL(3,$B$7:B19)</f>
        <v>13</v>
      </c>
      <c r="B19" t="str">
        <v>2815608A</v>
      </c>
      <c r="C19" t="str">
        <v>Hav</v>
      </c>
      <c r="D19" t="str">
        <v>Patil Shushant</v>
      </c>
      <c r="E19" s="21" t="str">
        <v>HQ</v>
      </c>
    </row>
    <row r="20" spans="1:5" x14ac:dyDescent="0.3">
      <c r="A20">
        <f>SUBTOTAL(3,$B$7:B20)</f>
        <v>14</v>
      </c>
      <c r="B20" t="str">
        <v>2815665F</v>
      </c>
      <c r="C20" t="str">
        <v>Lnk</v>
      </c>
      <c r="D20" t="str">
        <v>Patil Sunil</v>
      </c>
      <c r="E20" s="21" t="str">
        <v>HQ</v>
      </c>
    </row>
    <row r="21" spans="1:5" x14ac:dyDescent="0.3">
      <c r="A21">
        <f>SUBTOTAL(3,$B$7:B21)</f>
        <v>15</v>
      </c>
      <c r="B21" t="str">
        <v>2815783P</v>
      </c>
      <c r="C21" t="str">
        <v>Sep</v>
      </c>
      <c r="D21" t="str">
        <v>Gharge Aappaso</v>
      </c>
      <c r="E21" s="21" t="str">
        <v>HQ</v>
      </c>
    </row>
    <row r="22" spans="1:5" x14ac:dyDescent="0.3">
      <c r="A22">
        <f>SUBTOTAL(3,$B$7:B22)</f>
        <v>16</v>
      </c>
      <c r="B22" t="str">
        <v>2816655K</v>
      </c>
      <c r="C22" t="str">
        <v>Hav</v>
      </c>
      <c r="D22" t="str">
        <v>Patil Krishnadeo</v>
      </c>
      <c r="E22" s="21" t="str">
        <v>HQ</v>
      </c>
    </row>
    <row r="23" spans="1:5" x14ac:dyDescent="0.3">
      <c r="A23">
        <f>SUBTOTAL(3,$B$7:B23)</f>
        <v>17</v>
      </c>
      <c r="B23" t="str">
        <v>2816736K</v>
      </c>
      <c r="C23" t="str">
        <v>Lnk</v>
      </c>
      <c r="D23" t="str">
        <v>Jadhav Kishor</v>
      </c>
      <c r="E23" s="21" t="str">
        <v>HQ</v>
      </c>
    </row>
    <row r="24" spans="1:5" x14ac:dyDescent="0.3">
      <c r="A24">
        <f>SUBTOTAL(3,$B$7:B24)</f>
        <v>18</v>
      </c>
      <c r="B24" t="str">
        <v>2818107L</v>
      </c>
      <c r="C24" t="str">
        <v>Hav</v>
      </c>
      <c r="D24" t="str">
        <v>Patil Vipul</v>
      </c>
      <c r="E24" s="21" t="str">
        <v>HQ</v>
      </c>
    </row>
    <row r="25" spans="1:5" x14ac:dyDescent="0.3">
      <c r="A25">
        <f>SUBTOTAL(3,$B$7:B25)</f>
        <v>19</v>
      </c>
      <c r="B25" t="str">
        <v>2819075A</v>
      </c>
      <c r="C25" t="str">
        <v>Sep</v>
      </c>
      <c r="D25" t="str">
        <v>Bhagat Atishkumar</v>
      </c>
      <c r="E25" s="21" t="str">
        <v>HQ</v>
      </c>
    </row>
    <row r="26" spans="1:5" x14ac:dyDescent="0.3">
      <c r="A26">
        <f>SUBTOTAL(3,$B$7:B26)</f>
        <v>20</v>
      </c>
      <c r="B26" t="str">
        <v>2819413M</v>
      </c>
      <c r="C26" t="str">
        <v>Nk</v>
      </c>
      <c r="D26" t="str">
        <v>JaBesh Patil</v>
      </c>
      <c r="E26" s="21" t="str">
        <v>HQ</v>
      </c>
    </row>
    <row r="27" spans="1:5" x14ac:dyDescent="0.3">
      <c r="A27">
        <f>SUBTOTAL(3,$B$7:B27)</f>
        <v>21</v>
      </c>
      <c r="B27" t="str">
        <v>2819576A</v>
      </c>
      <c r="C27" t="str">
        <v>Lnk</v>
      </c>
      <c r="D27" t="str">
        <v>MaBur Patil</v>
      </c>
      <c r="E27" s="21" t="str">
        <v>HQ</v>
      </c>
    </row>
    <row r="28" spans="1:5" x14ac:dyDescent="0.3">
      <c r="A28">
        <f>SUBTOTAL(3,$B$7:B28)</f>
        <v>22</v>
      </c>
      <c r="B28" t="str">
        <v>2819975K</v>
      </c>
      <c r="C28" t="str">
        <v>Lnk</v>
      </c>
      <c r="D28" t="str">
        <v>M K MaurBa</v>
      </c>
      <c r="E28" s="21" t="str">
        <v>HQ</v>
      </c>
    </row>
    <row r="29" spans="1:5" x14ac:dyDescent="0.3">
      <c r="A29">
        <f>SUBTOTAL(3,$B$7:B29)</f>
        <v>23</v>
      </c>
      <c r="B29" t="str">
        <v>2820267K</v>
      </c>
      <c r="C29" t="str">
        <v>Hav</v>
      </c>
      <c r="D29" t="str">
        <v>BhoBar Rashtrapal</v>
      </c>
      <c r="E29" s="21" t="str">
        <v>HQ</v>
      </c>
    </row>
    <row r="30" spans="1:5" x14ac:dyDescent="0.3">
      <c r="A30">
        <f>SUBTOTAL(3,$B$7:B30)</f>
        <v>24</v>
      </c>
      <c r="B30" t="str">
        <v>IC-77473B</v>
      </c>
      <c r="C30" t="str">
        <v>Nk</v>
      </c>
      <c r="D30" t="str">
        <v>Siddarth Bhatia</v>
      </c>
      <c r="E30" s="21" t="str">
        <v>HQ</v>
      </c>
    </row>
    <row r="31" spans="1:5" x14ac:dyDescent="0.3">
      <c r="A31">
        <f>SUBTOTAL(3,$B$7:B31)</f>
        <v>25</v>
      </c>
      <c r="B31" t="str">
        <v>JC-461995B</v>
      </c>
      <c r="C31" t="str">
        <v>Sep</v>
      </c>
      <c r="D31" t="str">
        <v>Avhad DattatraB</v>
      </c>
      <c r="E31" s="21" t="str">
        <v>HQ</v>
      </c>
    </row>
    <row r="32" spans="1:5" x14ac:dyDescent="0.3">
      <c r="A32">
        <f>SUBTOTAL(3,$B$7:B32)</f>
        <v>26</v>
      </c>
      <c r="B32" t="str">
        <v>2793774L</v>
      </c>
      <c r="C32" t="str">
        <v>Nk</v>
      </c>
      <c r="D32" t="str">
        <v>Devendra Singh</v>
      </c>
      <c r="E32" s="21" t="str">
        <v>HQ</v>
      </c>
    </row>
    <row r="33" spans="1:5" x14ac:dyDescent="0.3">
      <c r="A33">
        <f>SUBTOTAL(3,$B$7:B33)</f>
        <v>27</v>
      </c>
      <c r="B33" t="str">
        <v>2807484F</v>
      </c>
      <c r="C33" t="str">
        <v>Hav</v>
      </c>
      <c r="D33" t="str">
        <v>Anil Kumar</v>
      </c>
      <c r="E33" s="21" t="str">
        <v>HQ</v>
      </c>
    </row>
    <row r="34" spans="1:5" x14ac:dyDescent="0.3">
      <c r="A34">
        <f>SUBTOTAL(3,$B$7:B34)</f>
        <v>28</v>
      </c>
      <c r="B34" t="str">
        <v>2798641B</v>
      </c>
      <c r="C34" t="str">
        <v>Hav</v>
      </c>
      <c r="D34" t="str">
        <v>T VijaB Kumar</v>
      </c>
      <c r="E34" s="21" t="str">
        <v>HQ</v>
      </c>
    </row>
    <row r="35" spans="1:5" x14ac:dyDescent="0.3">
      <c r="A35">
        <f>SUBTOTAL(3,$B$7:B35)</f>
        <v>29</v>
      </c>
      <c r="B35" t="str">
        <v>14620335M</v>
      </c>
      <c r="C35" t="str">
        <v>Nk</v>
      </c>
      <c r="D35" t="str">
        <v>P Gunasekaran</v>
      </c>
      <c r="E35" s="21" t="str">
        <v>HQ</v>
      </c>
    </row>
    <row r="36" spans="1:5" x14ac:dyDescent="0.3">
      <c r="A36">
        <f>SUBTOTAL(3,$B$7:B36)</f>
        <v>30</v>
      </c>
      <c r="B36" t="str">
        <v>2789930M</v>
      </c>
      <c r="C36" t="str">
        <v>Lnk</v>
      </c>
      <c r="D36" t="str">
        <v>Shaji M</v>
      </c>
      <c r="E36" s="21" t="str">
        <v>HQ</v>
      </c>
    </row>
    <row r="37" spans="1:5" x14ac:dyDescent="0.3">
      <c r="A37">
        <f>SUBTOTAL(3,$B$7:B37)</f>
        <v>31</v>
      </c>
      <c r="B37" t="str">
        <v>2789933A</v>
      </c>
      <c r="C37" t="str">
        <v>Sep</v>
      </c>
      <c r="D37" t="str">
        <v>K C Bisvas</v>
      </c>
      <c r="E37" s="21" t="str">
        <v>HQ</v>
      </c>
    </row>
    <row r="38" spans="1:5" x14ac:dyDescent="0.3">
      <c r="A38">
        <f>SUBTOTAL(3,$B$7:B38)</f>
        <v>32</v>
      </c>
      <c r="B38" t="str">
        <v>2792694F</v>
      </c>
      <c r="C38" t="str">
        <v>Sep</v>
      </c>
      <c r="D38" t="str">
        <v>Dharmendra DodiBa</v>
      </c>
      <c r="E38" s="21" t="str">
        <v>HQ</v>
      </c>
    </row>
    <row r="39" spans="1:5" x14ac:dyDescent="0.3">
      <c r="A39">
        <f>SUBTOTAL(3,$B$7:B39)</f>
        <v>33</v>
      </c>
      <c r="B39" t="str">
        <v>2792736H</v>
      </c>
      <c r="C39" t="str">
        <v>Hav</v>
      </c>
      <c r="D39" t="str">
        <v>Kadam Dilip</v>
      </c>
      <c r="E39" s="21" t="str">
        <v>HQ</v>
      </c>
    </row>
    <row r="40" spans="1:5" x14ac:dyDescent="0.3">
      <c r="A40">
        <f>SUBTOTAL(3,$B$7:B40)</f>
        <v>34</v>
      </c>
      <c r="B40" t="str">
        <v>2795172W</v>
      </c>
      <c r="C40" t="str">
        <v>Nk</v>
      </c>
      <c r="D40" t="str">
        <v>SanjaB Khambat</v>
      </c>
      <c r="E40" s="21" t="str">
        <v>HQ</v>
      </c>
    </row>
    <row r="41" spans="1:5" x14ac:dyDescent="0.3">
      <c r="A41">
        <f>SUBTOTAL(3,$B$7:B41)</f>
        <v>35</v>
      </c>
      <c r="B41" t="str">
        <v>2795233H</v>
      </c>
      <c r="C41" t="str">
        <v>Lnk</v>
      </c>
      <c r="D41" t="str">
        <v>Kadam Praveen</v>
      </c>
      <c r="E41" s="21" t="str">
        <v>HQ</v>
      </c>
    </row>
    <row r="42" spans="1:5" x14ac:dyDescent="0.3">
      <c r="A42">
        <f>SUBTOTAL(3,$B$7:B42)</f>
        <v>36</v>
      </c>
      <c r="B42" t="str">
        <v>2796763K</v>
      </c>
      <c r="C42" t="str">
        <v>Hav</v>
      </c>
      <c r="D42" t="str">
        <v>K R ReddB</v>
      </c>
      <c r="E42" s="21" t="str">
        <v>HQ</v>
      </c>
    </row>
    <row r="43" spans="1:5" x14ac:dyDescent="0.3">
      <c r="A43">
        <f>SUBTOTAL(3,$B$7:B43)</f>
        <v>37</v>
      </c>
      <c r="B43" t="str">
        <v>2797384A</v>
      </c>
      <c r="C43" t="str">
        <v>Nk</v>
      </c>
      <c r="D43" t="str">
        <v>Ram Ratan Kumar</v>
      </c>
      <c r="E43" s="21" t="str">
        <v>HQ</v>
      </c>
    </row>
    <row r="44" spans="1:5" x14ac:dyDescent="0.3">
      <c r="A44">
        <f>SUBTOTAL(3,$B$7:B44)</f>
        <v>38</v>
      </c>
      <c r="B44" t="str">
        <v>2801837A</v>
      </c>
      <c r="C44" t="str">
        <v>Nk</v>
      </c>
      <c r="D44" t="str">
        <v>Shendage Sunil</v>
      </c>
      <c r="E44" s="21" t="str">
        <v>HQ</v>
      </c>
    </row>
    <row r="45" spans="1:5" x14ac:dyDescent="0.3">
      <c r="A45">
        <f>SUBTOTAL(3,$B$7:B45)</f>
        <v>39</v>
      </c>
      <c r="B45" t="str">
        <v>2802721W</v>
      </c>
      <c r="C45" t="str">
        <v>Nk</v>
      </c>
      <c r="D45" t="str">
        <v>Pandhare Namdeo</v>
      </c>
      <c r="E45" s="21" t="str">
        <v>HQ</v>
      </c>
    </row>
    <row r="46" spans="1:5" x14ac:dyDescent="0.3">
      <c r="A46">
        <f>SUBTOTAL(3,$B$7:B46)</f>
        <v>40</v>
      </c>
      <c r="B46" t="str">
        <v>2802818F</v>
      </c>
      <c r="C46" t="str">
        <v>Lnk</v>
      </c>
      <c r="D46" t="str">
        <v>Kharode Prakash</v>
      </c>
      <c r="E46" s="21" t="str">
        <v>HQ</v>
      </c>
    </row>
    <row r="47" spans="1:5" x14ac:dyDescent="0.3">
      <c r="A47">
        <f>SUBTOTAL(3,$B$7:B47)</f>
        <v>41</v>
      </c>
      <c r="B47" t="str">
        <v>2803040A</v>
      </c>
      <c r="C47" t="str">
        <v>Lnk</v>
      </c>
      <c r="D47" t="str">
        <v>Nagargoje Sachin</v>
      </c>
      <c r="E47" s="21" t="str">
        <v>HQ</v>
      </c>
    </row>
    <row r="48" spans="1:5" x14ac:dyDescent="0.3">
      <c r="A48">
        <f>SUBTOTAL(3,$B$7:B48)</f>
        <v>42</v>
      </c>
      <c r="B48" t="str">
        <v>2803273F</v>
      </c>
      <c r="C48" t="str">
        <v>Nk</v>
      </c>
      <c r="D48" t="str">
        <v>Chandgude Ramchandra</v>
      </c>
      <c r="E48" s="21" t="str">
        <v>HQ</v>
      </c>
    </row>
    <row r="49" spans="1:5" x14ac:dyDescent="0.3">
      <c r="A49">
        <f>SUBTOTAL(3,$B$7:B49)</f>
        <v>43</v>
      </c>
      <c r="B49" t="str">
        <v>2803338K</v>
      </c>
      <c r="C49" t="str">
        <v>Hav</v>
      </c>
      <c r="D49" t="str">
        <v>More Rajkumar</v>
      </c>
      <c r="E49" s="21" t="str">
        <v>HQ</v>
      </c>
    </row>
    <row r="50" spans="1:5" x14ac:dyDescent="0.3">
      <c r="A50">
        <f>SUBTOTAL(3,$B$7:B50)</f>
        <v>44</v>
      </c>
      <c r="B50" t="str">
        <v>JC-459725L</v>
      </c>
      <c r="C50" t="str">
        <v>Nk</v>
      </c>
      <c r="D50" t="str">
        <v>Sapate Anil</v>
      </c>
      <c r="E50" s="21" t="str">
        <v>HQ</v>
      </c>
    </row>
    <row r="51" spans="1:5" x14ac:dyDescent="0.3">
      <c r="A51">
        <f>SUBTOTAL(3,$B$7:B51)</f>
        <v>45</v>
      </c>
      <c r="B51" t="str">
        <v>JC-460403X</v>
      </c>
      <c r="C51" t="str">
        <v>Sep</v>
      </c>
      <c r="D51" t="str">
        <v>Rajesh Kumar Rai</v>
      </c>
      <c r="E51" s="21" t="str">
        <v>HQ</v>
      </c>
    </row>
    <row r="52" spans="1:5" x14ac:dyDescent="0.3">
      <c r="A52">
        <f>SUBTOTAL(3,$B$7:B52)</f>
        <v>46</v>
      </c>
      <c r="B52" t="str">
        <v>JC-460528P</v>
      </c>
      <c r="C52" t="str">
        <v>Hav</v>
      </c>
      <c r="D52" t="str">
        <v>Jagtap Avadhut</v>
      </c>
      <c r="E52" s="21" t="str">
        <v>HQ</v>
      </c>
    </row>
    <row r="53" spans="1:5" x14ac:dyDescent="0.3">
      <c r="A53">
        <f>SUBTOTAL(3,$B$7:B53)</f>
        <v>47</v>
      </c>
      <c r="B53" t="str">
        <v>2799894A</v>
      </c>
      <c r="C53" t="str">
        <v>Sep</v>
      </c>
      <c r="D53" t="str">
        <v>Patil DnBandev</v>
      </c>
      <c r="E53" s="21" t="str">
        <v>HQ</v>
      </c>
    </row>
    <row r="54" spans="1:5" x14ac:dyDescent="0.3">
      <c r="A54">
        <f>SUBTOTAL(3,$B$7:B54)</f>
        <v>48</v>
      </c>
      <c r="B54" t="str">
        <v>2808189L</v>
      </c>
      <c r="C54" t="str">
        <v>Sep</v>
      </c>
      <c r="D54" t="str">
        <v>Sakpal Nilesh</v>
      </c>
      <c r="E54" s="21" t="str">
        <v>HQ</v>
      </c>
    </row>
    <row r="55" spans="1:5" x14ac:dyDescent="0.3">
      <c r="A55">
        <f>SUBTOTAL(3,$B$7:B55)</f>
        <v>49</v>
      </c>
      <c r="B55" t="str">
        <v>JC-461037L</v>
      </c>
      <c r="C55" t="str">
        <v>Nk</v>
      </c>
      <c r="D55" t="str">
        <v>Mahesh Punajiche</v>
      </c>
      <c r="E55" s="21" t="str">
        <v>HQ</v>
      </c>
    </row>
    <row r="56" spans="1:5" x14ac:dyDescent="0.3">
      <c r="A56">
        <f>SUBTOTAL(3,$B$7:B56)</f>
        <v>50</v>
      </c>
      <c r="B56" t="str">
        <v>2809182N</v>
      </c>
      <c r="C56" t="str">
        <v>Nk</v>
      </c>
      <c r="D56" t="str">
        <v>Amunekar Krishna</v>
      </c>
      <c r="E56" s="21" t="str">
        <v>HQ</v>
      </c>
    </row>
    <row r="57" spans="1:5" x14ac:dyDescent="0.3">
      <c r="A57">
        <f>SUBTOTAL(3,$B$7:B57)</f>
        <v>51</v>
      </c>
      <c r="B57" t="str">
        <v>2803774F</v>
      </c>
      <c r="C57" t="str">
        <v>Sep</v>
      </c>
      <c r="D57" t="str">
        <v>Vashim Khan</v>
      </c>
      <c r="E57" s="21" t="str">
        <v>HQ</v>
      </c>
    </row>
    <row r="58" spans="1:5" x14ac:dyDescent="0.3">
      <c r="A58">
        <f>SUBTOTAL(3,$B$7:B58)</f>
        <v>52</v>
      </c>
      <c r="B58" t="str">
        <v>2815541M</v>
      </c>
      <c r="C58" t="str">
        <v>Nk</v>
      </c>
      <c r="D58" t="str">
        <v>SurBawanshi Gunvant</v>
      </c>
      <c r="E58" s="21" t="str">
        <v>HQ</v>
      </c>
    </row>
    <row r="59" spans="1:5" x14ac:dyDescent="0.3">
      <c r="A59">
        <f>SUBTOTAL(3,$B$7:B59)</f>
        <v>53</v>
      </c>
      <c r="B59" t="str">
        <v>2791960W</v>
      </c>
      <c r="C59" t="str">
        <v>Hav</v>
      </c>
      <c r="D59" t="str">
        <v>Nikam JaBwant</v>
      </c>
      <c r="E59" s="21" t="str">
        <v>HQ</v>
      </c>
    </row>
    <row r="60" spans="1:5" x14ac:dyDescent="0.3">
      <c r="A60">
        <f>SUBTOTAL(3,$B$7:B60)</f>
        <v>54</v>
      </c>
      <c r="B60" t="str">
        <v>2795576B</v>
      </c>
      <c r="C60" t="str">
        <v>Nk</v>
      </c>
      <c r="D60" t="str">
        <v>Manmode Shivaji</v>
      </c>
      <c r="E60" s="21" t="str">
        <v>HQ</v>
      </c>
    </row>
    <row r="61" spans="1:5" x14ac:dyDescent="0.3">
      <c r="A61">
        <f>SUBTOTAL(3,$B$7:B61)</f>
        <v>55</v>
      </c>
      <c r="B61" t="str">
        <v>2805853P</v>
      </c>
      <c r="C61" t="str">
        <v>Lnk</v>
      </c>
      <c r="D61" t="str">
        <v>Bhopendra Barma</v>
      </c>
      <c r="E61" s="21" t="str">
        <v>HQ</v>
      </c>
    </row>
    <row r="62" spans="1:5" x14ac:dyDescent="0.3">
      <c r="A62">
        <f>SUBTOTAL(3,$B$7:B62)</f>
        <v>56</v>
      </c>
      <c r="B62" t="str">
        <v>2806446B</v>
      </c>
      <c r="C62" t="str">
        <v>Sep</v>
      </c>
      <c r="D62" t="str">
        <v>Sudesh Kumar</v>
      </c>
      <c r="E62" s="21" t="str">
        <v>HQ</v>
      </c>
    </row>
    <row r="63" spans="1:5" x14ac:dyDescent="0.3">
      <c r="A63">
        <f>SUBTOTAL(3,$B$7:B63)</f>
        <v>57</v>
      </c>
      <c r="B63" t="str">
        <v>2806706B</v>
      </c>
      <c r="C63" t="str">
        <v>Hav</v>
      </c>
      <c r="D63" t="str">
        <v>Sikandar Badav</v>
      </c>
      <c r="E63" s="21" t="str">
        <v>HQ</v>
      </c>
    </row>
    <row r="64" spans="1:5" x14ac:dyDescent="0.3">
      <c r="A64">
        <f>SUBTOTAL(3,$B$7:B64)</f>
        <v>58</v>
      </c>
      <c r="B64" t="str">
        <v>2807413A</v>
      </c>
      <c r="C64" t="str">
        <v>Nk</v>
      </c>
      <c r="D64" t="str">
        <v>Pradeepkumar S</v>
      </c>
      <c r="E64" s="21" t="str">
        <v>HQ</v>
      </c>
    </row>
    <row r="65" spans="1:5" x14ac:dyDescent="0.3">
      <c r="A65">
        <f>SUBTOTAL(3,$B$7:B65)</f>
        <v>59</v>
      </c>
      <c r="B65" t="str">
        <v>2807971F</v>
      </c>
      <c r="C65" t="str">
        <v>Lnk</v>
      </c>
      <c r="D65" t="str">
        <v>Gadache Ganesh</v>
      </c>
      <c r="E65" s="21" t="str">
        <v>HQ</v>
      </c>
    </row>
    <row r="66" spans="1:5" x14ac:dyDescent="0.3">
      <c r="A66">
        <f>SUBTOTAL(3,$B$7:B66)</f>
        <v>60</v>
      </c>
      <c r="B66" t="str">
        <v>2813146A</v>
      </c>
      <c r="C66" t="str">
        <v>Hav</v>
      </c>
      <c r="D66" t="str">
        <v>Jitender Singh</v>
      </c>
      <c r="E66" s="21" t="str">
        <v>HQ</v>
      </c>
    </row>
    <row r="67" spans="1:5" x14ac:dyDescent="0.3">
      <c r="A67">
        <f>SUBTOTAL(3,$B$7:B67)</f>
        <v>61</v>
      </c>
      <c r="B67" t="str">
        <v>2813283B</v>
      </c>
      <c r="C67" t="str">
        <v>Nk</v>
      </c>
      <c r="D67" t="str">
        <v>Sujeesh D V</v>
      </c>
      <c r="E67" s="21" t="str">
        <v>HQ</v>
      </c>
    </row>
    <row r="68" spans="1:5" x14ac:dyDescent="0.3">
      <c r="A68">
        <f>SUBTOTAL(3,$B$7:B68)</f>
        <v>62</v>
      </c>
      <c r="B68" t="str">
        <v>9515267H</v>
      </c>
      <c r="C68" t="str">
        <v>Lnk</v>
      </c>
      <c r="D68" t="str">
        <v>Sumit Kumar</v>
      </c>
      <c r="E68" s="21" t="str">
        <v>HQ</v>
      </c>
    </row>
    <row r="69" spans="1:5" x14ac:dyDescent="0.3">
      <c r="A69">
        <f>SUBTOTAL(3,$B$7:B69)</f>
        <v>63</v>
      </c>
      <c r="B69" t="str">
        <v>9926643B</v>
      </c>
      <c r="C69" t="str">
        <v>Sep</v>
      </c>
      <c r="D69" t="str">
        <v>Gopal Das</v>
      </c>
      <c r="E69" s="21" t="str">
        <v>HQ</v>
      </c>
    </row>
    <row r="70" spans="1:5" x14ac:dyDescent="0.3">
      <c r="A70">
        <f>SUBTOTAL(3,$B$7:B70)</f>
        <v>64</v>
      </c>
      <c r="B70" t="str">
        <v>IC-60121L</v>
      </c>
      <c r="C70" t="str">
        <v>Hav</v>
      </c>
      <c r="D70" t="str">
        <v>Vikrant Shinde</v>
      </c>
      <c r="E70" s="21" t="str">
        <v>HQ</v>
      </c>
    </row>
    <row r="71" spans="1:5" x14ac:dyDescent="0.3">
      <c r="A71">
        <f>SUBTOTAL(3,$B$7:B71)</f>
        <v>65</v>
      </c>
      <c r="B71" t="str">
        <v>IC-62783M</v>
      </c>
      <c r="C71" t="str">
        <v>Nk</v>
      </c>
      <c r="D71" t="str">
        <v>P S Navalgund</v>
      </c>
      <c r="E71" s="21" t="str">
        <v>HQ</v>
      </c>
    </row>
    <row r="72" spans="1:5" x14ac:dyDescent="0.3">
      <c r="A72">
        <f>SUBTOTAL(3,$B$7:B72)</f>
        <v>66</v>
      </c>
      <c r="B72" t="str">
        <v>JC-461123W</v>
      </c>
      <c r="C72" t="str">
        <v>Sep</v>
      </c>
      <c r="D72" t="str">
        <v>Kurade Ajitkumar</v>
      </c>
      <c r="E72" s="21" t="str">
        <v>HQ</v>
      </c>
    </row>
    <row r="73" spans="1:5" x14ac:dyDescent="0.3">
      <c r="A73">
        <f>SUBTOTAL(3,$B$7:B73)</f>
        <v>67</v>
      </c>
      <c r="B73" t="str">
        <v>JC-461355P</v>
      </c>
      <c r="C73" t="str">
        <v>Hav</v>
      </c>
      <c r="D73" t="str">
        <v>Dalbir Singh</v>
      </c>
      <c r="E73" s="21" t="str">
        <v>HQ</v>
      </c>
    </row>
    <row r="74" spans="1:5" x14ac:dyDescent="0.3">
      <c r="A74">
        <f>SUBTOTAL(3,$B$7:B74)</f>
        <v>68</v>
      </c>
      <c r="B74" t="str">
        <v>JC-461604H</v>
      </c>
      <c r="C74" t="str">
        <v>Sep</v>
      </c>
      <c r="D74" t="str">
        <v>Rane Sandip</v>
      </c>
      <c r="E74" s="21" t="str">
        <v>HQ</v>
      </c>
    </row>
    <row r="75" spans="1:5" x14ac:dyDescent="0.3">
      <c r="A75">
        <f>SUBTOTAL(3,$B$7:B75)</f>
        <v>69</v>
      </c>
      <c r="B75" t="str">
        <v>JC-776445M</v>
      </c>
      <c r="C75" t="str">
        <v>Lnk</v>
      </c>
      <c r="D75" t="str">
        <v>Rajguru Bogesh</v>
      </c>
      <c r="E75" s="21" t="str">
        <v>HQ</v>
      </c>
    </row>
    <row r="76" spans="1:5" x14ac:dyDescent="0.3">
      <c r="A76">
        <f>SUBTOTAL(3,$B$7:B76)</f>
        <v>70</v>
      </c>
      <c r="B76" t="str">
        <v>JC-804939P</v>
      </c>
      <c r="C76" t="str">
        <v>Sep</v>
      </c>
      <c r="D76" t="str">
        <v>Rajkumar</v>
      </c>
      <c r="E76" s="21" t="str">
        <v>HQ</v>
      </c>
    </row>
    <row r="77" spans="1:5" x14ac:dyDescent="0.3">
      <c r="A77">
        <f>SUBTOTAL(3,$B$7:B77)</f>
        <v>71</v>
      </c>
      <c r="B77" t="str">
        <v>14653364F</v>
      </c>
      <c r="C77" t="str">
        <v>Hav</v>
      </c>
      <c r="D77" t="str">
        <v>M Kathiravan</v>
      </c>
      <c r="E77" s="21" t="str">
        <v>HQ</v>
      </c>
    </row>
    <row r="78" spans="1:5" x14ac:dyDescent="0.3">
      <c r="A78">
        <f>SUBTOTAL(3,$B$7:B78)</f>
        <v>72</v>
      </c>
      <c r="B78" t="str">
        <v>14666390F</v>
      </c>
      <c r="C78" t="str">
        <v>Nk</v>
      </c>
      <c r="D78" t="str">
        <v>Tapan Das</v>
      </c>
      <c r="E78" s="21" t="str">
        <v>HQ</v>
      </c>
    </row>
    <row r="79" spans="1:5" x14ac:dyDescent="0.3">
      <c r="A79">
        <f>SUBTOTAL(3,$B$7:B79)</f>
        <v>73</v>
      </c>
      <c r="B79" t="str">
        <v>15437087K</v>
      </c>
      <c r="C79" t="str">
        <v>Lnk</v>
      </c>
      <c r="D79" t="str">
        <v>Tulsidas Narware</v>
      </c>
      <c r="E79" s="21" t="str">
        <v>HQ</v>
      </c>
    </row>
    <row r="80" spans="1:5" x14ac:dyDescent="0.3">
      <c r="A80">
        <f>SUBTOTAL(3,$B$7:B80)</f>
        <v>74</v>
      </c>
      <c r="B80" t="str">
        <v>2791914N</v>
      </c>
      <c r="C80" t="str">
        <v>Sep</v>
      </c>
      <c r="D80" t="str">
        <v>R C Samal</v>
      </c>
      <c r="E80" s="21" t="str">
        <v>HQ</v>
      </c>
    </row>
    <row r="81" spans="1:5" x14ac:dyDescent="0.3">
      <c r="A81">
        <f>SUBTOTAL(3,$B$7:B81)</f>
        <v>75</v>
      </c>
      <c r="B81" t="str">
        <v>2792723L</v>
      </c>
      <c r="C81" t="str">
        <v>Hav</v>
      </c>
      <c r="D81" t="str">
        <v>Surendra Kumar</v>
      </c>
      <c r="E81" s="21" t="str">
        <v>HQ</v>
      </c>
    </row>
    <row r="82" spans="1:5" x14ac:dyDescent="0.3">
      <c r="A82">
        <f>SUBTOTAL(3,$B$7:B82)</f>
        <v>76</v>
      </c>
      <c r="B82" t="str">
        <v>2793316P</v>
      </c>
      <c r="C82" t="str">
        <v>Lnk</v>
      </c>
      <c r="D82" t="str">
        <v>Rohakale Barku</v>
      </c>
      <c r="E82" s="21" t="str">
        <v>HQ</v>
      </c>
    </row>
    <row r="83" spans="1:5" x14ac:dyDescent="0.3">
      <c r="A83">
        <f>SUBTOTAL(3,$B$7:B83)</f>
        <v>77</v>
      </c>
      <c r="B83" t="str">
        <v>2795789M</v>
      </c>
      <c r="C83" t="str">
        <v>Lnk</v>
      </c>
      <c r="D83" t="str">
        <v>Kadam SanjaB</v>
      </c>
      <c r="E83" s="21" t="str">
        <v>HQ</v>
      </c>
    </row>
    <row r="84" spans="1:5" x14ac:dyDescent="0.3">
      <c r="A84">
        <f>SUBTOTAL(3,$B$7:B84)</f>
        <v>78</v>
      </c>
      <c r="B84" t="str">
        <v>2797761L</v>
      </c>
      <c r="C84" t="str">
        <v>Sep</v>
      </c>
      <c r="D84" t="str">
        <v>Mane Satish</v>
      </c>
      <c r="E84" s="21" t="str">
        <v>HQ</v>
      </c>
    </row>
    <row r="85" spans="1:5" x14ac:dyDescent="0.3">
      <c r="A85">
        <f>SUBTOTAL(3,$B$7:B85)</f>
        <v>79</v>
      </c>
      <c r="B85" t="str">
        <v>2798718W</v>
      </c>
      <c r="C85" t="str">
        <v>Nk</v>
      </c>
      <c r="D85" t="str">
        <v>Shivane Ramesh</v>
      </c>
      <c r="E85" s="21" t="str">
        <v>HQ</v>
      </c>
    </row>
    <row r="86" spans="1:5" x14ac:dyDescent="0.3">
      <c r="A86">
        <f>SUBTOTAL(3,$B$7:B86)</f>
        <v>80</v>
      </c>
      <c r="B86" t="str">
        <v>2800595W</v>
      </c>
      <c r="C86" t="str">
        <v>Lnk</v>
      </c>
      <c r="D86" t="str">
        <v>Hajare Deepak</v>
      </c>
      <c r="E86" s="21" t="str">
        <v>HQ</v>
      </c>
    </row>
    <row r="87" spans="1:5" x14ac:dyDescent="0.3">
      <c r="A87">
        <f>SUBTOTAL(3,$B$7:B87)</f>
        <v>81</v>
      </c>
      <c r="B87" t="str">
        <v>2801289N</v>
      </c>
      <c r="C87" t="str">
        <v>Nk</v>
      </c>
      <c r="D87" t="str">
        <v>Shekhar Ghosh</v>
      </c>
      <c r="E87" s="21" t="str">
        <v>HQ</v>
      </c>
    </row>
    <row r="88" spans="1:5" x14ac:dyDescent="0.3">
      <c r="A88">
        <f>SUBTOTAL(3,$B$7:B88)</f>
        <v>82</v>
      </c>
      <c r="B88" t="str">
        <v>2801363K</v>
      </c>
      <c r="C88" t="str">
        <v>Lnk</v>
      </c>
      <c r="D88" t="str">
        <v>Venkat Raman</v>
      </c>
      <c r="E88" s="21" t="str">
        <v>HQ</v>
      </c>
    </row>
    <row r="89" spans="1:5" x14ac:dyDescent="0.3">
      <c r="A89">
        <f>SUBTOTAL(3,$B$7:B89)</f>
        <v>83</v>
      </c>
      <c r="B89" t="str">
        <v>2802298F</v>
      </c>
      <c r="C89" t="str">
        <v>Hav</v>
      </c>
      <c r="D89" t="str">
        <v>BaBella Lakshmaiah</v>
      </c>
      <c r="E89" s="21" t="str">
        <v>HQ</v>
      </c>
    </row>
    <row r="90" spans="1:5" x14ac:dyDescent="0.3">
      <c r="A90">
        <f>SUBTOTAL(3,$B$7:B90)</f>
        <v>84</v>
      </c>
      <c r="B90" t="str">
        <v>2803182X</v>
      </c>
      <c r="C90" t="str">
        <v>Hav</v>
      </c>
      <c r="D90" t="str">
        <v>Gawade Gopichand</v>
      </c>
      <c r="E90" s="21" t="str">
        <v>HQ</v>
      </c>
    </row>
    <row r="91" spans="1:5" x14ac:dyDescent="0.3">
      <c r="A91">
        <f>SUBTOTAL(3,$B$7:B91)</f>
        <v>85</v>
      </c>
      <c r="B91" t="str">
        <v>2803336B</v>
      </c>
      <c r="C91" t="str">
        <v>Nk</v>
      </c>
      <c r="D91" t="str">
        <v>Bhosale Dhanaji</v>
      </c>
      <c r="E91" s="21" t="str">
        <v>HQ</v>
      </c>
    </row>
    <row r="92" spans="1:5" x14ac:dyDescent="0.3">
      <c r="A92">
        <f>SUBTOTAL(3,$B$7:B92)</f>
        <v>86</v>
      </c>
      <c r="B92" t="str">
        <v>2803459L</v>
      </c>
      <c r="C92" t="str">
        <v>Lnk</v>
      </c>
      <c r="D92" t="str">
        <v>Basavraj Birajdar</v>
      </c>
      <c r="E92" s="21" t="str">
        <v>HQ</v>
      </c>
    </row>
    <row r="93" spans="1:5" x14ac:dyDescent="0.3">
      <c r="A93">
        <f>SUBTOTAL(3,$B$7:B93)</f>
        <v>87</v>
      </c>
      <c r="B93" t="str">
        <v>2803500W</v>
      </c>
      <c r="C93" t="str">
        <v>Sep</v>
      </c>
      <c r="D93" t="str">
        <v>Sanjeev Bajentri</v>
      </c>
      <c r="E93" s="21" t="str">
        <v>HQ</v>
      </c>
    </row>
    <row r="94" spans="1:5" x14ac:dyDescent="0.3">
      <c r="A94">
        <f>SUBTOTAL(3,$B$7:B94)</f>
        <v>88</v>
      </c>
      <c r="B94" t="str">
        <v>2804394P</v>
      </c>
      <c r="C94" t="str">
        <v>Nk</v>
      </c>
      <c r="D94" t="str">
        <v>Varal Shankar</v>
      </c>
      <c r="E94" s="21" t="str">
        <v>HQ</v>
      </c>
    </row>
    <row r="95" spans="1:5" x14ac:dyDescent="0.3">
      <c r="A95">
        <f>SUBTOTAL(3,$B$7:B95)</f>
        <v>89</v>
      </c>
      <c r="B95" t="str">
        <v>2804447L</v>
      </c>
      <c r="C95" t="str">
        <v>Sep</v>
      </c>
      <c r="D95" t="str">
        <v>Chavan Praveen</v>
      </c>
      <c r="E95" s="21" t="str">
        <v>HQ</v>
      </c>
    </row>
    <row r="96" spans="1:5" x14ac:dyDescent="0.3">
      <c r="A96">
        <f>SUBTOTAL(3,$B$7:B96)</f>
        <v>90</v>
      </c>
      <c r="B96" t="str">
        <v>2804784X</v>
      </c>
      <c r="C96" t="str">
        <v>Nk</v>
      </c>
      <c r="D96" t="str">
        <v>Manjule Dilip</v>
      </c>
      <c r="E96" s="21" t="str">
        <v>HQ</v>
      </c>
    </row>
    <row r="97" spans="1:5" x14ac:dyDescent="0.3">
      <c r="A97">
        <f>SUBTOTAL(3,$B$7:B97)</f>
        <v>91</v>
      </c>
      <c r="B97" t="str">
        <v>2804852A</v>
      </c>
      <c r="C97" t="str">
        <v>Lnk</v>
      </c>
      <c r="D97" t="str">
        <v>Desai Satish</v>
      </c>
      <c r="E97" s="21" t="str">
        <v>HQ</v>
      </c>
    </row>
    <row r="98" spans="1:5" x14ac:dyDescent="0.3">
      <c r="A98">
        <f>SUBTOTAL(3,$B$7:B98)</f>
        <v>92</v>
      </c>
      <c r="B98" t="str">
        <v>2805506W</v>
      </c>
      <c r="C98" t="str">
        <v>Hav</v>
      </c>
      <c r="D98" t="str">
        <v>Jagtap Balaso</v>
      </c>
      <c r="E98" s="21" t="str">
        <v>HQ</v>
      </c>
    </row>
    <row r="99" spans="1:5" x14ac:dyDescent="0.3">
      <c r="A99">
        <f>SUBTOTAL(3,$B$7:B99)</f>
        <v>93</v>
      </c>
      <c r="B99" t="str">
        <v>2805752F</v>
      </c>
      <c r="C99" t="str">
        <v>Nk</v>
      </c>
      <c r="D99" t="str">
        <v>Lakhe Dhanraj</v>
      </c>
      <c r="E99" s="21" t="str">
        <v>HQ</v>
      </c>
    </row>
    <row r="100" spans="1:5" x14ac:dyDescent="0.3">
      <c r="A100">
        <f>SUBTOTAL(3,$B$7:B100)</f>
        <v>94</v>
      </c>
      <c r="B100" t="str">
        <v>2805830N</v>
      </c>
      <c r="C100" t="str">
        <v>Sep</v>
      </c>
      <c r="D100" t="str">
        <v>Sanap Gajanan</v>
      </c>
      <c r="E100" s="21" t="str">
        <v>HQ</v>
      </c>
    </row>
    <row r="101" spans="1:5" x14ac:dyDescent="0.3">
      <c r="A101">
        <f>SUBTOTAL(3,$B$7:B101)</f>
        <v>95</v>
      </c>
      <c r="B101" t="str">
        <v>2806008W</v>
      </c>
      <c r="C101" t="str">
        <v>Lnk</v>
      </c>
      <c r="D101" t="str">
        <v>Omale Adesh</v>
      </c>
      <c r="E101" s="21" t="str">
        <v>HQ</v>
      </c>
    </row>
    <row r="102" spans="1:5" x14ac:dyDescent="0.3">
      <c r="A102">
        <f>SUBTOTAL(3,$B$7:B102)</f>
        <v>96</v>
      </c>
      <c r="B102" t="str">
        <v>2806106W</v>
      </c>
      <c r="C102" t="str">
        <v>Hav</v>
      </c>
      <c r="D102" t="str">
        <v>Karande Bapu</v>
      </c>
      <c r="E102" s="21" t="str">
        <v>HQ</v>
      </c>
    </row>
    <row r="103" spans="1:5" x14ac:dyDescent="0.3">
      <c r="A103">
        <f>SUBTOTAL(3,$B$7:B103)</f>
        <v>97</v>
      </c>
      <c r="B103" t="str">
        <v>2806157K</v>
      </c>
      <c r="C103" t="str">
        <v>Nk</v>
      </c>
      <c r="D103" t="str">
        <v>Dond Prakash</v>
      </c>
      <c r="E103" s="21" t="str">
        <v>HQ</v>
      </c>
    </row>
    <row r="104" spans="1:5" x14ac:dyDescent="0.3">
      <c r="A104">
        <f>SUBTOTAL(3,$B$7:B104)</f>
        <v>98</v>
      </c>
      <c r="B104" t="str">
        <v>IC-63562M</v>
      </c>
      <c r="C104" t="str">
        <v>Nk</v>
      </c>
      <c r="D104" t="str">
        <v>JKV Mudliar</v>
      </c>
      <c r="E104" s="21" t="str">
        <v>HQ</v>
      </c>
    </row>
    <row r="105" spans="1:5" x14ac:dyDescent="0.3">
      <c r="A105">
        <f>SUBTOTAL(3,$B$7:B105)</f>
        <v>99</v>
      </c>
      <c r="B105" t="str">
        <v>IC-67090B</v>
      </c>
      <c r="C105" t="str">
        <v>Lnk</v>
      </c>
      <c r="D105" t="str">
        <v>Chinche Akash</v>
      </c>
      <c r="E105" s="21" t="str">
        <v>HQ</v>
      </c>
    </row>
    <row r="106" spans="1:5" x14ac:dyDescent="0.3">
      <c r="A106">
        <f>SUBTOTAL(3,$B$7:B106)</f>
        <v>100</v>
      </c>
      <c r="B106" t="str">
        <v>IC-82945N</v>
      </c>
      <c r="C106" t="str">
        <v>Hav</v>
      </c>
      <c r="D106" t="str">
        <v>Tushar Mane</v>
      </c>
      <c r="E106" s="21" t="str">
        <v>HQ</v>
      </c>
    </row>
    <row r="107" spans="1:5" x14ac:dyDescent="0.3">
      <c r="A107">
        <f>SUBTOTAL(3,$B$7:B107)</f>
        <v>100</v>
      </c>
    </row>
    <row r="108" spans="1:5" x14ac:dyDescent="0.3">
      <c r="A108">
        <f>SUBTOTAL(3,$B$7:B108)</f>
        <v>100</v>
      </c>
    </row>
  </sheetData>
  <mergeCells count="1">
    <mergeCell ref="A5:E5"/>
  </mergeCells>
  <pageMargins left="0.7" right="0.7" top="0.75" bottom="0.75" header="0.3" footer="0.3"/>
  <pageSetup orientation="portrait" r:id="rId1"/>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36"/>
  <dimension ref="A1:M9"/>
  <sheetViews>
    <sheetView topLeftCell="A2" workbookViewId="0"/>
  </sheetViews>
  <sheetFormatPr defaultRowHeight="14.4" x14ac:dyDescent="0.3"/>
  <cols>
    <col min="1" max="1" width="7.21875" style="23" bestFit="1" customWidth="1"/>
    <col min="2" max="2" width="9.21875" style="23" bestFit="1" customWidth="1"/>
    <col min="3" max="3" width="3.77734375" style="23" bestFit="1" customWidth="1"/>
    <col min="4" max="4" width="12.21875" style="23" bestFit="1" customWidth="1"/>
    <col min="5" max="5" width="11.21875" style="23" bestFit="1" customWidth="1"/>
    <col min="6" max="6" width="10.21875" style="78" bestFit="1" customWidth="1"/>
    <col min="7" max="12" width="0" style="23" hidden="1" customWidth="1"/>
    <col min="13" max="13" width="11.21875" style="23" bestFit="1" customWidth="1"/>
  </cols>
  <sheetData>
    <row r="1" spans="1:13" hidden="1" x14ac:dyDescent="0.3">
      <c r="A1"/>
      <c r="B1"/>
      <c r="C1"/>
      <c r="D1"/>
      <c r="E1" t="s">
        <v>1375</v>
      </c>
      <c r="F1" s="51"/>
      <c r="G1"/>
      <c r="H1"/>
      <c r="I1"/>
      <c r="J1"/>
      <c r="K1"/>
      <c r="L1"/>
      <c r="M1"/>
    </row>
    <row r="2" spans="1:13" x14ac:dyDescent="0.3">
      <c r="A2"/>
      <c r="B2"/>
      <c r="C2"/>
      <c r="D2"/>
      <c r="E2"/>
      <c r="F2" s="51"/>
      <c r="G2"/>
      <c r="H2"/>
      <c r="I2"/>
      <c r="J2"/>
      <c r="K2"/>
      <c r="L2"/>
      <c r="M2"/>
    </row>
    <row r="3" spans="1:13" x14ac:dyDescent="0.3">
      <c r="A3"/>
      <c r="B3"/>
      <c r="C3"/>
      <c r="D3"/>
      <c r="E3"/>
      <c r="F3" s="51"/>
      <c r="G3"/>
      <c r="H3"/>
      <c r="I3"/>
      <c r="J3"/>
      <c r="K3"/>
      <c r="L3"/>
      <c r="M3"/>
    </row>
    <row r="4" spans="1:13" x14ac:dyDescent="0.3">
      <c r="A4" s="90" t="s">
        <v>1377</v>
      </c>
      <c r="B4" s="91"/>
      <c r="C4" s="91"/>
      <c r="D4" s="91"/>
      <c r="E4" s="91"/>
      <c r="F4" s="91"/>
      <c r="G4" s="91"/>
      <c r="H4" s="91"/>
      <c r="I4" s="91"/>
      <c r="J4" s="91"/>
      <c r="K4" s="91"/>
      <c r="L4" s="91"/>
      <c r="M4" s="91"/>
    </row>
    <row r="5" spans="1:13" x14ac:dyDescent="0.3">
      <c r="A5" s="82" t="s">
        <v>1312</v>
      </c>
      <c r="B5" s="82" t="s">
        <v>1345</v>
      </c>
      <c r="C5" s="82" t="s">
        <v>1346</v>
      </c>
      <c r="D5" s="82" t="s">
        <v>1348</v>
      </c>
      <c r="E5" s="82" t="s">
        <v>1314</v>
      </c>
      <c r="F5" s="83" t="s">
        <v>1289</v>
      </c>
      <c r="G5" s="82"/>
      <c r="H5" s="82"/>
      <c r="I5" s="82"/>
      <c r="J5" s="82"/>
      <c r="K5" s="82"/>
      <c r="L5" s="82"/>
      <c r="M5" s="82" t="s">
        <v>1376</v>
      </c>
    </row>
    <row r="6" spans="1:13" x14ac:dyDescent="0.3">
      <c r="A6" s="23">
        <f ca="1">SUBTOTAL(3,$B$6:B6)</f>
        <v>1</v>
      </c>
      <c r="B6" s="23" t="e" cm="1">
        <f t="array" aca="1" ref="B6:M7" ca="1">_xlfn._xlws.FILTER('BN BDAY LIST'!B6:M1048576,'BN BDAY LIST'!M6:M1048576="HAPPY BDAY")</f>
        <v>#NAME?</v>
      </c>
      <c r="C6" s="23" t="e">
        <f ca="1"/>
        <v>#NAME?</v>
      </c>
      <c r="D6" s="23" t="e">
        <f ca="1"/>
        <v>#NAME?</v>
      </c>
      <c r="E6" s="23" t="e">
        <f ca="1"/>
        <v>#NAME?</v>
      </c>
      <c r="F6" s="78" t="e">
        <f ca="1"/>
        <v>#NAME?</v>
      </c>
      <c r="G6" s="23" t="e">
        <f ca="1"/>
        <v>#NAME?</v>
      </c>
      <c r="H6" s="23" t="e">
        <f ca="1"/>
        <v>#NAME?</v>
      </c>
      <c r="I6" s="23" t="e">
        <f ca="1"/>
        <v>#NAME?</v>
      </c>
      <c r="J6" s="23" t="e">
        <f ca="1"/>
        <v>#NAME?</v>
      </c>
      <c r="K6" s="23" t="e">
        <f ca="1"/>
        <v>#NAME?</v>
      </c>
      <c r="L6" s="23" t="e">
        <f ca="1"/>
        <v>#NAME?</v>
      </c>
      <c r="M6" s="23" t="e">
        <f ca="1"/>
        <v>#NAME?</v>
      </c>
    </row>
    <row r="7" spans="1:13" x14ac:dyDescent="0.3">
      <c r="A7" s="23">
        <f ca="1">SUBTOTAL(3,$B$6:B7)</f>
        <v>2</v>
      </c>
      <c r="B7" s="23" t="e">
        <f ca="1"/>
        <v>#NAME?</v>
      </c>
      <c r="C7" s="23" t="e">
        <f ca="1"/>
        <v>#NAME?</v>
      </c>
      <c r="D7" s="23" t="e">
        <f ca="1"/>
        <v>#NAME?</v>
      </c>
      <c r="E7" s="23" t="e">
        <f ca="1"/>
        <v>#NAME?</v>
      </c>
      <c r="F7" s="78" t="e">
        <f ca="1"/>
        <v>#NAME?</v>
      </c>
      <c r="G7" s="23" t="e">
        <f ca="1"/>
        <v>#NAME?</v>
      </c>
      <c r="H7" s="23" t="e">
        <f ca="1"/>
        <v>#NAME?</v>
      </c>
      <c r="I7" s="23" t="e">
        <f ca="1"/>
        <v>#NAME?</v>
      </c>
      <c r="J7" s="23" t="e">
        <f ca="1"/>
        <v>#NAME?</v>
      </c>
      <c r="K7" s="23" t="e">
        <f ca="1"/>
        <v>#NAME?</v>
      </c>
      <c r="L7" s="23" t="e">
        <f ca="1"/>
        <v>#NAME?</v>
      </c>
      <c r="M7" s="23" t="e">
        <f ca="1"/>
        <v>#NAME?</v>
      </c>
    </row>
    <row r="8" spans="1:13" x14ac:dyDescent="0.3">
      <c r="A8" s="23">
        <f ca="1">SUBTOTAL(3,$B$6:B8)</f>
        <v>2</v>
      </c>
    </row>
    <row r="9" spans="1:13" x14ac:dyDescent="0.3">
      <c r="A9" s="23">
        <f ca="1">SUBTOTAL(3,$B$6:B9)</f>
        <v>2</v>
      </c>
    </row>
  </sheetData>
  <mergeCells count="1">
    <mergeCell ref="A4:M4"/>
  </mergeCells>
  <pageMargins left="0.7" right="0.7" top="0.75" bottom="0.75" header="0.3" footer="0.3"/>
  <drawing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4"/>
  <dimension ref="A1:Q436"/>
  <sheetViews>
    <sheetView showGridLines="0" workbookViewId="0">
      <selection activeCell="R20" sqref="R20"/>
    </sheetView>
  </sheetViews>
  <sheetFormatPr defaultRowHeight="14.4" x14ac:dyDescent="0.3"/>
  <cols>
    <col min="1" max="1" width="7.21875" bestFit="1" customWidth="1"/>
    <col min="2" max="2" width="11.21875" bestFit="1" customWidth="1"/>
    <col min="3" max="3" width="5.5546875" bestFit="1" customWidth="1"/>
    <col min="4" max="4" width="20.77734375" bestFit="1" customWidth="1"/>
    <col min="5" max="5" width="4.44140625" bestFit="1" customWidth="1"/>
    <col min="6" max="6" width="13.5546875" style="79" bestFit="1" customWidth="1"/>
    <col min="7" max="11" width="0" hidden="1" customWidth="1"/>
    <col min="12" max="12" width="7" hidden="1" customWidth="1"/>
    <col min="13" max="13" width="11.21875" bestFit="1" customWidth="1"/>
  </cols>
  <sheetData>
    <row r="1" spans="1:17" x14ac:dyDescent="0.3">
      <c r="I1">
        <v>144216</v>
      </c>
    </row>
    <row r="4" spans="1:17" x14ac:dyDescent="0.3">
      <c r="A4" s="129" t="s">
        <v>1374</v>
      </c>
      <c r="B4" s="130"/>
      <c r="C4" s="130"/>
      <c r="D4" s="130"/>
      <c r="E4" s="130"/>
      <c r="F4" s="130"/>
      <c r="G4" s="130"/>
      <c r="H4" s="130"/>
      <c r="I4" s="130"/>
      <c r="J4" s="130"/>
      <c r="K4" s="130"/>
      <c r="L4" s="130"/>
      <c r="M4" s="130"/>
    </row>
    <row r="5" spans="1:17" x14ac:dyDescent="0.3">
      <c r="A5" s="80" t="s">
        <v>1312</v>
      </c>
      <c r="B5" s="80" t="s">
        <v>1345</v>
      </c>
      <c r="C5" s="80" t="s">
        <v>1346</v>
      </c>
      <c r="D5" s="80" t="s">
        <v>1348</v>
      </c>
      <c r="E5" s="80" t="s">
        <v>1314</v>
      </c>
      <c r="F5" s="81" t="s">
        <v>1372</v>
      </c>
      <c r="G5" s="80"/>
      <c r="H5" s="80"/>
      <c r="I5" s="80"/>
      <c r="J5" s="80"/>
      <c r="K5" s="80"/>
      <c r="L5" s="80"/>
      <c r="M5" s="80" t="s">
        <v>1373</v>
      </c>
    </row>
    <row r="6" spans="1:17" x14ac:dyDescent="0.3">
      <c r="A6">
        <f>SUBTOTAL(3,$B$6:B6)</f>
        <v>1</v>
      </c>
      <c r="B6" t="str" cm="1">
        <f t="array" ref="B6:F434">Table7[[Army NO]:[DOB]]</f>
        <v>17027948A</v>
      </c>
      <c r="C6" t="str">
        <v>Nk</v>
      </c>
      <c r="D6" t="str">
        <v>Krishan Badav</v>
      </c>
      <c r="E6" t="str">
        <v>A</v>
      </c>
      <c r="F6" s="79">
        <v>32583</v>
      </c>
      <c r="M6" t="b">
        <f ca="1">IF(DAY(F6)&amp;MONTH(F6)=DAY(TODAY())&amp;MONTH(TODAY()),"HAPPY BDAY")</f>
        <v>0</v>
      </c>
    </row>
    <row r="7" spans="1:17" x14ac:dyDescent="0.3">
      <c r="A7">
        <f>SUBTOTAL(3,$B$6:B7)</f>
        <v>2</v>
      </c>
      <c r="B7" t="str">
        <v>2793160H</v>
      </c>
      <c r="C7" t="str">
        <v>Lnk</v>
      </c>
      <c r="D7" t="str">
        <v>Agre SanjaB</v>
      </c>
      <c r="E7" t="str">
        <v>A</v>
      </c>
      <c r="F7" s="79">
        <v>40780</v>
      </c>
      <c r="M7" t="b">
        <f t="shared" ref="M7:M70" ca="1" si="0">IF(DAY(F7)&amp;MONTH(F7)=DAY(TODAY())&amp;MONTH(TODAY()),"HAPPY BDAY")</f>
        <v>0</v>
      </c>
    </row>
    <row r="8" spans="1:17" x14ac:dyDescent="0.3">
      <c r="A8">
        <f>SUBTOTAL(3,$B$6:B8)</f>
        <v>3</v>
      </c>
      <c r="B8" t="str">
        <v>2793291N</v>
      </c>
      <c r="C8" t="str">
        <v>Sep</v>
      </c>
      <c r="D8" t="str">
        <v>Wabale Santosh</v>
      </c>
      <c r="E8" t="str">
        <v>A</v>
      </c>
      <c r="F8" s="79">
        <v>32585</v>
      </c>
      <c r="M8" t="b">
        <f t="shared" ca="1" si="0"/>
        <v>0</v>
      </c>
      <c r="P8">
        <f ca="1">COUNTIF(M:M,"HAPPY BDAY")</f>
        <v>1</v>
      </c>
      <c r="Q8" t="str">
        <f ca="1">"TODAY  BIRTHDAY:"&amp;COUNTIF(M:M,"HAPPY BDAY")</f>
        <v>TODAY  BIRTHDAY:1</v>
      </c>
    </row>
    <row r="9" spans="1:17" x14ac:dyDescent="0.3">
      <c r="A9">
        <f>SUBTOTAL(3,$B$6:B9)</f>
        <v>4</v>
      </c>
      <c r="B9" t="str">
        <v>2793976M</v>
      </c>
      <c r="C9" t="str">
        <v>Hav</v>
      </c>
      <c r="D9" t="str">
        <v>Patil Bharat</v>
      </c>
      <c r="E9" t="str">
        <v>A</v>
      </c>
      <c r="F9" s="79">
        <v>30713</v>
      </c>
      <c r="M9" t="b">
        <f t="shared" ca="1" si="0"/>
        <v>0</v>
      </c>
    </row>
    <row r="10" spans="1:17" x14ac:dyDescent="0.3">
      <c r="A10">
        <f>SUBTOTAL(3,$B$6:B10)</f>
        <v>5</v>
      </c>
      <c r="B10" t="str">
        <v>2794183W</v>
      </c>
      <c r="C10" t="str">
        <v>Nk</v>
      </c>
      <c r="D10" t="str">
        <v>Shinde Sharad</v>
      </c>
      <c r="E10" t="str">
        <v>A</v>
      </c>
      <c r="F10" s="79">
        <v>30714</v>
      </c>
      <c r="M10" t="b">
        <f t="shared" ca="1" si="0"/>
        <v>0</v>
      </c>
    </row>
    <row r="11" spans="1:17" x14ac:dyDescent="0.3">
      <c r="A11">
        <f>SUBTOTAL(3,$B$6:B11)</f>
        <v>6</v>
      </c>
      <c r="B11" t="str">
        <v>2795176M</v>
      </c>
      <c r="C11" t="str">
        <v>Lnk</v>
      </c>
      <c r="D11" t="str">
        <v>Salam Vaiju</v>
      </c>
      <c r="E11" t="str">
        <v>A</v>
      </c>
      <c r="F11" s="79">
        <v>30715</v>
      </c>
      <c r="M11" t="b">
        <f t="shared" ca="1" si="0"/>
        <v>0</v>
      </c>
    </row>
    <row r="12" spans="1:17" x14ac:dyDescent="0.3">
      <c r="A12">
        <f>SUBTOTAL(3,$B$6:B12)</f>
        <v>7</v>
      </c>
      <c r="B12" t="str">
        <v>2795922K</v>
      </c>
      <c r="C12" t="str">
        <v>Sep</v>
      </c>
      <c r="D12" t="str">
        <v>Gurulingappa Badachi</v>
      </c>
      <c r="E12" t="str">
        <v>B</v>
      </c>
      <c r="F12" s="79">
        <v>30716</v>
      </c>
      <c r="M12" t="b">
        <f t="shared" ca="1" si="0"/>
        <v>0</v>
      </c>
    </row>
    <row r="13" spans="1:17" x14ac:dyDescent="0.3">
      <c r="A13">
        <f>SUBTOTAL(3,$B$6:B13)</f>
        <v>8</v>
      </c>
      <c r="B13" t="str">
        <v>2796133K</v>
      </c>
      <c r="C13" t="str">
        <v>Hav</v>
      </c>
      <c r="D13" t="str">
        <v>Thange Babasaheb</v>
      </c>
      <c r="E13" t="str">
        <v>SP</v>
      </c>
      <c r="F13" s="79">
        <v>30717</v>
      </c>
      <c r="M13" t="b">
        <f t="shared" ca="1" si="0"/>
        <v>0</v>
      </c>
    </row>
    <row r="14" spans="1:17" x14ac:dyDescent="0.3">
      <c r="A14">
        <f>SUBTOTAL(3,$B$6:B14)</f>
        <v>9</v>
      </c>
      <c r="B14" t="str">
        <v>2797397X</v>
      </c>
      <c r="C14" t="str">
        <v>Nk</v>
      </c>
      <c r="D14" t="str">
        <v>Sopan Sargar</v>
      </c>
      <c r="E14" t="str">
        <v>SP</v>
      </c>
      <c r="F14" s="79">
        <v>33377</v>
      </c>
      <c r="M14" t="b">
        <f t="shared" ca="1" si="0"/>
        <v>0</v>
      </c>
    </row>
    <row r="15" spans="1:17" x14ac:dyDescent="0.3">
      <c r="A15">
        <f>SUBTOTAL(3,$B$6:B15)</f>
        <v>10</v>
      </c>
      <c r="B15" t="str">
        <v>2797852P</v>
      </c>
      <c r="C15" t="str">
        <v>Lnk</v>
      </c>
      <c r="D15" t="str">
        <v>Mane Tanaji</v>
      </c>
      <c r="E15" t="str">
        <v>SP</v>
      </c>
      <c r="F15" s="79">
        <v>33203</v>
      </c>
      <c r="M15" t="b">
        <f t="shared" ca="1" si="0"/>
        <v>0</v>
      </c>
    </row>
    <row r="16" spans="1:17" x14ac:dyDescent="0.3">
      <c r="A16">
        <f>SUBTOTAL(3,$B$6:B16)</f>
        <v>11</v>
      </c>
      <c r="B16" t="str">
        <v>2798046P</v>
      </c>
      <c r="C16" t="str">
        <v>Sep</v>
      </c>
      <c r="D16" t="str">
        <v>Sabale Tejpal</v>
      </c>
      <c r="E16" t="str">
        <v>SP</v>
      </c>
      <c r="F16" s="79">
        <v>33204</v>
      </c>
      <c r="M16" t="b">
        <f t="shared" ca="1" si="0"/>
        <v>0</v>
      </c>
    </row>
    <row r="17" spans="1:13" x14ac:dyDescent="0.3">
      <c r="A17">
        <f>SUBTOTAL(3,$B$6:B17)</f>
        <v>12</v>
      </c>
      <c r="B17" t="str">
        <v>2798724K</v>
      </c>
      <c r="C17" t="str">
        <v>Hav</v>
      </c>
      <c r="D17" t="str">
        <v>Sadashiv Shingadi</v>
      </c>
      <c r="E17" t="str">
        <v>SP</v>
      </c>
      <c r="F17" s="79">
        <v>33205</v>
      </c>
      <c r="M17" t="b">
        <f t="shared" ca="1" si="0"/>
        <v>0</v>
      </c>
    </row>
    <row r="18" spans="1:13" x14ac:dyDescent="0.3">
      <c r="A18">
        <f>SUBTOTAL(3,$B$6:B18)</f>
        <v>13</v>
      </c>
      <c r="B18" t="str">
        <v>2798991L</v>
      </c>
      <c r="C18" t="str">
        <v>Nk</v>
      </c>
      <c r="D18" t="str">
        <v>Nidheesh K</v>
      </c>
      <c r="E18" t="str">
        <v>SP</v>
      </c>
      <c r="F18" s="79">
        <v>33206</v>
      </c>
      <c r="M18" t="b">
        <f t="shared" ca="1" si="0"/>
        <v>0</v>
      </c>
    </row>
    <row r="19" spans="1:13" x14ac:dyDescent="0.3">
      <c r="A19">
        <f>SUBTOTAL(3,$B$6:B19)</f>
        <v>14</v>
      </c>
      <c r="B19" t="str">
        <v>2799411X</v>
      </c>
      <c r="C19" t="str">
        <v>Lnk</v>
      </c>
      <c r="D19" t="str">
        <v>Kapadi Chandrabhan</v>
      </c>
      <c r="E19" t="str">
        <v>B</v>
      </c>
      <c r="F19" s="79">
        <v>33207</v>
      </c>
      <c r="M19" t="b">
        <f t="shared" ca="1" si="0"/>
        <v>0</v>
      </c>
    </row>
    <row r="20" spans="1:13" x14ac:dyDescent="0.3">
      <c r="A20">
        <f>SUBTOTAL(3,$B$6:B20)</f>
        <v>15</v>
      </c>
      <c r="B20" t="str">
        <v>2800191N</v>
      </c>
      <c r="C20" t="str">
        <v>Sep</v>
      </c>
      <c r="D20" t="str">
        <v>Sawant Milind</v>
      </c>
      <c r="E20" t="str">
        <v>B</v>
      </c>
      <c r="F20" s="79">
        <v>33208</v>
      </c>
      <c r="M20" t="b">
        <f t="shared" ca="1" si="0"/>
        <v>0</v>
      </c>
    </row>
    <row r="21" spans="1:13" x14ac:dyDescent="0.3">
      <c r="A21">
        <f>SUBTOTAL(3,$B$6:B21)</f>
        <v>16</v>
      </c>
      <c r="B21" t="str">
        <v>2801516H</v>
      </c>
      <c r="C21" t="str">
        <v>Hav</v>
      </c>
      <c r="D21" t="str">
        <v>Patil Parasharam</v>
      </c>
      <c r="E21" t="str">
        <v>SP</v>
      </c>
      <c r="F21" s="79">
        <v>33209</v>
      </c>
      <c r="M21" t="b">
        <f t="shared" ca="1" si="0"/>
        <v>0</v>
      </c>
    </row>
    <row r="22" spans="1:13" x14ac:dyDescent="0.3">
      <c r="A22">
        <f>SUBTOTAL(3,$B$6:B22)</f>
        <v>17</v>
      </c>
      <c r="B22" t="str">
        <v>2802117L</v>
      </c>
      <c r="C22" t="str">
        <v>Nk</v>
      </c>
      <c r="D22" t="str">
        <v>Kendre Digambar</v>
      </c>
      <c r="E22" t="str">
        <v>HQ</v>
      </c>
      <c r="F22" s="79">
        <v>33210</v>
      </c>
      <c r="M22" t="b">
        <f t="shared" ca="1" si="0"/>
        <v>0</v>
      </c>
    </row>
    <row r="23" spans="1:13" x14ac:dyDescent="0.3">
      <c r="A23">
        <f>SUBTOTAL(3,$B$6:B23)</f>
        <v>18</v>
      </c>
      <c r="B23" t="str">
        <v>2802262H</v>
      </c>
      <c r="C23" t="str">
        <v>Lnk</v>
      </c>
      <c r="D23" t="str">
        <v>Kolekar VijaB</v>
      </c>
      <c r="E23" t="str">
        <v>B</v>
      </c>
      <c r="F23" s="79">
        <v>33211</v>
      </c>
      <c r="M23" t="b">
        <f t="shared" ca="1" si="0"/>
        <v>0</v>
      </c>
    </row>
    <row r="24" spans="1:13" x14ac:dyDescent="0.3">
      <c r="A24">
        <f>SUBTOTAL(3,$B$6:B24)</f>
        <v>19</v>
      </c>
      <c r="B24" t="str">
        <v>2802334F</v>
      </c>
      <c r="C24" t="str">
        <v>Sep</v>
      </c>
      <c r="D24" t="str">
        <v>Jamkar Rakesh</v>
      </c>
      <c r="E24" t="str">
        <v>B</v>
      </c>
      <c r="F24" s="79">
        <v>33212</v>
      </c>
      <c r="M24" t="b">
        <f t="shared" ca="1" si="0"/>
        <v>0</v>
      </c>
    </row>
    <row r="25" spans="1:13" x14ac:dyDescent="0.3">
      <c r="A25">
        <f>SUBTOTAL(3,$B$6:B25)</f>
        <v>20</v>
      </c>
      <c r="B25" t="str">
        <v>2802654W</v>
      </c>
      <c r="C25" t="str">
        <v>Hav</v>
      </c>
      <c r="D25" t="str">
        <v>More Sahebrao</v>
      </c>
      <c r="E25" t="str">
        <v>A</v>
      </c>
      <c r="F25" s="79">
        <v>33213</v>
      </c>
      <c r="M25" t="b">
        <f t="shared" ca="1" si="0"/>
        <v>0</v>
      </c>
    </row>
    <row r="26" spans="1:13" x14ac:dyDescent="0.3">
      <c r="A26">
        <f>SUBTOTAL(3,$B$6:B26)</f>
        <v>21</v>
      </c>
      <c r="B26" t="str">
        <v>2803159K</v>
      </c>
      <c r="C26" t="str">
        <v>Nk</v>
      </c>
      <c r="D26" t="str">
        <v>Vinod Shere</v>
      </c>
      <c r="E26" t="str">
        <v>B</v>
      </c>
      <c r="F26" s="79">
        <v>33214</v>
      </c>
      <c r="M26" t="b">
        <f t="shared" ca="1" si="0"/>
        <v>0</v>
      </c>
    </row>
    <row r="27" spans="1:13" x14ac:dyDescent="0.3">
      <c r="A27">
        <f>SUBTOTAL(3,$B$6:B27)</f>
        <v>22</v>
      </c>
      <c r="B27" t="str">
        <v>2804124A</v>
      </c>
      <c r="C27" t="str">
        <v>Lnk</v>
      </c>
      <c r="D27" t="str">
        <v>Mohite Kailash</v>
      </c>
      <c r="E27" t="str">
        <v>A</v>
      </c>
      <c r="F27" s="79">
        <v>27659</v>
      </c>
      <c r="M27" t="b">
        <f t="shared" ca="1" si="0"/>
        <v>0</v>
      </c>
    </row>
    <row r="28" spans="1:13" x14ac:dyDescent="0.3">
      <c r="A28">
        <f>SUBTOTAL(3,$B$6:B28)</f>
        <v>23</v>
      </c>
      <c r="B28" t="str">
        <v>2804229K</v>
      </c>
      <c r="C28" t="str">
        <v>Sep</v>
      </c>
      <c r="D28" t="str">
        <v>Karade Dhula</v>
      </c>
      <c r="E28" t="str">
        <v>A</v>
      </c>
      <c r="F28" s="79">
        <v>27660</v>
      </c>
      <c r="M28" t="b">
        <f t="shared" ca="1" si="0"/>
        <v>0</v>
      </c>
    </row>
    <row r="29" spans="1:13" x14ac:dyDescent="0.3">
      <c r="A29">
        <f>SUBTOTAL(3,$B$6:B29)</f>
        <v>24</v>
      </c>
      <c r="B29" t="str">
        <v>2804236A</v>
      </c>
      <c r="C29" t="str">
        <v>Hav</v>
      </c>
      <c r="D29" t="str">
        <v>Nitin Pisal</v>
      </c>
      <c r="E29" t="str">
        <v>A</v>
      </c>
      <c r="F29" s="79">
        <v>27895</v>
      </c>
      <c r="M29" t="b">
        <f t="shared" ca="1" si="0"/>
        <v>0</v>
      </c>
    </row>
    <row r="30" spans="1:13" x14ac:dyDescent="0.3">
      <c r="A30">
        <f>SUBTOTAL(3,$B$6:B30)</f>
        <v>25</v>
      </c>
      <c r="B30" t="str">
        <v>2804378X</v>
      </c>
      <c r="C30" t="str">
        <v>Nk</v>
      </c>
      <c r="D30" t="str">
        <v>Sutar Shankar</v>
      </c>
      <c r="E30" t="str">
        <v>B</v>
      </c>
      <c r="F30" s="79">
        <v>27896</v>
      </c>
      <c r="M30" t="b">
        <f t="shared" ca="1" si="0"/>
        <v>0</v>
      </c>
    </row>
    <row r="31" spans="1:13" x14ac:dyDescent="0.3">
      <c r="A31">
        <f>SUBTOTAL(3,$B$6:B31)</f>
        <v>26</v>
      </c>
      <c r="B31" t="str">
        <v>2804434L</v>
      </c>
      <c r="C31" t="str">
        <v>Lnk</v>
      </c>
      <c r="D31" t="str">
        <v>Virkar Satish</v>
      </c>
      <c r="E31" t="str">
        <v>C</v>
      </c>
      <c r="F31" s="79">
        <v>27897</v>
      </c>
      <c r="M31" t="b">
        <f t="shared" ca="1" si="0"/>
        <v>0</v>
      </c>
    </row>
    <row r="32" spans="1:13" x14ac:dyDescent="0.3">
      <c r="A32">
        <f>SUBTOTAL(3,$B$6:B32)</f>
        <v>27</v>
      </c>
      <c r="B32" t="str">
        <v>2804503W</v>
      </c>
      <c r="C32" t="str">
        <v>Sep</v>
      </c>
      <c r="D32" t="str">
        <v>Biswajit Singha</v>
      </c>
      <c r="E32" t="str">
        <v>HQ</v>
      </c>
      <c r="F32" s="79">
        <v>27898</v>
      </c>
      <c r="M32" t="b">
        <f t="shared" ca="1" si="0"/>
        <v>0</v>
      </c>
    </row>
    <row r="33" spans="1:13" x14ac:dyDescent="0.3">
      <c r="A33">
        <f>SUBTOTAL(3,$B$6:B33)</f>
        <v>28</v>
      </c>
      <c r="B33" t="str">
        <v>2804527A</v>
      </c>
      <c r="C33" t="str">
        <v>Hav</v>
      </c>
      <c r="D33" t="str">
        <v>Rane Santosh</v>
      </c>
      <c r="E33" t="str">
        <v>D</v>
      </c>
      <c r="F33" s="79">
        <v>28248</v>
      </c>
      <c r="M33" t="str">
        <f t="shared" ca="1" si="0"/>
        <v>HAPPY BDAY</v>
      </c>
    </row>
    <row r="34" spans="1:13" x14ac:dyDescent="0.3">
      <c r="A34">
        <f>SUBTOTAL(3,$B$6:B34)</f>
        <v>29</v>
      </c>
      <c r="B34" t="str">
        <v>2804846M</v>
      </c>
      <c r="C34" t="str">
        <v>Nk</v>
      </c>
      <c r="D34" t="str">
        <v>Sutar Dhaklesh</v>
      </c>
      <c r="E34" t="str">
        <v>SP</v>
      </c>
      <c r="F34" s="79">
        <v>28520</v>
      </c>
      <c r="M34" t="b">
        <f t="shared" ca="1" si="0"/>
        <v>0</v>
      </c>
    </row>
    <row r="35" spans="1:13" x14ac:dyDescent="0.3">
      <c r="A35">
        <f>SUBTOTAL(3,$B$6:B35)</f>
        <v>30</v>
      </c>
      <c r="B35" t="str">
        <v>2804920H</v>
      </c>
      <c r="C35" t="str">
        <v>Lnk</v>
      </c>
      <c r="D35" t="str">
        <v>Mundhe Ganesh</v>
      </c>
      <c r="E35" t="str">
        <v>D</v>
      </c>
      <c r="F35" s="79">
        <v>28521</v>
      </c>
      <c r="M35" t="b">
        <f t="shared" ca="1" si="0"/>
        <v>0</v>
      </c>
    </row>
    <row r="36" spans="1:13" x14ac:dyDescent="0.3">
      <c r="A36">
        <f>SUBTOTAL(3,$B$6:B36)</f>
        <v>31</v>
      </c>
      <c r="B36" t="str">
        <v>2805214N</v>
      </c>
      <c r="C36" t="str">
        <v>Sep</v>
      </c>
      <c r="D36" t="str">
        <v>Haral Nilesh</v>
      </c>
      <c r="E36" t="str">
        <v>SP</v>
      </c>
      <c r="F36" s="79">
        <v>28522</v>
      </c>
      <c r="M36" t="b">
        <f t="shared" ca="1" si="0"/>
        <v>0</v>
      </c>
    </row>
    <row r="37" spans="1:13" x14ac:dyDescent="0.3">
      <c r="A37">
        <f>SUBTOTAL(3,$B$6:B37)</f>
        <v>32</v>
      </c>
      <c r="B37" t="str">
        <v>2805215W</v>
      </c>
      <c r="C37" t="str">
        <v>Hav</v>
      </c>
      <c r="D37" t="str">
        <v>Patil Satish</v>
      </c>
      <c r="E37" t="str">
        <v>HQ</v>
      </c>
      <c r="F37" s="79">
        <v>28523</v>
      </c>
      <c r="M37" t="b">
        <f t="shared" ca="1" si="0"/>
        <v>0</v>
      </c>
    </row>
    <row r="38" spans="1:13" x14ac:dyDescent="0.3">
      <c r="A38">
        <f>SUBTOTAL(3,$B$6:B38)</f>
        <v>33</v>
      </c>
      <c r="B38" t="str">
        <v>2805360N</v>
      </c>
      <c r="C38" t="str">
        <v>Nk</v>
      </c>
      <c r="D38" t="str">
        <v>Shipekar Santosh</v>
      </c>
      <c r="E38" t="str">
        <v>D</v>
      </c>
      <c r="F38" s="79">
        <v>28277</v>
      </c>
      <c r="M38" t="b">
        <f t="shared" ca="1" si="0"/>
        <v>0</v>
      </c>
    </row>
    <row r="39" spans="1:13" x14ac:dyDescent="0.3">
      <c r="A39">
        <f>SUBTOTAL(3,$B$6:B39)</f>
        <v>34</v>
      </c>
      <c r="B39" t="str">
        <v>2805411W</v>
      </c>
      <c r="C39" t="str">
        <v>Lnk</v>
      </c>
      <c r="D39" t="str">
        <v>Ravi Rawool</v>
      </c>
      <c r="E39" t="str">
        <v>HQ</v>
      </c>
      <c r="F39" s="79">
        <v>28278</v>
      </c>
      <c r="M39" t="b">
        <f t="shared" ca="1" si="0"/>
        <v>0</v>
      </c>
    </row>
    <row r="40" spans="1:13" x14ac:dyDescent="0.3">
      <c r="A40">
        <f>SUBTOTAL(3,$B$6:B40)</f>
        <v>35</v>
      </c>
      <c r="B40" t="str">
        <v>2805464P</v>
      </c>
      <c r="C40" t="str">
        <v>Sep</v>
      </c>
      <c r="D40" t="str">
        <v>Hukke Santosh</v>
      </c>
      <c r="E40" t="str">
        <v>C</v>
      </c>
      <c r="F40" s="79">
        <v>28279</v>
      </c>
      <c r="M40" t="b">
        <f t="shared" ca="1" si="0"/>
        <v>0</v>
      </c>
    </row>
    <row r="41" spans="1:13" x14ac:dyDescent="0.3">
      <c r="A41">
        <f>SUBTOTAL(3,$B$6:B41)</f>
        <v>36</v>
      </c>
      <c r="B41" t="str">
        <v>2805878H</v>
      </c>
      <c r="C41" t="str">
        <v>Hav</v>
      </c>
      <c r="D41" t="str">
        <v>Chavan Gajanan</v>
      </c>
      <c r="E41" t="str">
        <v>C</v>
      </c>
      <c r="F41" s="79">
        <v>28280</v>
      </c>
      <c r="M41" t="b">
        <f t="shared" ca="1" si="0"/>
        <v>0</v>
      </c>
    </row>
    <row r="42" spans="1:13" x14ac:dyDescent="0.3">
      <c r="A42">
        <f>SUBTOTAL(3,$B$6:B42)</f>
        <v>37</v>
      </c>
      <c r="B42" t="str">
        <v>2806219B</v>
      </c>
      <c r="C42" t="str">
        <v>Nk</v>
      </c>
      <c r="D42" t="str">
        <v>Patil Sharad</v>
      </c>
      <c r="E42" t="str">
        <v>C</v>
      </c>
      <c r="F42" s="79">
        <v>28281</v>
      </c>
      <c r="M42" t="b">
        <f t="shared" ca="1" si="0"/>
        <v>0</v>
      </c>
    </row>
    <row r="43" spans="1:13" x14ac:dyDescent="0.3">
      <c r="A43">
        <f>SUBTOTAL(3,$B$6:B43)</f>
        <v>38</v>
      </c>
      <c r="B43" t="str">
        <v>2806282N</v>
      </c>
      <c r="C43" t="str">
        <v>Lnk</v>
      </c>
      <c r="D43" t="str">
        <v>Kare Aba ShaNkar</v>
      </c>
      <c r="E43" t="str">
        <v>SP</v>
      </c>
      <c r="F43" s="79">
        <v>28282</v>
      </c>
      <c r="M43" t="b">
        <f t="shared" ca="1" si="0"/>
        <v>0</v>
      </c>
    </row>
    <row r="44" spans="1:13" x14ac:dyDescent="0.3">
      <c r="A44">
        <f>SUBTOTAL(3,$B$6:B44)</f>
        <v>39</v>
      </c>
      <c r="B44" t="str">
        <v>2806435A</v>
      </c>
      <c r="C44" t="str">
        <v>Sep</v>
      </c>
      <c r="D44" t="str">
        <v>Nanaji Munagapaka</v>
      </c>
      <c r="E44" t="str">
        <v>SP</v>
      </c>
      <c r="F44" s="79">
        <v>27912</v>
      </c>
      <c r="M44" t="b">
        <f t="shared" ca="1" si="0"/>
        <v>0</v>
      </c>
    </row>
    <row r="45" spans="1:13" x14ac:dyDescent="0.3">
      <c r="A45">
        <f>SUBTOTAL(3,$B$6:B45)</f>
        <v>40</v>
      </c>
      <c r="B45" t="str">
        <v>2806635H</v>
      </c>
      <c r="C45" t="str">
        <v>Hav</v>
      </c>
      <c r="D45" t="str">
        <v>Walung Sandeep</v>
      </c>
      <c r="E45" t="str">
        <v>SP</v>
      </c>
      <c r="F45" s="79">
        <v>27913</v>
      </c>
      <c r="M45" t="b">
        <f t="shared" ca="1" si="0"/>
        <v>0</v>
      </c>
    </row>
    <row r="46" spans="1:13" x14ac:dyDescent="0.3">
      <c r="A46">
        <f>SUBTOTAL(3,$B$6:B46)</f>
        <v>41</v>
      </c>
      <c r="B46" t="str">
        <v>2807509H</v>
      </c>
      <c r="C46" t="str">
        <v>Nk</v>
      </c>
      <c r="D46" t="str">
        <v>Lokhande Sachin</v>
      </c>
      <c r="E46" t="str">
        <v>SP</v>
      </c>
      <c r="F46" s="79">
        <v>27917</v>
      </c>
      <c r="M46" t="b">
        <f t="shared" ca="1" si="0"/>
        <v>0</v>
      </c>
    </row>
    <row r="47" spans="1:13" x14ac:dyDescent="0.3">
      <c r="A47">
        <f>SUBTOTAL(3,$B$6:B47)</f>
        <v>42</v>
      </c>
      <c r="B47" t="str">
        <v>2808457K</v>
      </c>
      <c r="C47" t="str">
        <v>Lnk</v>
      </c>
      <c r="D47" t="str">
        <v>Feran Nilesh</v>
      </c>
      <c r="E47" t="str">
        <v>SP</v>
      </c>
      <c r="F47" s="79">
        <v>27918</v>
      </c>
      <c r="M47" t="b">
        <f t="shared" ca="1" si="0"/>
        <v>0</v>
      </c>
    </row>
    <row r="48" spans="1:13" x14ac:dyDescent="0.3">
      <c r="A48">
        <f>SUBTOTAL(3,$B$6:B48)</f>
        <v>43</v>
      </c>
      <c r="B48" t="str">
        <v>2808541K</v>
      </c>
      <c r="C48" t="str">
        <v>Sep</v>
      </c>
      <c r="D48" t="str">
        <v>Molke Sandeep</v>
      </c>
      <c r="E48" t="str">
        <v>SP</v>
      </c>
      <c r="F48" s="79">
        <v>27919</v>
      </c>
      <c r="M48" t="b">
        <f t="shared" ca="1" si="0"/>
        <v>0</v>
      </c>
    </row>
    <row r="49" spans="1:13" x14ac:dyDescent="0.3">
      <c r="A49">
        <f>SUBTOTAL(3,$B$6:B49)</f>
        <v>44</v>
      </c>
      <c r="B49" t="str">
        <v>2808625X</v>
      </c>
      <c r="C49" t="str">
        <v>Hav</v>
      </c>
      <c r="D49" t="str">
        <v>Diwate Dipak</v>
      </c>
      <c r="E49" t="str">
        <v>SP</v>
      </c>
      <c r="F49" s="79">
        <v>27920</v>
      </c>
      <c r="M49" t="b">
        <f t="shared" ca="1" si="0"/>
        <v>0</v>
      </c>
    </row>
    <row r="50" spans="1:13" x14ac:dyDescent="0.3">
      <c r="A50">
        <f>SUBTOTAL(3,$B$6:B50)</f>
        <v>45</v>
      </c>
      <c r="B50" t="str">
        <v>2808643A</v>
      </c>
      <c r="C50" t="str">
        <v>Nk</v>
      </c>
      <c r="D50" t="str">
        <v>Gawade DnBaneshwar</v>
      </c>
      <c r="E50" t="str">
        <v>SP</v>
      </c>
      <c r="F50" s="79">
        <v>28562</v>
      </c>
      <c r="M50" t="b">
        <f t="shared" ca="1" si="0"/>
        <v>0</v>
      </c>
    </row>
    <row r="51" spans="1:13" x14ac:dyDescent="0.3">
      <c r="A51">
        <f>SUBTOTAL(3,$B$6:B51)</f>
        <v>46</v>
      </c>
      <c r="B51" t="str">
        <v>2808732B</v>
      </c>
      <c r="C51" t="str">
        <v>Lnk</v>
      </c>
      <c r="D51" t="str">
        <v>Gaikwad Satish</v>
      </c>
      <c r="E51" t="str">
        <v>SP</v>
      </c>
      <c r="F51" s="79">
        <v>28563</v>
      </c>
      <c r="M51" t="b">
        <f t="shared" ca="1" si="0"/>
        <v>0</v>
      </c>
    </row>
    <row r="52" spans="1:13" x14ac:dyDescent="0.3">
      <c r="A52">
        <f>SUBTOTAL(3,$B$6:B52)</f>
        <v>47</v>
      </c>
      <c r="B52" t="str">
        <v>2808926F</v>
      </c>
      <c r="C52" t="str">
        <v>Sep</v>
      </c>
      <c r="D52" t="str">
        <v>Kshirsagar Subhash</v>
      </c>
      <c r="E52" t="str">
        <v>SP</v>
      </c>
      <c r="F52" s="79">
        <v>28564</v>
      </c>
      <c r="M52" t="b">
        <f t="shared" ca="1" si="0"/>
        <v>0</v>
      </c>
    </row>
    <row r="53" spans="1:13" x14ac:dyDescent="0.3">
      <c r="A53">
        <f>SUBTOTAL(3,$B$6:B53)</f>
        <v>48</v>
      </c>
      <c r="B53" t="str">
        <v>2809271M</v>
      </c>
      <c r="C53" t="str">
        <v>Hav</v>
      </c>
      <c r="D53" t="str">
        <v>Sonawane Ganesh</v>
      </c>
      <c r="E53" t="str">
        <v>SP</v>
      </c>
      <c r="F53" s="79">
        <v>27988</v>
      </c>
      <c r="M53" t="b">
        <f t="shared" ca="1" si="0"/>
        <v>0</v>
      </c>
    </row>
    <row r="54" spans="1:13" x14ac:dyDescent="0.3">
      <c r="A54">
        <f>SUBTOTAL(3,$B$6:B54)</f>
        <v>49</v>
      </c>
      <c r="B54" t="str">
        <v>2809400F</v>
      </c>
      <c r="C54" t="str">
        <v>Capt</v>
      </c>
      <c r="D54" t="str">
        <v>Dhole ShivshaNkar</v>
      </c>
      <c r="E54" t="str">
        <v>SP</v>
      </c>
      <c r="F54" s="79">
        <v>27989</v>
      </c>
      <c r="M54" t="b">
        <f t="shared" ca="1" si="0"/>
        <v>0</v>
      </c>
    </row>
    <row r="55" spans="1:13" x14ac:dyDescent="0.3">
      <c r="A55">
        <f>SUBTOTAL(3,$B$6:B55)</f>
        <v>50</v>
      </c>
      <c r="B55" t="str">
        <v>2809407L</v>
      </c>
      <c r="C55" t="str">
        <v>Capt</v>
      </c>
      <c r="D55" t="str">
        <v>Sanap Sandeep</v>
      </c>
      <c r="E55" t="str">
        <v>SP</v>
      </c>
      <c r="F55" s="79">
        <v>27912</v>
      </c>
      <c r="M55" t="b">
        <f t="shared" ca="1" si="0"/>
        <v>0</v>
      </c>
    </row>
    <row r="56" spans="1:13" x14ac:dyDescent="0.3">
      <c r="A56">
        <f>SUBTOTAL(3,$B$6:B56)</f>
        <v>51</v>
      </c>
      <c r="B56" t="str">
        <v>2809702N</v>
      </c>
      <c r="C56" t="str">
        <v>Capt</v>
      </c>
      <c r="D56" t="str">
        <v>Ram Lal Taram</v>
      </c>
      <c r="E56" t="str">
        <v>SP</v>
      </c>
      <c r="F56" s="79">
        <v>27913</v>
      </c>
      <c r="M56" t="b">
        <f t="shared" ca="1" si="0"/>
        <v>0</v>
      </c>
    </row>
    <row r="57" spans="1:13" x14ac:dyDescent="0.3">
      <c r="A57">
        <f>SUBTOTAL(3,$B$6:B57)</f>
        <v>52</v>
      </c>
      <c r="B57" t="str">
        <v>2809736F</v>
      </c>
      <c r="C57" t="str">
        <v>Capt</v>
      </c>
      <c r="D57" t="str">
        <v>Kamarasu</v>
      </c>
      <c r="E57" t="str">
        <v>HQ</v>
      </c>
      <c r="F57" s="79">
        <v>27973</v>
      </c>
      <c r="M57" t="b">
        <f t="shared" ca="1" si="0"/>
        <v>0</v>
      </c>
    </row>
    <row r="58" spans="1:13" x14ac:dyDescent="0.3">
      <c r="A58">
        <f>SUBTOTAL(3,$B$6:B58)</f>
        <v>53</v>
      </c>
      <c r="B58" t="str">
        <v>2809755M</v>
      </c>
      <c r="C58" t="str">
        <v>Capt</v>
      </c>
      <c r="D58" t="str">
        <v>Bisen DnBaneshwar</v>
      </c>
      <c r="E58" t="str">
        <v>HQ</v>
      </c>
      <c r="F58" s="79">
        <v>28324</v>
      </c>
      <c r="M58" t="b">
        <f t="shared" ca="1" si="0"/>
        <v>0</v>
      </c>
    </row>
    <row r="59" spans="1:13" x14ac:dyDescent="0.3">
      <c r="A59">
        <f>SUBTOTAL(3,$B$6:B59)</f>
        <v>54</v>
      </c>
      <c r="B59" t="str">
        <v>2809860H</v>
      </c>
      <c r="C59" t="str">
        <v>Lnk</v>
      </c>
      <c r="D59" t="str">
        <v>Prabhu M</v>
      </c>
      <c r="E59" t="str">
        <v>HQ</v>
      </c>
      <c r="F59" s="79">
        <v>28018</v>
      </c>
      <c r="M59" t="b">
        <f t="shared" ca="1" si="0"/>
        <v>0</v>
      </c>
    </row>
    <row r="60" spans="1:13" x14ac:dyDescent="0.3">
      <c r="A60">
        <f>SUBTOTAL(3,$B$6:B60)</f>
        <v>55</v>
      </c>
      <c r="B60" t="str">
        <v>2810153L</v>
      </c>
      <c r="C60" t="str">
        <v>Sep</v>
      </c>
      <c r="D60" t="str">
        <v>Javanjal Vishal</v>
      </c>
      <c r="E60" t="str">
        <v>C</v>
      </c>
      <c r="F60" s="79">
        <v>28019</v>
      </c>
      <c r="M60" t="b">
        <f t="shared" ca="1" si="0"/>
        <v>0</v>
      </c>
    </row>
    <row r="61" spans="1:13" x14ac:dyDescent="0.3">
      <c r="A61">
        <f>SUBTOTAL(3,$B$6:B61)</f>
        <v>56</v>
      </c>
      <c r="B61" t="str">
        <v>2810364N</v>
      </c>
      <c r="C61" t="str">
        <v>Hav</v>
      </c>
      <c r="D61" t="str">
        <v>Suresh C</v>
      </c>
      <c r="E61" t="str">
        <v>HQ</v>
      </c>
      <c r="F61" s="79">
        <v>28020</v>
      </c>
      <c r="M61" t="b">
        <f t="shared" ca="1" si="0"/>
        <v>0</v>
      </c>
    </row>
    <row r="62" spans="1:13" x14ac:dyDescent="0.3">
      <c r="A62">
        <f>SUBTOTAL(3,$B$6:B62)</f>
        <v>57</v>
      </c>
      <c r="B62" t="str">
        <v>2810379W</v>
      </c>
      <c r="C62" t="str">
        <v>Nk</v>
      </c>
      <c r="D62" t="str">
        <v>Mule Sarjerao</v>
      </c>
      <c r="E62" t="str">
        <v>A</v>
      </c>
      <c r="F62" s="79">
        <v>28021</v>
      </c>
      <c r="M62" t="b">
        <f t="shared" ca="1" si="0"/>
        <v>0</v>
      </c>
    </row>
    <row r="63" spans="1:13" x14ac:dyDescent="0.3">
      <c r="A63">
        <f>SUBTOTAL(3,$B$6:B63)</f>
        <v>58</v>
      </c>
      <c r="B63" t="str">
        <v>2810386M</v>
      </c>
      <c r="C63" t="str">
        <v>Lnk</v>
      </c>
      <c r="D63" t="str">
        <v>Phad Mahadev</v>
      </c>
      <c r="E63" t="str">
        <v>D</v>
      </c>
      <c r="F63" s="79">
        <v>28022</v>
      </c>
      <c r="M63" t="b">
        <f t="shared" ca="1" si="0"/>
        <v>0</v>
      </c>
    </row>
    <row r="64" spans="1:13" x14ac:dyDescent="0.3">
      <c r="A64">
        <f>SUBTOTAL(3,$B$6:B64)</f>
        <v>59</v>
      </c>
      <c r="B64" t="str">
        <v>2810392A</v>
      </c>
      <c r="C64" t="str">
        <v>Sep</v>
      </c>
      <c r="D64" t="str">
        <v>Gite Hanumant</v>
      </c>
      <c r="E64" t="str">
        <v>HQ</v>
      </c>
      <c r="F64" s="79">
        <v>28023</v>
      </c>
      <c r="M64" t="b">
        <f t="shared" ca="1" si="0"/>
        <v>0</v>
      </c>
    </row>
    <row r="65" spans="1:13" x14ac:dyDescent="0.3">
      <c r="A65">
        <f>SUBTOTAL(3,$B$6:B65)</f>
        <v>60</v>
      </c>
      <c r="B65" t="str">
        <v>2810414B</v>
      </c>
      <c r="C65" t="str">
        <v>Hav</v>
      </c>
      <c r="D65" t="str">
        <v>Pawar Atul</v>
      </c>
      <c r="E65" t="str">
        <v>B</v>
      </c>
      <c r="F65" s="79">
        <v>28024</v>
      </c>
      <c r="M65" t="b">
        <f t="shared" ca="1" si="0"/>
        <v>0</v>
      </c>
    </row>
    <row r="66" spans="1:13" x14ac:dyDescent="0.3">
      <c r="A66">
        <f>SUBTOTAL(3,$B$6:B66)</f>
        <v>61</v>
      </c>
      <c r="B66" t="str">
        <v>2810418K</v>
      </c>
      <c r="C66" t="str">
        <v>Nk</v>
      </c>
      <c r="D66" t="str">
        <v>JaBram Pawal</v>
      </c>
      <c r="E66" t="str">
        <v>HQ</v>
      </c>
      <c r="F66" s="79">
        <v>28281</v>
      </c>
      <c r="M66" t="b">
        <f t="shared" ca="1" si="0"/>
        <v>0</v>
      </c>
    </row>
    <row r="67" spans="1:13" x14ac:dyDescent="0.3">
      <c r="A67">
        <f>SUBTOTAL(3,$B$6:B67)</f>
        <v>62</v>
      </c>
      <c r="B67" t="str">
        <v>2810455X</v>
      </c>
      <c r="C67" t="str">
        <v>Lnk</v>
      </c>
      <c r="D67" t="str">
        <v>Burse DBaneshwar</v>
      </c>
      <c r="E67" t="str">
        <v>HQ</v>
      </c>
      <c r="F67" s="79">
        <v>0</v>
      </c>
      <c r="M67" t="b">
        <f t="shared" ca="1" si="0"/>
        <v>0</v>
      </c>
    </row>
    <row r="68" spans="1:13" x14ac:dyDescent="0.3">
      <c r="A68">
        <f>SUBTOTAL(3,$B$6:B68)</f>
        <v>63</v>
      </c>
      <c r="B68" t="str">
        <v>2810670H</v>
      </c>
      <c r="C68" t="str">
        <v>Sep</v>
      </c>
      <c r="D68" t="str">
        <v>Vetal Somnath</v>
      </c>
      <c r="E68" t="str">
        <v>A</v>
      </c>
      <c r="F68" s="79">
        <v>0</v>
      </c>
      <c r="M68" t="b">
        <f t="shared" ca="1" si="0"/>
        <v>0</v>
      </c>
    </row>
    <row r="69" spans="1:13" x14ac:dyDescent="0.3">
      <c r="A69">
        <f>SUBTOTAL(3,$B$6:B69)</f>
        <v>64</v>
      </c>
      <c r="B69" t="str">
        <v>2810739F</v>
      </c>
      <c r="C69" t="str">
        <v>Hav</v>
      </c>
      <c r="D69" t="str">
        <v>Tagad Kailash</v>
      </c>
      <c r="E69" t="str">
        <v>A</v>
      </c>
      <c r="F69" s="79">
        <v>28420</v>
      </c>
      <c r="M69" t="b">
        <f t="shared" ca="1" si="0"/>
        <v>0</v>
      </c>
    </row>
    <row r="70" spans="1:13" x14ac:dyDescent="0.3">
      <c r="A70">
        <f>SUBTOTAL(3,$B$6:B70)</f>
        <v>65</v>
      </c>
      <c r="B70" t="str">
        <v>2811030L</v>
      </c>
      <c r="C70" t="str">
        <v>Nk</v>
      </c>
      <c r="D70" t="str">
        <v>Abasaheb More</v>
      </c>
      <c r="E70" t="str">
        <v>HQ</v>
      </c>
      <c r="F70" s="79">
        <v>28760</v>
      </c>
      <c r="M70" t="b">
        <f t="shared" ca="1" si="0"/>
        <v>0</v>
      </c>
    </row>
    <row r="71" spans="1:13" x14ac:dyDescent="0.3">
      <c r="A71">
        <f>SUBTOTAL(3,$B$6:B71)</f>
        <v>66</v>
      </c>
      <c r="B71" t="str">
        <v>2811140A</v>
      </c>
      <c r="C71" t="str">
        <v>Lnk</v>
      </c>
      <c r="D71" t="str">
        <v>Suprith Rao</v>
      </c>
      <c r="E71" t="str">
        <v>B</v>
      </c>
      <c r="F71" s="79">
        <v>29007</v>
      </c>
      <c r="M71" t="b">
        <f t="shared" ref="M71:M134" ca="1" si="1">IF(DAY(F71)&amp;MONTH(F71)=DAY(TODAY())&amp;MONTH(TODAY()),"HAPPY BDAY")</f>
        <v>0</v>
      </c>
    </row>
    <row r="72" spans="1:13" x14ac:dyDescent="0.3">
      <c r="A72">
        <f>SUBTOTAL(3,$B$6:B72)</f>
        <v>67</v>
      </c>
      <c r="B72" t="str">
        <v>2811251X</v>
      </c>
      <c r="C72" t="str">
        <v>Sep</v>
      </c>
      <c r="D72" t="str">
        <v>Dhane Rahul</v>
      </c>
      <c r="E72" t="str">
        <v>C</v>
      </c>
      <c r="F72" s="79">
        <v>29757</v>
      </c>
      <c r="M72" t="b">
        <f t="shared" ca="1" si="1"/>
        <v>0</v>
      </c>
    </row>
    <row r="73" spans="1:13" x14ac:dyDescent="0.3">
      <c r="A73">
        <f>SUBTOTAL(3,$B$6:B73)</f>
        <v>68</v>
      </c>
      <c r="B73" t="str">
        <v>2811337W</v>
      </c>
      <c r="C73" t="str">
        <v>Hav</v>
      </c>
      <c r="D73" t="str">
        <v>Gurunale Vaibhav</v>
      </c>
      <c r="E73" t="str">
        <v>C</v>
      </c>
      <c r="F73" s="79">
        <v>29787</v>
      </c>
      <c r="M73" t="b">
        <f t="shared" ca="1" si="1"/>
        <v>0</v>
      </c>
    </row>
    <row r="74" spans="1:13" x14ac:dyDescent="0.3">
      <c r="A74">
        <f>SUBTOTAL(3,$B$6:B74)</f>
        <v>69</v>
      </c>
      <c r="B74" t="str">
        <v>2811470B</v>
      </c>
      <c r="C74" t="str">
        <v>Nk</v>
      </c>
      <c r="D74" t="str">
        <v>Maind Hanumant</v>
      </c>
      <c r="E74" t="str">
        <v>A</v>
      </c>
      <c r="F74" s="79">
        <v>29818</v>
      </c>
      <c r="M74" t="b">
        <f t="shared" ca="1" si="1"/>
        <v>0</v>
      </c>
    </row>
    <row r="75" spans="1:13" x14ac:dyDescent="0.3">
      <c r="A75">
        <f>SUBTOTAL(3,$B$6:B75)</f>
        <v>70</v>
      </c>
      <c r="B75" t="str">
        <v>2811539X</v>
      </c>
      <c r="C75" t="str">
        <v>Lnk</v>
      </c>
      <c r="D75" t="str">
        <v>Shailesh Gahane</v>
      </c>
      <c r="E75" t="str">
        <v>C</v>
      </c>
      <c r="F75" s="79">
        <v>29849</v>
      </c>
      <c r="M75" t="b">
        <f t="shared" ca="1" si="1"/>
        <v>0</v>
      </c>
    </row>
    <row r="76" spans="1:13" x14ac:dyDescent="0.3">
      <c r="A76">
        <f>SUBTOTAL(3,$B$6:B76)</f>
        <v>71</v>
      </c>
      <c r="B76" t="str">
        <v>2811542X</v>
      </c>
      <c r="C76" t="str">
        <v>Sep</v>
      </c>
      <c r="D76" t="str">
        <v>Akhare Atul</v>
      </c>
      <c r="E76" t="str">
        <v>B</v>
      </c>
      <c r="F76" s="79">
        <v>29879</v>
      </c>
      <c r="M76" t="b">
        <f t="shared" ca="1" si="1"/>
        <v>0</v>
      </c>
    </row>
    <row r="77" spans="1:13" x14ac:dyDescent="0.3">
      <c r="A77">
        <f>SUBTOTAL(3,$B$6:B77)</f>
        <v>72</v>
      </c>
      <c r="B77" t="str">
        <v>2813133H</v>
      </c>
      <c r="C77" t="str">
        <v>Hav</v>
      </c>
      <c r="D77" t="str">
        <v>Patil DattatraBa</v>
      </c>
      <c r="E77" t="str">
        <v>B</v>
      </c>
      <c r="F77" s="79">
        <v>29910</v>
      </c>
      <c r="M77" t="b">
        <f t="shared" ca="1" si="1"/>
        <v>0</v>
      </c>
    </row>
    <row r="78" spans="1:13" x14ac:dyDescent="0.3">
      <c r="A78">
        <f>SUBTOTAL(3,$B$6:B78)</f>
        <v>73</v>
      </c>
      <c r="B78" t="str">
        <v>2813204B</v>
      </c>
      <c r="C78" t="str">
        <v>Nk</v>
      </c>
      <c r="D78" t="str">
        <v>Paste Sitaram</v>
      </c>
      <c r="E78" t="str">
        <v>B</v>
      </c>
      <c r="F78" s="79">
        <v>29940</v>
      </c>
      <c r="M78" t="b">
        <f t="shared" ca="1" si="1"/>
        <v>0</v>
      </c>
    </row>
    <row r="79" spans="1:13" x14ac:dyDescent="0.3">
      <c r="A79">
        <f>SUBTOTAL(3,$B$6:B79)</f>
        <v>74</v>
      </c>
      <c r="B79" t="str">
        <v>2813234W</v>
      </c>
      <c r="C79" t="str">
        <v>Lnk</v>
      </c>
      <c r="D79" t="str">
        <v>Singanjude Vivek</v>
      </c>
      <c r="E79" t="str">
        <v>B</v>
      </c>
      <c r="F79" s="79">
        <v>29971</v>
      </c>
      <c r="M79" t="b">
        <f t="shared" ca="1" si="1"/>
        <v>0</v>
      </c>
    </row>
    <row r="80" spans="1:13" x14ac:dyDescent="0.3">
      <c r="A80">
        <f>SUBTOTAL(3,$B$6:B80)</f>
        <v>75</v>
      </c>
      <c r="B80" t="str">
        <v>2813284F</v>
      </c>
      <c r="C80" t="str">
        <v>Sep</v>
      </c>
      <c r="D80" t="str">
        <v>Hemane Vinod</v>
      </c>
      <c r="E80" t="str">
        <v>B</v>
      </c>
      <c r="F80" s="79">
        <v>30002</v>
      </c>
      <c r="M80" t="b">
        <f t="shared" ca="1" si="1"/>
        <v>0</v>
      </c>
    </row>
    <row r="81" spans="1:13" x14ac:dyDescent="0.3">
      <c r="A81">
        <f>SUBTOTAL(3,$B$6:B81)</f>
        <v>76</v>
      </c>
      <c r="B81" t="str">
        <v>2813386X</v>
      </c>
      <c r="C81" t="str">
        <v>Hav</v>
      </c>
      <c r="D81" t="str">
        <v>More Umesh</v>
      </c>
      <c r="E81" t="str">
        <v>B</v>
      </c>
      <c r="F81" s="79">
        <v>30030</v>
      </c>
      <c r="M81" t="b">
        <f t="shared" ca="1" si="1"/>
        <v>0</v>
      </c>
    </row>
    <row r="82" spans="1:13" x14ac:dyDescent="0.3">
      <c r="A82">
        <f>SUBTOTAL(3,$B$6:B82)</f>
        <v>77</v>
      </c>
      <c r="B82" t="str">
        <v>2813530M</v>
      </c>
      <c r="C82" t="str">
        <v>Nk</v>
      </c>
      <c r="D82" t="str">
        <v>Todmal Vaibhav</v>
      </c>
      <c r="E82" t="str">
        <v>B</v>
      </c>
      <c r="F82" s="79">
        <v>30061</v>
      </c>
      <c r="M82" t="b">
        <f t="shared" ca="1" si="1"/>
        <v>0</v>
      </c>
    </row>
    <row r="83" spans="1:13" x14ac:dyDescent="0.3">
      <c r="A83">
        <f>SUBTOTAL(3,$B$6:B83)</f>
        <v>78</v>
      </c>
      <c r="B83" t="str">
        <v>2813533P</v>
      </c>
      <c r="C83" t="str">
        <v>Lnk</v>
      </c>
      <c r="D83" t="str">
        <v>Lature Ram</v>
      </c>
      <c r="E83" t="str">
        <v>B</v>
      </c>
      <c r="F83" s="79">
        <v>30091</v>
      </c>
      <c r="M83" t="b">
        <f t="shared" ca="1" si="1"/>
        <v>0</v>
      </c>
    </row>
    <row r="84" spans="1:13" x14ac:dyDescent="0.3">
      <c r="A84">
        <f>SUBTOTAL(3,$B$6:B84)</f>
        <v>79</v>
      </c>
      <c r="B84" t="str">
        <v>2813551X</v>
      </c>
      <c r="C84" t="str">
        <v>Sep</v>
      </c>
      <c r="D84" t="str">
        <v>Bhushan Ahire</v>
      </c>
      <c r="E84" t="str">
        <v>B</v>
      </c>
      <c r="F84" s="79">
        <v>30122</v>
      </c>
      <c r="M84" t="b">
        <f t="shared" ca="1" si="1"/>
        <v>0</v>
      </c>
    </row>
    <row r="85" spans="1:13" x14ac:dyDescent="0.3">
      <c r="A85">
        <f>SUBTOTAL(3,$B$6:B85)</f>
        <v>80</v>
      </c>
      <c r="B85" t="str">
        <v>2813569N</v>
      </c>
      <c r="C85" t="str">
        <v>Hav</v>
      </c>
      <c r="D85" t="str">
        <v>Nikam Sagar</v>
      </c>
      <c r="E85" t="str">
        <v>B</v>
      </c>
      <c r="F85" s="79">
        <v>30152</v>
      </c>
      <c r="M85" t="b">
        <f t="shared" ca="1" si="1"/>
        <v>0</v>
      </c>
    </row>
    <row r="86" spans="1:13" x14ac:dyDescent="0.3">
      <c r="A86">
        <f>SUBTOTAL(3,$B$6:B86)</f>
        <v>81</v>
      </c>
      <c r="B86" t="str">
        <v>2814497F</v>
      </c>
      <c r="C86" t="str">
        <v>Nk</v>
      </c>
      <c r="D86" t="str">
        <v>Ranjan Sinha</v>
      </c>
      <c r="E86" t="str">
        <v>B</v>
      </c>
      <c r="F86" s="79">
        <v>30183</v>
      </c>
      <c r="M86" t="b">
        <f t="shared" ca="1" si="1"/>
        <v>0</v>
      </c>
    </row>
    <row r="87" spans="1:13" x14ac:dyDescent="0.3">
      <c r="A87">
        <f>SUBTOTAL(3,$B$6:B87)</f>
        <v>82</v>
      </c>
      <c r="B87" t="str">
        <v>2814825N</v>
      </c>
      <c r="C87" t="str">
        <v>Lnk</v>
      </c>
      <c r="D87" t="str">
        <v>Patil Digambar</v>
      </c>
      <c r="E87" t="str">
        <v>B</v>
      </c>
      <c r="F87" s="79">
        <v>30214</v>
      </c>
      <c r="M87" t="b">
        <f t="shared" ca="1" si="1"/>
        <v>0</v>
      </c>
    </row>
    <row r="88" spans="1:13" x14ac:dyDescent="0.3">
      <c r="A88">
        <f>SUBTOTAL(3,$B$6:B88)</f>
        <v>83</v>
      </c>
      <c r="B88" t="str">
        <v>2814990P</v>
      </c>
      <c r="C88" t="str">
        <v>Sep</v>
      </c>
      <c r="D88" t="str">
        <v>More Nitin</v>
      </c>
      <c r="E88" t="str">
        <v>B</v>
      </c>
      <c r="F88" s="79">
        <v>30215</v>
      </c>
      <c r="M88" t="b">
        <f t="shared" ca="1" si="1"/>
        <v>0</v>
      </c>
    </row>
    <row r="89" spans="1:13" x14ac:dyDescent="0.3">
      <c r="A89">
        <f>SUBTOTAL(3,$B$6:B89)</f>
        <v>84</v>
      </c>
      <c r="B89" t="str">
        <v>2815056X</v>
      </c>
      <c r="C89" t="str">
        <v>Hav</v>
      </c>
      <c r="D89" t="str">
        <v>Wabale JaBdev</v>
      </c>
      <c r="E89" t="str">
        <v>B</v>
      </c>
      <c r="F89" s="79">
        <v>30216</v>
      </c>
      <c r="M89" t="b">
        <f t="shared" ca="1" si="1"/>
        <v>0</v>
      </c>
    </row>
    <row r="90" spans="1:13" x14ac:dyDescent="0.3">
      <c r="A90">
        <f>SUBTOTAL(3,$B$6:B90)</f>
        <v>85</v>
      </c>
      <c r="B90" t="str">
        <v>2815083F</v>
      </c>
      <c r="C90" t="str">
        <v>Nk</v>
      </c>
      <c r="D90" t="str">
        <v>Zhambre Kundlik</v>
      </c>
      <c r="E90" t="str">
        <v>B</v>
      </c>
      <c r="F90" s="79">
        <v>30217</v>
      </c>
      <c r="M90" t="b">
        <f t="shared" ca="1" si="1"/>
        <v>0</v>
      </c>
    </row>
    <row r="91" spans="1:13" x14ac:dyDescent="0.3">
      <c r="A91">
        <f>SUBTOTAL(3,$B$6:B91)</f>
        <v>86</v>
      </c>
      <c r="B91" t="str">
        <v>2815109L</v>
      </c>
      <c r="C91" t="str">
        <v>Lnk</v>
      </c>
      <c r="D91" t="str">
        <v>Mandage Sagar</v>
      </c>
      <c r="E91" t="str">
        <v>B</v>
      </c>
      <c r="F91" s="79">
        <v>30218</v>
      </c>
      <c r="M91" t="b">
        <f t="shared" ca="1" si="1"/>
        <v>0</v>
      </c>
    </row>
    <row r="92" spans="1:13" x14ac:dyDescent="0.3">
      <c r="A92">
        <f>SUBTOTAL(3,$B$6:B92)</f>
        <v>87</v>
      </c>
      <c r="B92" t="str">
        <v>2815146B</v>
      </c>
      <c r="C92" t="str">
        <v>Sep</v>
      </c>
      <c r="D92" t="str">
        <v>Sandip Bansode</v>
      </c>
      <c r="E92" t="str">
        <v>B</v>
      </c>
      <c r="F92" s="79">
        <v>30219</v>
      </c>
      <c r="M92" t="b">
        <f t="shared" ca="1" si="1"/>
        <v>0</v>
      </c>
    </row>
    <row r="93" spans="1:13" x14ac:dyDescent="0.3">
      <c r="A93">
        <f>SUBTOTAL(3,$B$6:B93)</f>
        <v>88</v>
      </c>
      <c r="B93" t="str">
        <v>2815162W</v>
      </c>
      <c r="C93" t="str">
        <v>Hav</v>
      </c>
      <c r="D93" t="str">
        <v>Kale Bhaskar</v>
      </c>
      <c r="E93" t="str">
        <v>B</v>
      </c>
      <c r="F93" s="79">
        <v>30220</v>
      </c>
      <c r="M93" t="b">
        <f t="shared" ca="1" si="1"/>
        <v>0</v>
      </c>
    </row>
    <row r="94" spans="1:13" x14ac:dyDescent="0.3">
      <c r="A94">
        <f>SUBTOTAL(3,$B$6:B94)</f>
        <v>89</v>
      </c>
      <c r="B94" t="str">
        <v>2815323N</v>
      </c>
      <c r="C94" t="str">
        <v>Nk</v>
      </c>
      <c r="D94" t="str">
        <v>Kadam Sushant</v>
      </c>
      <c r="E94" t="str">
        <v>B</v>
      </c>
      <c r="F94" s="79">
        <v>30221</v>
      </c>
      <c r="M94" t="b">
        <f t="shared" ca="1" si="1"/>
        <v>0</v>
      </c>
    </row>
    <row r="95" spans="1:13" x14ac:dyDescent="0.3">
      <c r="A95">
        <f>SUBTOTAL(3,$B$6:B95)</f>
        <v>90</v>
      </c>
      <c r="B95" t="str">
        <v>2815389F</v>
      </c>
      <c r="C95" t="str">
        <v>Lnk</v>
      </c>
      <c r="D95" t="str">
        <v>Tidke Bapurao</v>
      </c>
      <c r="E95" t="str">
        <v>B</v>
      </c>
      <c r="F95" s="79">
        <v>30222</v>
      </c>
      <c r="M95" t="b">
        <f t="shared" ca="1" si="1"/>
        <v>0</v>
      </c>
    </row>
    <row r="96" spans="1:13" x14ac:dyDescent="0.3">
      <c r="A96">
        <f>SUBTOTAL(3,$B$6:B96)</f>
        <v>91</v>
      </c>
      <c r="B96" t="str">
        <v>2815431X</v>
      </c>
      <c r="C96" t="str">
        <v>Sep</v>
      </c>
      <c r="D96" t="str">
        <v>Nevare Sainath</v>
      </c>
      <c r="E96" t="str">
        <v>SP</v>
      </c>
      <c r="F96" s="79">
        <v>30223</v>
      </c>
      <c r="M96" t="b">
        <f t="shared" ca="1" si="1"/>
        <v>0</v>
      </c>
    </row>
    <row r="97" spans="1:13" x14ac:dyDescent="0.3">
      <c r="A97">
        <f>SUBTOTAL(3,$B$6:B97)</f>
        <v>92</v>
      </c>
      <c r="B97" t="str">
        <v>2815517W</v>
      </c>
      <c r="C97" t="str">
        <v>Hav</v>
      </c>
      <c r="D97" t="str">
        <v>Gaike Rahul</v>
      </c>
      <c r="E97" t="str">
        <v>C</v>
      </c>
      <c r="F97" s="79">
        <v>30224</v>
      </c>
      <c r="M97" t="b">
        <f t="shared" ca="1" si="1"/>
        <v>0</v>
      </c>
    </row>
    <row r="98" spans="1:13" x14ac:dyDescent="0.3">
      <c r="A98">
        <f>SUBTOTAL(3,$B$6:B98)</f>
        <v>93</v>
      </c>
      <c r="B98" t="str">
        <v>2815569M</v>
      </c>
      <c r="C98" t="str">
        <v>Nk</v>
      </c>
      <c r="D98" t="str">
        <v>Patil Suraj</v>
      </c>
      <c r="E98" t="str">
        <v>D</v>
      </c>
      <c r="F98" s="79">
        <v>30225</v>
      </c>
      <c r="M98" t="b">
        <f t="shared" ca="1" si="1"/>
        <v>0</v>
      </c>
    </row>
    <row r="99" spans="1:13" x14ac:dyDescent="0.3">
      <c r="A99">
        <f>SUBTOTAL(3,$B$6:B99)</f>
        <v>94</v>
      </c>
      <c r="B99" t="str">
        <v>2815582W</v>
      </c>
      <c r="C99" t="str">
        <v>Lnk</v>
      </c>
      <c r="D99" t="str">
        <v>More Pankaj</v>
      </c>
      <c r="E99" t="str">
        <v>SP</v>
      </c>
      <c r="F99" s="79">
        <v>30226</v>
      </c>
      <c r="M99" t="b">
        <f t="shared" ca="1" si="1"/>
        <v>0</v>
      </c>
    </row>
    <row r="100" spans="1:13" x14ac:dyDescent="0.3">
      <c r="A100">
        <f>SUBTOTAL(3,$B$6:B100)</f>
        <v>95</v>
      </c>
      <c r="B100" t="str">
        <v>2815588X</v>
      </c>
      <c r="C100" t="str">
        <v>Sep</v>
      </c>
      <c r="D100" t="str">
        <v>Buvaraj Majukar</v>
      </c>
      <c r="E100" t="str">
        <v>C</v>
      </c>
      <c r="F100" s="79">
        <v>30227</v>
      </c>
      <c r="M100" t="b">
        <f t="shared" ca="1" si="1"/>
        <v>0</v>
      </c>
    </row>
    <row r="101" spans="1:13" x14ac:dyDescent="0.3">
      <c r="A101">
        <f>SUBTOTAL(3,$B$6:B101)</f>
        <v>96</v>
      </c>
      <c r="B101" t="str">
        <v>2815608A</v>
      </c>
      <c r="C101" t="str">
        <v>Hav</v>
      </c>
      <c r="D101" t="str">
        <v>Patil Shushant</v>
      </c>
      <c r="E101" t="str">
        <v>HQ</v>
      </c>
      <c r="F101" s="79">
        <v>30228</v>
      </c>
      <c r="M101" t="b">
        <f t="shared" ca="1" si="1"/>
        <v>0</v>
      </c>
    </row>
    <row r="102" spans="1:13" x14ac:dyDescent="0.3">
      <c r="A102">
        <f>SUBTOTAL(3,$B$6:B102)</f>
        <v>97</v>
      </c>
      <c r="B102" t="str">
        <v>2815620F</v>
      </c>
      <c r="C102" t="str">
        <v>Nk</v>
      </c>
      <c r="D102" t="str">
        <v>Tade Prashant</v>
      </c>
      <c r="E102" t="str">
        <v>SP</v>
      </c>
      <c r="F102" s="79">
        <v>30229</v>
      </c>
      <c r="M102" t="b">
        <f t="shared" ca="1" si="1"/>
        <v>0</v>
      </c>
    </row>
    <row r="103" spans="1:13" x14ac:dyDescent="0.3">
      <c r="A103">
        <f>SUBTOTAL(3,$B$6:B103)</f>
        <v>98</v>
      </c>
      <c r="B103" t="str">
        <v>2815665F</v>
      </c>
      <c r="C103" t="str">
        <v>Lnk</v>
      </c>
      <c r="D103" t="str">
        <v>Patil Sunil</v>
      </c>
      <c r="E103" t="str">
        <v>HQ</v>
      </c>
      <c r="F103" s="79">
        <v>30230</v>
      </c>
      <c r="M103" t="b">
        <f t="shared" ca="1" si="1"/>
        <v>0</v>
      </c>
    </row>
    <row r="104" spans="1:13" x14ac:dyDescent="0.3">
      <c r="A104">
        <f>SUBTOTAL(3,$B$6:B104)</f>
        <v>99</v>
      </c>
      <c r="B104" t="str">
        <v>2815783P</v>
      </c>
      <c r="C104" t="str">
        <v>Sep</v>
      </c>
      <c r="D104" t="str">
        <v>Gharge Aappaso</v>
      </c>
      <c r="E104" t="str">
        <v>HQ</v>
      </c>
      <c r="F104" s="79">
        <v>30231</v>
      </c>
      <c r="M104" t="b">
        <f t="shared" ca="1" si="1"/>
        <v>0</v>
      </c>
    </row>
    <row r="105" spans="1:13" x14ac:dyDescent="0.3">
      <c r="A105">
        <f>SUBTOTAL(3,$B$6:B105)</f>
        <v>100</v>
      </c>
      <c r="B105" t="str">
        <v>2815798X</v>
      </c>
      <c r="C105" t="str">
        <v>Hav</v>
      </c>
      <c r="D105" t="str">
        <v>Lavate Santosh</v>
      </c>
      <c r="E105" t="str">
        <v>C</v>
      </c>
      <c r="F105" s="79">
        <v>30232</v>
      </c>
      <c r="M105" t="b">
        <f t="shared" ca="1" si="1"/>
        <v>0</v>
      </c>
    </row>
    <row r="106" spans="1:13" x14ac:dyDescent="0.3">
      <c r="A106">
        <f>SUBTOTAL(3,$B$6:B106)</f>
        <v>101</v>
      </c>
      <c r="B106" t="str">
        <v>2815813F</v>
      </c>
      <c r="C106" t="str">
        <v>Nk</v>
      </c>
      <c r="D106" t="str">
        <v>Badav AditBa</v>
      </c>
      <c r="E106" t="str">
        <v>SP</v>
      </c>
      <c r="F106" s="79">
        <v>30233</v>
      </c>
      <c r="M106" t="b">
        <f t="shared" ca="1" si="1"/>
        <v>0</v>
      </c>
    </row>
    <row r="107" spans="1:13" x14ac:dyDescent="0.3">
      <c r="A107">
        <f>SUBTOTAL(3,$B$6:B107)</f>
        <v>102</v>
      </c>
      <c r="B107" t="str">
        <v>2815820X</v>
      </c>
      <c r="C107" t="str">
        <v>Lnk</v>
      </c>
      <c r="D107" t="str">
        <v>Darunte Niraj</v>
      </c>
      <c r="E107" t="str">
        <v>D</v>
      </c>
      <c r="F107" s="79">
        <v>30234</v>
      </c>
      <c r="M107" t="b">
        <f t="shared" ca="1" si="1"/>
        <v>0</v>
      </c>
    </row>
    <row r="108" spans="1:13" x14ac:dyDescent="0.3">
      <c r="A108">
        <f>SUBTOTAL(3,$B$6:B108)</f>
        <v>103</v>
      </c>
      <c r="B108" t="str">
        <v>2815901X</v>
      </c>
      <c r="C108" t="str">
        <v>Sep</v>
      </c>
      <c r="D108" t="str">
        <v>Shenavi Atul</v>
      </c>
      <c r="E108" t="str">
        <v>C</v>
      </c>
      <c r="F108" s="79">
        <v>30235</v>
      </c>
      <c r="M108" t="b">
        <f t="shared" ca="1" si="1"/>
        <v>0</v>
      </c>
    </row>
    <row r="109" spans="1:13" x14ac:dyDescent="0.3">
      <c r="A109">
        <f>SUBTOTAL(3,$B$6:B109)</f>
        <v>104</v>
      </c>
      <c r="B109" t="str">
        <v>2815975M</v>
      </c>
      <c r="C109" t="str">
        <v>Hav</v>
      </c>
      <c r="D109" t="str">
        <v>Patil Rohan</v>
      </c>
      <c r="E109" t="str">
        <v>D</v>
      </c>
      <c r="F109" s="79">
        <v>30236</v>
      </c>
      <c r="M109" t="b">
        <f t="shared" ca="1" si="1"/>
        <v>0</v>
      </c>
    </row>
    <row r="110" spans="1:13" x14ac:dyDescent="0.3">
      <c r="A110">
        <f>SUBTOTAL(3,$B$6:B110)</f>
        <v>105</v>
      </c>
      <c r="B110" t="str">
        <v>2816074M</v>
      </c>
      <c r="C110" t="str">
        <v>Nk</v>
      </c>
      <c r="D110" t="str">
        <v>Dhage Sagar</v>
      </c>
      <c r="E110" t="str">
        <v>D</v>
      </c>
      <c r="F110" s="79">
        <v>30237</v>
      </c>
      <c r="M110" t="b">
        <f t="shared" ca="1" si="1"/>
        <v>0</v>
      </c>
    </row>
    <row r="111" spans="1:13" x14ac:dyDescent="0.3">
      <c r="A111">
        <f>SUBTOTAL(3,$B$6:B111)</f>
        <v>106</v>
      </c>
      <c r="B111" t="str">
        <v>2816144A</v>
      </c>
      <c r="C111" t="str">
        <v>Lnk</v>
      </c>
      <c r="D111" t="str">
        <v>Bhosale Sangam</v>
      </c>
      <c r="E111" t="str">
        <v>C</v>
      </c>
      <c r="F111" s="79">
        <v>30238</v>
      </c>
      <c r="M111" t="b">
        <f t="shared" ca="1" si="1"/>
        <v>0</v>
      </c>
    </row>
    <row r="112" spans="1:13" x14ac:dyDescent="0.3">
      <c r="A112">
        <f>SUBTOTAL(3,$B$6:B112)</f>
        <v>107</v>
      </c>
      <c r="B112" t="str">
        <v>2816338H</v>
      </c>
      <c r="C112" t="str">
        <v>Sep</v>
      </c>
      <c r="D112" t="str">
        <v>Patil Santosh</v>
      </c>
      <c r="E112" t="str">
        <v>C</v>
      </c>
      <c r="F112" s="79">
        <v>30239</v>
      </c>
      <c r="M112" t="b">
        <f t="shared" ca="1" si="1"/>
        <v>0</v>
      </c>
    </row>
    <row r="113" spans="1:13" x14ac:dyDescent="0.3">
      <c r="A113">
        <f>SUBTOTAL(3,$B$6:B113)</f>
        <v>108</v>
      </c>
      <c r="B113" t="str">
        <v>2816655K</v>
      </c>
      <c r="C113" t="str">
        <v>Hav</v>
      </c>
      <c r="D113" t="str">
        <v>Patil Krishnadeo</v>
      </c>
      <c r="E113" t="str">
        <v>HQ</v>
      </c>
      <c r="F113" s="79">
        <v>30240</v>
      </c>
      <c r="M113" t="b">
        <f t="shared" ca="1" si="1"/>
        <v>0</v>
      </c>
    </row>
    <row r="114" spans="1:13" x14ac:dyDescent="0.3">
      <c r="A114">
        <f>SUBTOTAL(3,$B$6:B114)</f>
        <v>109</v>
      </c>
      <c r="B114" t="str">
        <v>2816665N</v>
      </c>
      <c r="C114" t="str">
        <v>Nk</v>
      </c>
      <c r="D114" t="str">
        <v>Powar DhananjaB</v>
      </c>
      <c r="E114" t="str">
        <v>A</v>
      </c>
      <c r="F114" s="79">
        <v>30241</v>
      </c>
      <c r="M114" t="b">
        <f t="shared" ca="1" si="1"/>
        <v>0</v>
      </c>
    </row>
    <row r="115" spans="1:13" x14ac:dyDescent="0.3">
      <c r="A115">
        <f>SUBTOTAL(3,$B$6:B115)</f>
        <v>110</v>
      </c>
      <c r="B115" t="str">
        <v>2816736K</v>
      </c>
      <c r="C115" t="str">
        <v>Lnk</v>
      </c>
      <c r="D115" t="str">
        <v>Jadhav Kishor</v>
      </c>
      <c r="E115" t="str">
        <v>HQ</v>
      </c>
      <c r="F115" s="79">
        <v>30242</v>
      </c>
      <c r="M115" t="b">
        <f t="shared" ca="1" si="1"/>
        <v>0</v>
      </c>
    </row>
    <row r="116" spans="1:13" x14ac:dyDescent="0.3">
      <c r="A116">
        <f>SUBTOTAL(3,$B$6:B116)</f>
        <v>111</v>
      </c>
      <c r="B116" t="str">
        <v>2816883M</v>
      </c>
      <c r="C116" t="str">
        <v>Sep</v>
      </c>
      <c r="D116" t="str">
        <v>Agashe Akhil</v>
      </c>
      <c r="E116" t="str">
        <v>C</v>
      </c>
      <c r="F116" s="79">
        <v>30243</v>
      </c>
      <c r="M116" t="b">
        <f t="shared" ca="1" si="1"/>
        <v>0</v>
      </c>
    </row>
    <row r="117" spans="1:13" x14ac:dyDescent="0.3">
      <c r="A117">
        <f>SUBTOTAL(3,$B$6:B117)</f>
        <v>112</v>
      </c>
      <c r="B117" t="str">
        <v>2817388A</v>
      </c>
      <c r="C117" t="str">
        <v>Hav</v>
      </c>
      <c r="D117" t="str">
        <v>Bhise Tushar</v>
      </c>
      <c r="E117" t="str">
        <v>B</v>
      </c>
      <c r="F117" s="79">
        <v>30244</v>
      </c>
      <c r="M117" t="b">
        <f t="shared" ca="1" si="1"/>
        <v>0</v>
      </c>
    </row>
    <row r="118" spans="1:13" x14ac:dyDescent="0.3">
      <c r="A118">
        <f>SUBTOTAL(3,$B$6:B118)</f>
        <v>113</v>
      </c>
      <c r="B118" t="str">
        <v>2817465K</v>
      </c>
      <c r="C118" t="str">
        <v>Nk</v>
      </c>
      <c r="D118" t="str">
        <v>Ghadge Amish</v>
      </c>
      <c r="E118" t="str">
        <v>A</v>
      </c>
      <c r="F118" s="79">
        <v>30245</v>
      </c>
      <c r="M118" t="b">
        <f t="shared" ca="1" si="1"/>
        <v>0</v>
      </c>
    </row>
    <row r="119" spans="1:13" x14ac:dyDescent="0.3">
      <c r="A119">
        <f>SUBTOTAL(3,$B$6:B119)</f>
        <v>114</v>
      </c>
      <c r="B119" t="str">
        <v>2817543W</v>
      </c>
      <c r="C119" t="str">
        <v>Lnk</v>
      </c>
      <c r="D119" t="str">
        <v>Patil Nikhil</v>
      </c>
      <c r="E119" t="str">
        <v>A</v>
      </c>
      <c r="F119" s="79">
        <v>30246</v>
      </c>
      <c r="M119" t="b">
        <f t="shared" ca="1" si="1"/>
        <v>0</v>
      </c>
    </row>
    <row r="120" spans="1:13" x14ac:dyDescent="0.3">
      <c r="A120">
        <f>SUBTOTAL(3,$B$6:B120)</f>
        <v>115</v>
      </c>
      <c r="B120" t="str">
        <v>2817584A</v>
      </c>
      <c r="C120" t="str">
        <v>Sep</v>
      </c>
      <c r="D120" t="str">
        <v>Patil Kedar</v>
      </c>
      <c r="E120" t="str">
        <v>B</v>
      </c>
      <c r="F120" s="79">
        <v>30247</v>
      </c>
      <c r="M120" t="b">
        <f t="shared" ca="1" si="1"/>
        <v>0</v>
      </c>
    </row>
    <row r="121" spans="1:13" x14ac:dyDescent="0.3">
      <c r="A121">
        <f>SUBTOTAL(3,$B$6:B121)</f>
        <v>116</v>
      </c>
      <c r="B121" t="str">
        <v>2817594K</v>
      </c>
      <c r="C121" t="str">
        <v>Hav</v>
      </c>
      <c r="D121" t="str">
        <v>Varpe Parasharam</v>
      </c>
      <c r="E121" t="str">
        <v>SP</v>
      </c>
      <c r="F121" s="79">
        <v>30248</v>
      </c>
      <c r="M121" t="b">
        <f t="shared" ca="1" si="1"/>
        <v>0</v>
      </c>
    </row>
    <row r="122" spans="1:13" x14ac:dyDescent="0.3">
      <c r="A122">
        <f>SUBTOTAL(3,$B$6:B122)</f>
        <v>117</v>
      </c>
      <c r="B122" t="str">
        <v>2817667L</v>
      </c>
      <c r="C122" t="str">
        <v>Nk</v>
      </c>
      <c r="D122" t="str">
        <v>Badav Sunil</v>
      </c>
      <c r="E122" t="str">
        <v>A</v>
      </c>
      <c r="F122" s="79">
        <v>30249</v>
      </c>
      <c r="M122" t="b">
        <f t="shared" ca="1" si="1"/>
        <v>0</v>
      </c>
    </row>
    <row r="123" spans="1:13" x14ac:dyDescent="0.3">
      <c r="A123">
        <f>SUBTOTAL(3,$B$6:B123)</f>
        <v>118</v>
      </c>
      <c r="B123" t="str">
        <v>2817670L</v>
      </c>
      <c r="C123" t="str">
        <v>Lnk</v>
      </c>
      <c r="D123" t="str">
        <v>Shinde Amol</v>
      </c>
      <c r="E123" t="str">
        <v>A</v>
      </c>
      <c r="F123" s="79">
        <v>30250</v>
      </c>
      <c r="M123" t="b">
        <f t="shared" ca="1" si="1"/>
        <v>0</v>
      </c>
    </row>
    <row r="124" spans="1:13" x14ac:dyDescent="0.3">
      <c r="A124">
        <f>SUBTOTAL(3,$B$6:B124)</f>
        <v>119</v>
      </c>
      <c r="B124" t="str">
        <v>2817676M</v>
      </c>
      <c r="C124" t="str">
        <v>Sep</v>
      </c>
      <c r="D124" t="str">
        <v>Patil Pravin Pandurang</v>
      </c>
      <c r="E124" t="str">
        <v>D</v>
      </c>
      <c r="F124" s="79">
        <v>30251</v>
      </c>
      <c r="M124" t="b">
        <f t="shared" ca="1" si="1"/>
        <v>0</v>
      </c>
    </row>
    <row r="125" spans="1:13" x14ac:dyDescent="0.3">
      <c r="A125">
        <f>SUBTOTAL(3,$B$6:B125)</f>
        <v>120</v>
      </c>
      <c r="B125" t="str">
        <v>2817882W</v>
      </c>
      <c r="C125" t="str">
        <v>Hav</v>
      </c>
      <c r="D125" t="str">
        <v>Rawool Pratik</v>
      </c>
      <c r="E125" t="str">
        <v>SP</v>
      </c>
      <c r="F125" s="79">
        <v>30252</v>
      </c>
      <c r="M125" t="b">
        <f t="shared" ca="1" si="1"/>
        <v>0</v>
      </c>
    </row>
    <row r="126" spans="1:13" x14ac:dyDescent="0.3">
      <c r="A126">
        <f>SUBTOTAL(3,$B$6:B126)</f>
        <v>121</v>
      </c>
      <c r="B126" t="str">
        <v>2817949K</v>
      </c>
      <c r="C126" t="str">
        <v>Nk</v>
      </c>
      <c r="D126" t="str">
        <v>Gite Gangaram</v>
      </c>
      <c r="E126" t="str">
        <v>C</v>
      </c>
      <c r="F126" s="79">
        <v>30253</v>
      </c>
      <c r="M126" t="b">
        <f t="shared" ca="1" si="1"/>
        <v>0</v>
      </c>
    </row>
    <row r="127" spans="1:13" x14ac:dyDescent="0.3">
      <c r="A127">
        <f>SUBTOTAL(3,$B$6:B127)</f>
        <v>122</v>
      </c>
      <c r="B127" t="str">
        <v>2818032B</v>
      </c>
      <c r="C127" t="str">
        <v>Lnk</v>
      </c>
      <c r="D127" t="str">
        <v>Nagare Pravin</v>
      </c>
      <c r="E127" t="str">
        <v>A</v>
      </c>
      <c r="F127" s="79">
        <v>30254</v>
      </c>
      <c r="M127" t="b">
        <f t="shared" ca="1" si="1"/>
        <v>0</v>
      </c>
    </row>
    <row r="128" spans="1:13" x14ac:dyDescent="0.3">
      <c r="A128">
        <f>SUBTOTAL(3,$B$6:B128)</f>
        <v>123</v>
      </c>
      <c r="B128" t="str">
        <v>2818072A</v>
      </c>
      <c r="C128" t="str">
        <v>Sep</v>
      </c>
      <c r="D128" t="str">
        <v>Kodape Ashish</v>
      </c>
      <c r="E128" t="str">
        <v>D</v>
      </c>
      <c r="F128" s="79">
        <v>30255</v>
      </c>
      <c r="M128" t="b">
        <f t="shared" ca="1" si="1"/>
        <v>0</v>
      </c>
    </row>
    <row r="129" spans="1:13" x14ac:dyDescent="0.3">
      <c r="A129">
        <f>SUBTOTAL(3,$B$6:B129)</f>
        <v>124</v>
      </c>
      <c r="B129" t="str">
        <v>2818107L</v>
      </c>
      <c r="C129" t="str">
        <v>Hav</v>
      </c>
      <c r="D129" t="str">
        <v>Patil Vipul</v>
      </c>
      <c r="E129" t="str">
        <v>HQ</v>
      </c>
      <c r="F129" s="79">
        <v>30256</v>
      </c>
      <c r="M129" t="b">
        <f t="shared" ca="1" si="1"/>
        <v>0</v>
      </c>
    </row>
    <row r="130" spans="1:13" x14ac:dyDescent="0.3">
      <c r="A130">
        <f>SUBTOTAL(3,$B$6:B130)</f>
        <v>125</v>
      </c>
      <c r="B130" t="str">
        <v>2818244K</v>
      </c>
      <c r="C130" t="str">
        <v>Nk</v>
      </c>
      <c r="D130" t="str">
        <v>Nirmal AkshaB</v>
      </c>
      <c r="E130" t="str">
        <v>A</v>
      </c>
      <c r="F130" s="79">
        <v>30257</v>
      </c>
      <c r="M130" t="b">
        <f t="shared" ca="1" si="1"/>
        <v>0</v>
      </c>
    </row>
    <row r="131" spans="1:13" x14ac:dyDescent="0.3">
      <c r="A131">
        <f>SUBTOTAL(3,$B$6:B131)</f>
        <v>126</v>
      </c>
      <c r="B131" t="str">
        <v>2818507X</v>
      </c>
      <c r="C131" t="str">
        <v>Lnk</v>
      </c>
      <c r="D131" t="str">
        <v>Sanawane Vinod</v>
      </c>
      <c r="E131" t="str">
        <v>B</v>
      </c>
      <c r="F131" s="79">
        <v>30258</v>
      </c>
      <c r="M131" t="b">
        <f t="shared" ca="1" si="1"/>
        <v>0</v>
      </c>
    </row>
    <row r="132" spans="1:13" x14ac:dyDescent="0.3">
      <c r="A132">
        <f>SUBTOTAL(3,$B$6:B132)</f>
        <v>127</v>
      </c>
      <c r="B132" t="str">
        <v>2818548F</v>
      </c>
      <c r="C132" t="str">
        <v>Sep</v>
      </c>
      <c r="D132" t="str">
        <v>Jagtap Manoj</v>
      </c>
      <c r="E132" t="str">
        <v>SP</v>
      </c>
      <c r="F132" s="79">
        <v>30259</v>
      </c>
      <c r="M132" t="b">
        <f t="shared" ca="1" si="1"/>
        <v>0</v>
      </c>
    </row>
    <row r="133" spans="1:13" x14ac:dyDescent="0.3">
      <c r="A133">
        <f>SUBTOTAL(3,$B$6:B133)</f>
        <v>128</v>
      </c>
      <c r="B133" t="str">
        <v>2818679M</v>
      </c>
      <c r="C133" t="str">
        <v>Hav</v>
      </c>
      <c r="D133" t="str">
        <v>Ghadage AjinkBa</v>
      </c>
      <c r="E133" t="str">
        <v>C</v>
      </c>
      <c r="F133" s="79">
        <v>30260</v>
      </c>
      <c r="M133" t="b">
        <f t="shared" ca="1" si="1"/>
        <v>0</v>
      </c>
    </row>
    <row r="134" spans="1:13" x14ac:dyDescent="0.3">
      <c r="A134">
        <f>SUBTOTAL(3,$B$6:B134)</f>
        <v>129</v>
      </c>
      <c r="B134" t="str">
        <v>2818730F</v>
      </c>
      <c r="C134" t="str">
        <v>Nk</v>
      </c>
      <c r="D134" t="str">
        <v>Bhiungade Vivek</v>
      </c>
      <c r="E134" t="str">
        <v>B</v>
      </c>
      <c r="F134" s="79">
        <v>29874</v>
      </c>
      <c r="M134" t="b">
        <f t="shared" ca="1" si="1"/>
        <v>0</v>
      </c>
    </row>
    <row r="135" spans="1:13" x14ac:dyDescent="0.3">
      <c r="A135">
        <f>SUBTOTAL(3,$B$6:B135)</f>
        <v>130</v>
      </c>
      <c r="B135" t="str">
        <v>2819023K</v>
      </c>
      <c r="C135" t="str">
        <v>Lnk</v>
      </c>
      <c r="D135" t="str">
        <v>Jadhav Pratik</v>
      </c>
      <c r="E135" t="str">
        <v>C</v>
      </c>
      <c r="F135" s="79">
        <v>30468</v>
      </c>
      <c r="M135" t="b">
        <f t="shared" ref="M135:M198" ca="1" si="2">IF(DAY(F135)&amp;MONTH(F135)=DAY(TODAY())&amp;MONTH(TODAY()),"HAPPY BDAY")</f>
        <v>0</v>
      </c>
    </row>
    <row r="136" spans="1:13" x14ac:dyDescent="0.3">
      <c r="A136">
        <f>SUBTOTAL(3,$B$6:B136)</f>
        <v>131</v>
      </c>
      <c r="B136" t="str">
        <v>2819075A</v>
      </c>
      <c r="C136" t="str">
        <v>Sep</v>
      </c>
      <c r="D136" t="str">
        <v>Bhagat Atishkumar</v>
      </c>
      <c r="E136" t="str">
        <v>HQ</v>
      </c>
      <c r="F136" s="79">
        <v>30456</v>
      </c>
      <c r="M136" t="b">
        <f t="shared" ca="1" si="2"/>
        <v>0</v>
      </c>
    </row>
    <row r="137" spans="1:13" x14ac:dyDescent="0.3">
      <c r="A137">
        <f>SUBTOTAL(3,$B$6:B137)</f>
        <v>132</v>
      </c>
      <c r="B137" t="str">
        <v>2819369N</v>
      </c>
      <c r="C137" t="str">
        <v>Hav</v>
      </c>
      <c r="D137" t="str">
        <v>Humbe Somnath</v>
      </c>
      <c r="E137" t="str">
        <v>SP</v>
      </c>
      <c r="F137" s="79">
        <v>30011</v>
      </c>
      <c r="M137" t="b">
        <f t="shared" ca="1" si="2"/>
        <v>0</v>
      </c>
    </row>
    <row r="138" spans="1:13" x14ac:dyDescent="0.3">
      <c r="A138">
        <f>SUBTOTAL(3,$B$6:B138)</f>
        <v>133</v>
      </c>
      <c r="B138" t="str">
        <v>2819413M</v>
      </c>
      <c r="C138" t="str">
        <v>Nk</v>
      </c>
      <c r="D138" t="str">
        <v>JaBesh Patil</v>
      </c>
      <c r="E138" t="str">
        <v>HQ</v>
      </c>
      <c r="F138" s="79">
        <v>30012</v>
      </c>
      <c r="M138" t="b">
        <f t="shared" ca="1" si="2"/>
        <v>0</v>
      </c>
    </row>
    <row r="139" spans="1:13" x14ac:dyDescent="0.3">
      <c r="A139">
        <f>SUBTOTAL(3,$B$6:B139)</f>
        <v>134</v>
      </c>
      <c r="B139" t="str">
        <v>2819576A</v>
      </c>
      <c r="C139" t="str">
        <v>Lnk</v>
      </c>
      <c r="D139" t="str">
        <v>MaBur Patil</v>
      </c>
      <c r="E139" t="str">
        <v>HQ</v>
      </c>
      <c r="F139" s="79">
        <v>30013</v>
      </c>
      <c r="M139" t="b">
        <f t="shared" ca="1" si="2"/>
        <v>0</v>
      </c>
    </row>
    <row r="140" spans="1:13" x14ac:dyDescent="0.3">
      <c r="A140">
        <f>SUBTOTAL(3,$B$6:B140)</f>
        <v>135</v>
      </c>
      <c r="B140" t="str">
        <v>2819588P</v>
      </c>
      <c r="C140" t="str">
        <v>Sep</v>
      </c>
      <c r="D140" t="str">
        <v>Thorat Gajanan</v>
      </c>
      <c r="E140" t="str">
        <v>B</v>
      </c>
      <c r="F140" s="79">
        <v>30014</v>
      </c>
      <c r="M140" t="b">
        <f t="shared" ca="1" si="2"/>
        <v>0</v>
      </c>
    </row>
    <row r="141" spans="1:13" x14ac:dyDescent="0.3">
      <c r="A141">
        <f>SUBTOTAL(3,$B$6:B141)</f>
        <v>136</v>
      </c>
      <c r="B141" t="str">
        <v>2819739H</v>
      </c>
      <c r="C141" t="str">
        <v>Hav</v>
      </c>
      <c r="D141" t="str">
        <v>Patole AkshaB</v>
      </c>
      <c r="E141" t="str">
        <v>SP</v>
      </c>
      <c r="F141" s="79">
        <v>30015</v>
      </c>
      <c r="M141" t="b">
        <f t="shared" ca="1" si="2"/>
        <v>0</v>
      </c>
    </row>
    <row r="142" spans="1:13" x14ac:dyDescent="0.3">
      <c r="A142">
        <f>SUBTOTAL(3,$B$6:B142)</f>
        <v>137</v>
      </c>
      <c r="B142" t="str">
        <v>2819959M</v>
      </c>
      <c r="C142" t="str">
        <v>Nk</v>
      </c>
      <c r="D142" t="str">
        <v>Raut Kiran</v>
      </c>
      <c r="E142" t="str">
        <v>A</v>
      </c>
      <c r="F142" s="79">
        <v>30016</v>
      </c>
      <c r="M142" t="b">
        <f t="shared" ca="1" si="2"/>
        <v>0</v>
      </c>
    </row>
    <row r="143" spans="1:13" x14ac:dyDescent="0.3">
      <c r="A143">
        <f>SUBTOTAL(3,$B$6:B143)</f>
        <v>138</v>
      </c>
      <c r="B143" t="str">
        <v>2819975K</v>
      </c>
      <c r="C143" t="str">
        <v>Lnk</v>
      </c>
      <c r="D143" t="str">
        <v>M K MaurBa</v>
      </c>
      <c r="E143" t="str">
        <v>HQ</v>
      </c>
      <c r="F143" s="79">
        <v>30017</v>
      </c>
      <c r="M143" t="b">
        <f t="shared" ca="1" si="2"/>
        <v>0</v>
      </c>
    </row>
    <row r="144" spans="1:13" x14ac:dyDescent="0.3">
      <c r="A144">
        <f>SUBTOTAL(3,$B$6:B144)</f>
        <v>139</v>
      </c>
      <c r="B144" t="str">
        <v>2820162A</v>
      </c>
      <c r="C144" t="str">
        <v>Sep</v>
      </c>
      <c r="D144" t="str">
        <v>Chetule Nikhil</v>
      </c>
      <c r="E144" t="str">
        <v>B</v>
      </c>
      <c r="F144" s="79">
        <v>30018</v>
      </c>
      <c r="M144" t="b">
        <f t="shared" ca="1" si="2"/>
        <v>0</v>
      </c>
    </row>
    <row r="145" spans="1:13" x14ac:dyDescent="0.3">
      <c r="A145">
        <f>SUBTOTAL(3,$B$6:B145)</f>
        <v>140</v>
      </c>
      <c r="B145" t="str">
        <v>2820267K</v>
      </c>
      <c r="C145" t="str">
        <v>Hav</v>
      </c>
      <c r="D145" t="str">
        <v>BhoBar Rashtrapal</v>
      </c>
      <c r="E145" t="str">
        <v>HQ</v>
      </c>
      <c r="F145" s="79">
        <v>30019</v>
      </c>
      <c r="M145" t="b">
        <f t="shared" ca="1" si="2"/>
        <v>0</v>
      </c>
    </row>
    <row r="146" spans="1:13" x14ac:dyDescent="0.3">
      <c r="A146">
        <f>SUBTOTAL(3,$B$6:B146)</f>
        <v>141</v>
      </c>
      <c r="B146" t="str">
        <v>2820542B</v>
      </c>
      <c r="C146" t="str">
        <v>Nk</v>
      </c>
      <c r="D146" t="str">
        <v>Raskar Vikas</v>
      </c>
      <c r="E146" t="str">
        <v>C</v>
      </c>
      <c r="F146" s="79">
        <v>30020</v>
      </c>
      <c r="M146" t="b">
        <f t="shared" ca="1" si="2"/>
        <v>0</v>
      </c>
    </row>
    <row r="147" spans="1:13" x14ac:dyDescent="0.3">
      <c r="A147">
        <f>SUBTOTAL(3,$B$6:B147)</f>
        <v>142</v>
      </c>
      <c r="B147" t="str">
        <v>2820605W</v>
      </c>
      <c r="C147" t="str">
        <v>Lnk</v>
      </c>
      <c r="D147" t="str">
        <v>Munde AkshaB</v>
      </c>
      <c r="E147" t="str">
        <v>D</v>
      </c>
      <c r="F147" s="79">
        <v>30021</v>
      </c>
      <c r="M147" t="b">
        <f t="shared" ca="1" si="2"/>
        <v>0</v>
      </c>
    </row>
    <row r="148" spans="1:13" x14ac:dyDescent="0.3">
      <c r="A148">
        <f>SUBTOTAL(3,$B$6:B148)</f>
        <v>143</v>
      </c>
      <c r="B148" t="str">
        <v>2820695H</v>
      </c>
      <c r="C148" t="str">
        <v>Sep</v>
      </c>
      <c r="D148" t="str">
        <v>Salunkhe Ramchandra</v>
      </c>
      <c r="E148" t="str">
        <v>A</v>
      </c>
      <c r="F148" s="79">
        <v>30022</v>
      </c>
      <c r="M148" t="b">
        <f t="shared" ca="1" si="2"/>
        <v>0</v>
      </c>
    </row>
    <row r="149" spans="1:13" x14ac:dyDescent="0.3">
      <c r="A149">
        <f>SUBTOTAL(3,$B$6:B149)</f>
        <v>144</v>
      </c>
      <c r="B149" t="str">
        <v>7431871W</v>
      </c>
      <c r="C149" t="str">
        <v>Hav</v>
      </c>
      <c r="D149" t="str">
        <v>Ashoka V</v>
      </c>
      <c r="E149" t="str">
        <v>D</v>
      </c>
      <c r="F149" s="79">
        <v>30023</v>
      </c>
      <c r="M149" t="b">
        <f t="shared" ca="1" si="2"/>
        <v>0</v>
      </c>
    </row>
    <row r="150" spans="1:13" x14ac:dyDescent="0.3">
      <c r="A150">
        <f>SUBTOTAL(3,$B$6:B150)</f>
        <v>145</v>
      </c>
      <c r="B150" t="str">
        <v>IC-77473B</v>
      </c>
      <c r="C150" t="str">
        <v>Nk</v>
      </c>
      <c r="D150" t="str">
        <v>Siddarth Bhatia</v>
      </c>
      <c r="E150" t="str">
        <v>HQ</v>
      </c>
      <c r="F150" s="79">
        <v>30024</v>
      </c>
      <c r="M150" t="b">
        <f t="shared" ca="1" si="2"/>
        <v>0</v>
      </c>
    </row>
    <row r="151" spans="1:13" x14ac:dyDescent="0.3">
      <c r="A151">
        <f>SUBTOTAL(3,$B$6:B151)</f>
        <v>146</v>
      </c>
      <c r="B151" t="str">
        <v>IC-79157B</v>
      </c>
      <c r="C151" t="str">
        <v>Lnk</v>
      </c>
      <c r="D151" t="str">
        <v>Sarvesh Singh Badav</v>
      </c>
      <c r="E151" t="str">
        <v>D</v>
      </c>
      <c r="F151" s="79">
        <v>30025</v>
      </c>
      <c r="M151" t="b">
        <f t="shared" ca="1" si="2"/>
        <v>0</v>
      </c>
    </row>
    <row r="152" spans="1:13" x14ac:dyDescent="0.3">
      <c r="A152">
        <f>SUBTOTAL(3,$B$6:B152)</f>
        <v>147</v>
      </c>
      <c r="B152" t="str">
        <v>IC-838071B</v>
      </c>
      <c r="C152" t="str">
        <v>Sep</v>
      </c>
      <c r="D152" t="str">
        <v>Ashwat Angadi</v>
      </c>
      <c r="E152" t="str">
        <v>SP</v>
      </c>
      <c r="F152" s="79">
        <v>30026</v>
      </c>
      <c r="M152" t="b">
        <f t="shared" ca="1" si="2"/>
        <v>0</v>
      </c>
    </row>
    <row r="153" spans="1:13" x14ac:dyDescent="0.3">
      <c r="A153">
        <f>SUBTOTAL(3,$B$6:B153)</f>
        <v>148</v>
      </c>
      <c r="B153" t="str">
        <v>JC-460720B</v>
      </c>
      <c r="C153" t="str">
        <v>Hav</v>
      </c>
      <c r="D153" t="str">
        <v>VijaB Mohite</v>
      </c>
      <c r="E153" t="str">
        <v>D</v>
      </c>
      <c r="F153" s="79">
        <v>30027</v>
      </c>
      <c r="M153" t="b">
        <f t="shared" ca="1" si="2"/>
        <v>0</v>
      </c>
    </row>
    <row r="154" spans="1:13" x14ac:dyDescent="0.3">
      <c r="A154">
        <f>SUBTOTAL(3,$B$6:B154)</f>
        <v>149</v>
      </c>
      <c r="B154" t="str">
        <v>JC-460744H</v>
      </c>
      <c r="C154" t="str">
        <v>Nk</v>
      </c>
      <c r="D154" t="str">
        <v>Kokare Chhagan</v>
      </c>
      <c r="E154" t="str">
        <v>SP</v>
      </c>
      <c r="F154" s="79">
        <v>30028</v>
      </c>
      <c r="M154" t="b">
        <f t="shared" ca="1" si="2"/>
        <v>0</v>
      </c>
    </row>
    <row r="155" spans="1:13" x14ac:dyDescent="0.3">
      <c r="A155">
        <f>SUBTOTAL(3,$B$6:B155)</f>
        <v>150</v>
      </c>
      <c r="B155" t="str">
        <v>JC-461910X</v>
      </c>
      <c r="C155" t="str">
        <v>Lnk</v>
      </c>
      <c r="D155" t="str">
        <v>Bhosale Krishnadeo</v>
      </c>
      <c r="E155" t="str">
        <v>D</v>
      </c>
      <c r="F155" s="79">
        <v>30029</v>
      </c>
      <c r="M155" t="b">
        <f t="shared" ca="1" si="2"/>
        <v>0</v>
      </c>
    </row>
    <row r="156" spans="1:13" x14ac:dyDescent="0.3">
      <c r="A156">
        <f>SUBTOTAL(3,$B$6:B156)</f>
        <v>151</v>
      </c>
      <c r="B156" t="str">
        <v>JC-461995B</v>
      </c>
      <c r="C156" t="str">
        <v>Sep</v>
      </c>
      <c r="D156" t="str">
        <v>Avhad DattatraB</v>
      </c>
      <c r="E156" t="str">
        <v>HQ</v>
      </c>
      <c r="F156" s="79">
        <v>30468</v>
      </c>
      <c r="M156" t="b">
        <f t="shared" ca="1" si="2"/>
        <v>0</v>
      </c>
    </row>
    <row r="157" spans="1:13" x14ac:dyDescent="0.3">
      <c r="A157">
        <f>SUBTOTAL(3,$B$6:B157)</f>
        <v>152</v>
      </c>
      <c r="B157" t="str">
        <v>JC-462011H</v>
      </c>
      <c r="C157" t="str">
        <v>Hav</v>
      </c>
      <c r="D157" t="str">
        <v>Surve Sahadev</v>
      </c>
      <c r="E157" t="str">
        <v>SP</v>
      </c>
      <c r="F157" s="79">
        <v>30469</v>
      </c>
      <c r="M157" t="b">
        <f t="shared" ca="1" si="2"/>
        <v>0</v>
      </c>
    </row>
    <row r="158" spans="1:13" x14ac:dyDescent="0.3">
      <c r="A158">
        <f>SUBTOTAL(3,$B$6:B158)</f>
        <v>153</v>
      </c>
      <c r="B158" t="str">
        <v>2793774L</v>
      </c>
      <c r="C158" t="str">
        <v>Nk</v>
      </c>
      <c r="D158" t="str">
        <v>Devendra Singh</v>
      </c>
      <c r="E158" t="str">
        <v>HQ</v>
      </c>
      <c r="F158" s="79">
        <v>30470</v>
      </c>
      <c r="M158" t="b">
        <f t="shared" ca="1" si="2"/>
        <v>0</v>
      </c>
    </row>
    <row r="159" spans="1:13" x14ac:dyDescent="0.3">
      <c r="A159">
        <f>SUBTOTAL(3,$B$6:B159)</f>
        <v>154</v>
      </c>
      <c r="B159" t="str">
        <v>2795975H</v>
      </c>
      <c r="C159" t="str">
        <v>Lnk</v>
      </c>
      <c r="D159" t="str">
        <v>Patil Sitaram</v>
      </c>
      <c r="E159" t="str">
        <v>A</v>
      </c>
      <c r="F159" s="79">
        <v>30471</v>
      </c>
      <c r="M159" t="b">
        <f t="shared" ca="1" si="2"/>
        <v>0</v>
      </c>
    </row>
    <row r="160" spans="1:13" x14ac:dyDescent="0.3">
      <c r="A160">
        <f>SUBTOTAL(3,$B$6:B160)</f>
        <v>155</v>
      </c>
      <c r="B160" t="str">
        <v>2797629L</v>
      </c>
      <c r="C160" t="str">
        <v>Sep</v>
      </c>
      <c r="D160" t="str">
        <v>Vandre Sriram</v>
      </c>
      <c r="E160" t="str">
        <v>A</v>
      </c>
      <c r="F160" s="79">
        <v>30472</v>
      </c>
      <c r="M160" t="b">
        <f t="shared" ca="1" si="2"/>
        <v>0</v>
      </c>
    </row>
    <row r="161" spans="1:13" x14ac:dyDescent="0.3">
      <c r="A161">
        <f>SUBTOTAL(3,$B$6:B161)</f>
        <v>156</v>
      </c>
      <c r="B161" t="str">
        <v>2804038P</v>
      </c>
      <c r="C161" t="str">
        <v>Hav</v>
      </c>
      <c r="D161" t="str">
        <v>Magdum Ramchandra</v>
      </c>
      <c r="E161" t="str">
        <v>B</v>
      </c>
      <c r="F161" s="79">
        <v>30473</v>
      </c>
      <c r="M161" t="b">
        <f t="shared" ca="1" si="2"/>
        <v>0</v>
      </c>
    </row>
    <row r="162" spans="1:13" x14ac:dyDescent="0.3">
      <c r="A162">
        <f>SUBTOTAL(3,$B$6:B162)</f>
        <v>157</v>
      </c>
      <c r="B162" t="str">
        <v>2804051B</v>
      </c>
      <c r="C162" t="str">
        <v>Nk</v>
      </c>
      <c r="D162" t="str">
        <v>Changude Machindra</v>
      </c>
      <c r="E162" t="str">
        <v>A</v>
      </c>
      <c r="F162" s="79">
        <v>30474</v>
      </c>
      <c r="M162" t="b">
        <f t="shared" ca="1" si="2"/>
        <v>0</v>
      </c>
    </row>
    <row r="163" spans="1:13" x14ac:dyDescent="0.3">
      <c r="A163">
        <f>SUBTOTAL(3,$B$6:B163)</f>
        <v>158</v>
      </c>
      <c r="B163" t="str">
        <v>2805021B</v>
      </c>
      <c r="C163" t="str">
        <v>Lnk</v>
      </c>
      <c r="D163" t="str">
        <v>Bandurkar Narendra</v>
      </c>
      <c r="E163" t="str">
        <v>B</v>
      </c>
      <c r="F163" s="79">
        <v>30475</v>
      </c>
      <c r="M163" t="b">
        <f t="shared" ca="1" si="2"/>
        <v>0</v>
      </c>
    </row>
    <row r="164" spans="1:13" x14ac:dyDescent="0.3">
      <c r="A164">
        <f>SUBTOTAL(3,$B$6:B164)</f>
        <v>159</v>
      </c>
      <c r="B164" t="str">
        <v>2805035N</v>
      </c>
      <c r="C164" t="str">
        <v>Sep</v>
      </c>
      <c r="D164" t="str">
        <v>Barewar Nitin</v>
      </c>
      <c r="E164" t="str">
        <v>B</v>
      </c>
      <c r="F164" s="79">
        <v>30476</v>
      </c>
      <c r="M164" t="b">
        <f t="shared" ca="1" si="2"/>
        <v>0</v>
      </c>
    </row>
    <row r="165" spans="1:13" x14ac:dyDescent="0.3">
      <c r="A165">
        <f>SUBTOTAL(3,$B$6:B165)</f>
        <v>160</v>
      </c>
      <c r="B165" t="str">
        <v>2805463M</v>
      </c>
      <c r="C165" t="str">
        <v>Hav</v>
      </c>
      <c r="D165" t="str">
        <v>Kumbhar Dilip</v>
      </c>
      <c r="E165" t="str">
        <v>A</v>
      </c>
      <c r="F165" s="79">
        <v>30477</v>
      </c>
      <c r="M165" t="b">
        <f t="shared" ca="1" si="2"/>
        <v>0</v>
      </c>
    </row>
    <row r="166" spans="1:13" x14ac:dyDescent="0.3">
      <c r="A166">
        <f>SUBTOTAL(3,$B$6:B166)</f>
        <v>161</v>
      </c>
      <c r="B166" t="str">
        <v>2805552L</v>
      </c>
      <c r="C166" t="str">
        <v>Nk</v>
      </c>
      <c r="D166" t="str">
        <v>Bodke Sandeep</v>
      </c>
      <c r="E166" t="str">
        <v>A</v>
      </c>
      <c r="F166" s="79">
        <v>30478</v>
      </c>
      <c r="M166" t="b">
        <f t="shared" ca="1" si="2"/>
        <v>0</v>
      </c>
    </row>
    <row r="167" spans="1:13" x14ac:dyDescent="0.3">
      <c r="A167">
        <f>SUBTOTAL(3,$B$6:B167)</f>
        <v>162</v>
      </c>
      <c r="B167" t="str">
        <v>2806855M</v>
      </c>
      <c r="C167" t="str">
        <v>Lnk</v>
      </c>
      <c r="D167" t="str">
        <v>Bewale Popat</v>
      </c>
      <c r="E167" t="str">
        <v>C</v>
      </c>
      <c r="F167" s="79">
        <v>30479</v>
      </c>
      <c r="M167" t="b">
        <f t="shared" ca="1" si="2"/>
        <v>0</v>
      </c>
    </row>
    <row r="168" spans="1:13" x14ac:dyDescent="0.3">
      <c r="A168">
        <f>SUBTOTAL(3,$B$6:B168)</f>
        <v>163</v>
      </c>
      <c r="B168" t="str">
        <v>2806939A</v>
      </c>
      <c r="C168" t="str">
        <v>Sep</v>
      </c>
      <c r="D168" t="str">
        <v>Gore Baban Aba</v>
      </c>
      <c r="E168" t="str">
        <v>B</v>
      </c>
      <c r="F168" s="79">
        <v>30480</v>
      </c>
      <c r="M168" t="b">
        <f t="shared" ca="1" si="2"/>
        <v>0</v>
      </c>
    </row>
    <row r="169" spans="1:13" x14ac:dyDescent="0.3">
      <c r="A169">
        <f>SUBTOTAL(3,$B$6:B169)</f>
        <v>164</v>
      </c>
      <c r="B169" t="str">
        <v>2807484F</v>
      </c>
      <c r="C169" t="str">
        <v>Hav</v>
      </c>
      <c r="D169" t="str">
        <v>Anil Kumar</v>
      </c>
      <c r="E169" t="str">
        <v>HQ</v>
      </c>
      <c r="F169" s="79">
        <v>30481</v>
      </c>
      <c r="M169" t="b">
        <f t="shared" ca="1" si="2"/>
        <v>0</v>
      </c>
    </row>
    <row r="170" spans="1:13" x14ac:dyDescent="0.3">
      <c r="A170">
        <f>SUBTOTAL(3,$B$6:B170)</f>
        <v>165</v>
      </c>
      <c r="B170" t="str">
        <v>2807817H</v>
      </c>
      <c r="C170" t="str">
        <v>Nk</v>
      </c>
      <c r="D170" t="str">
        <v>Patil Bogesh</v>
      </c>
      <c r="E170" t="str">
        <v>D</v>
      </c>
      <c r="F170" s="79">
        <v>30482</v>
      </c>
      <c r="M170" t="b">
        <f t="shared" ca="1" si="2"/>
        <v>0</v>
      </c>
    </row>
    <row r="171" spans="1:13" x14ac:dyDescent="0.3">
      <c r="A171">
        <f>SUBTOTAL(3,$B$6:B171)</f>
        <v>166</v>
      </c>
      <c r="B171" t="str">
        <v>2808874W</v>
      </c>
      <c r="C171" t="str">
        <v>Lnk</v>
      </c>
      <c r="D171" t="str">
        <v>Ware Bapusaheb</v>
      </c>
      <c r="E171" t="str">
        <v>A</v>
      </c>
      <c r="F171" s="79">
        <v>30483</v>
      </c>
      <c r="M171" t="b">
        <f t="shared" ca="1" si="2"/>
        <v>0</v>
      </c>
    </row>
    <row r="172" spans="1:13" x14ac:dyDescent="0.3">
      <c r="A172">
        <f>SUBTOTAL(3,$B$6:B172)</f>
        <v>167</v>
      </c>
      <c r="B172" t="str">
        <v>2808917A</v>
      </c>
      <c r="C172" t="str">
        <v>Sep</v>
      </c>
      <c r="D172" t="str">
        <v>Sachin Bhatlandhe</v>
      </c>
      <c r="E172" t="str">
        <v>D</v>
      </c>
      <c r="F172" s="79">
        <v>30484</v>
      </c>
      <c r="M172" t="b">
        <f t="shared" ca="1" si="2"/>
        <v>0</v>
      </c>
    </row>
    <row r="173" spans="1:13" x14ac:dyDescent="0.3">
      <c r="A173">
        <f>SUBTOTAL(3,$B$6:B173)</f>
        <v>168</v>
      </c>
      <c r="B173" t="str">
        <v>2811451N</v>
      </c>
      <c r="C173" t="str">
        <v>Hav</v>
      </c>
      <c r="D173" t="str">
        <v>Dhaitidak Ganesh</v>
      </c>
      <c r="E173" t="str">
        <v>D</v>
      </c>
      <c r="F173" s="79">
        <v>30485</v>
      </c>
      <c r="M173" t="b">
        <f t="shared" ca="1" si="2"/>
        <v>0</v>
      </c>
    </row>
    <row r="174" spans="1:13" x14ac:dyDescent="0.3">
      <c r="A174">
        <f>SUBTOTAL(3,$B$6:B174)</f>
        <v>169</v>
      </c>
      <c r="B174" t="str">
        <v>2811538P</v>
      </c>
      <c r="C174" t="str">
        <v>Nk</v>
      </c>
      <c r="D174" t="str">
        <v>Dunedar Satish</v>
      </c>
      <c r="E174" t="str">
        <v>A</v>
      </c>
      <c r="F174" s="79">
        <v>30486</v>
      </c>
      <c r="M174" t="b">
        <f t="shared" ca="1" si="2"/>
        <v>0</v>
      </c>
    </row>
    <row r="175" spans="1:13" x14ac:dyDescent="0.3">
      <c r="A175">
        <f>SUBTOTAL(3,$B$6:B175)</f>
        <v>170</v>
      </c>
      <c r="B175" t="str">
        <v>2815765M</v>
      </c>
      <c r="C175" t="str">
        <v>Lnk</v>
      </c>
      <c r="D175" t="str">
        <v>Takale Lahu</v>
      </c>
      <c r="E175" t="str">
        <v>SP</v>
      </c>
      <c r="F175" s="79">
        <v>30487</v>
      </c>
      <c r="M175" t="b">
        <f t="shared" ca="1" si="2"/>
        <v>0</v>
      </c>
    </row>
    <row r="176" spans="1:13" x14ac:dyDescent="0.3">
      <c r="A176">
        <f>SUBTOTAL(3,$B$6:B176)</f>
        <v>171</v>
      </c>
      <c r="B176" t="str">
        <v>JC-460877K</v>
      </c>
      <c r="C176" t="str">
        <v>Sep</v>
      </c>
      <c r="D176" t="str">
        <v>Waskar SanjaB</v>
      </c>
      <c r="E176" t="str">
        <v>SP</v>
      </c>
      <c r="F176" s="79">
        <v>30488</v>
      </c>
      <c r="M176" t="b">
        <f t="shared" ca="1" si="2"/>
        <v>0</v>
      </c>
    </row>
    <row r="177" spans="1:13" x14ac:dyDescent="0.3">
      <c r="A177">
        <f>SUBTOTAL(3,$B$6:B177)</f>
        <v>172</v>
      </c>
      <c r="B177" t="str">
        <v>2798641B</v>
      </c>
      <c r="C177" t="str">
        <v>Hav</v>
      </c>
      <c r="D177" t="str">
        <v>T VijaB Kumar</v>
      </c>
      <c r="E177" t="str">
        <v>HQ</v>
      </c>
      <c r="F177" s="79">
        <v>30489</v>
      </c>
      <c r="M177" t="b">
        <f t="shared" ca="1" si="2"/>
        <v>0</v>
      </c>
    </row>
    <row r="178" spans="1:13" x14ac:dyDescent="0.3">
      <c r="A178">
        <f>SUBTOTAL(3,$B$6:B178)</f>
        <v>173</v>
      </c>
      <c r="B178" t="str">
        <v>14620335M</v>
      </c>
      <c r="C178" t="str">
        <v>Nk</v>
      </c>
      <c r="D178" t="str">
        <v>P Gunasekaran</v>
      </c>
      <c r="E178" t="str">
        <v>HQ</v>
      </c>
      <c r="F178" s="79">
        <v>30490</v>
      </c>
      <c r="M178" t="b">
        <f t="shared" ca="1" si="2"/>
        <v>0</v>
      </c>
    </row>
    <row r="179" spans="1:13" x14ac:dyDescent="0.3">
      <c r="A179">
        <f>SUBTOTAL(3,$B$6:B179)</f>
        <v>174</v>
      </c>
      <c r="B179" t="str">
        <v>2789930M</v>
      </c>
      <c r="C179" t="str">
        <v>Lnk</v>
      </c>
      <c r="D179" t="str">
        <v>Shaji M</v>
      </c>
      <c r="E179" t="str">
        <v>HQ</v>
      </c>
      <c r="F179" s="79">
        <v>30491</v>
      </c>
      <c r="M179" t="b">
        <f t="shared" ca="1" si="2"/>
        <v>0</v>
      </c>
    </row>
    <row r="180" spans="1:13" x14ac:dyDescent="0.3">
      <c r="A180">
        <f>SUBTOTAL(3,$B$6:B180)</f>
        <v>175</v>
      </c>
      <c r="B180" t="str">
        <v>2789933A</v>
      </c>
      <c r="C180" t="str">
        <v>Sep</v>
      </c>
      <c r="D180" t="str">
        <v>K C Bisvas</v>
      </c>
      <c r="E180" t="str">
        <v>HQ</v>
      </c>
      <c r="F180" s="79">
        <v>30492</v>
      </c>
      <c r="M180" t="b">
        <f t="shared" ca="1" si="2"/>
        <v>0</v>
      </c>
    </row>
    <row r="181" spans="1:13" x14ac:dyDescent="0.3">
      <c r="A181">
        <f>SUBTOTAL(3,$B$6:B181)</f>
        <v>176</v>
      </c>
      <c r="B181" t="str">
        <v>2792076W</v>
      </c>
      <c r="C181" t="str">
        <v>Hav</v>
      </c>
      <c r="D181" t="str">
        <v>Garkar SanjaB</v>
      </c>
      <c r="E181" t="str">
        <v>A</v>
      </c>
      <c r="F181" s="79">
        <v>30493</v>
      </c>
      <c r="M181" t="b">
        <f t="shared" ca="1" si="2"/>
        <v>0</v>
      </c>
    </row>
    <row r="182" spans="1:13" x14ac:dyDescent="0.3">
      <c r="A182">
        <f>SUBTOTAL(3,$B$6:B182)</f>
        <v>177</v>
      </c>
      <c r="B182" t="str">
        <v>2792305N</v>
      </c>
      <c r="C182" t="str">
        <v>Nk</v>
      </c>
      <c r="D182" t="str">
        <v>Patil Dhannapa</v>
      </c>
      <c r="E182" t="str">
        <v>A</v>
      </c>
      <c r="F182" s="79">
        <v>30494</v>
      </c>
      <c r="M182" t="b">
        <f t="shared" ca="1" si="2"/>
        <v>0</v>
      </c>
    </row>
    <row r="183" spans="1:13" x14ac:dyDescent="0.3">
      <c r="A183">
        <f>SUBTOTAL(3,$B$6:B183)</f>
        <v>178</v>
      </c>
      <c r="B183" t="str">
        <v>2792306B</v>
      </c>
      <c r="C183" t="str">
        <v>Lnk</v>
      </c>
      <c r="D183" t="str">
        <v>Patil Ramesh</v>
      </c>
      <c r="E183" t="str">
        <v>B</v>
      </c>
      <c r="F183" s="79">
        <v>30495</v>
      </c>
      <c r="M183" t="b">
        <f t="shared" ca="1" si="2"/>
        <v>0</v>
      </c>
    </row>
    <row r="184" spans="1:13" x14ac:dyDescent="0.3">
      <c r="A184">
        <f>SUBTOTAL(3,$B$6:B184)</f>
        <v>179</v>
      </c>
      <c r="B184" t="str">
        <v>2792368B</v>
      </c>
      <c r="C184" t="str">
        <v>Sep</v>
      </c>
      <c r="D184" t="str">
        <v>Dundappa Jindrali</v>
      </c>
      <c r="E184" t="str">
        <v>C</v>
      </c>
      <c r="F184" s="79">
        <v>30496</v>
      </c>
      <c r="M184" t="b">
        <f t="shared" ca="1" si="2"/>
        <v>0</v>
      </c>
    </row>
    <row r="185" spans="1:13" x14ac:dyDescent="0.3">
      <c r="A185">
        <f>SUBTOTAL(3,$B$6:B185)</f>
        <v>180</v>
      </c>
      <c r="B185" t="str">
        <v>2792377A</v>
      </c>
      <c r="C185" t="str">
        <v>Hav</v>
      </c>
      <c r="D185" t="str">
        <v>Patil Bajarang</v>
      </c>
      <c r="E185" t="str">
        <v>C</v>
      </c>
      <c r="F185" s="79">
        <v>30497</v>
      </c>
      <c r="M185" t="b">
        <f t="shared" ca="1" si="2"/>
        <v>0</v>
      </c>
    </row>
    <row r="186" spans="1:13" x14ac:dyDescent="0.3">
      <c r="A186">
        <f>SUBTOTAL(3,$B$6:B186)</f>
        <v>181</v>
      </c>
      <c r="B186" t="str">
        <v>2792603M</v>
      </c>
      <c r="C186" t="str">
        <v>Nk</v>
      </c>
      <c r="D186" t="str">
        <v>Umesh Patil</v>
      </c>
      <c r="E186" t="str">
        <v>D</v>
      </c>
      <c r="F186" s="79">
        <v>30498</v>
      </c>
      <c r="M186" t="b">
        <f t="shared" ca="1" si="2"/>
        <v>0</v>
      </c>
    </row>
    <row r="187" spans="1:13" x14ac:dyDescent="0.3">
      <c r="A187">
        <f>SUBTOTAL(3,$B$6:B187)</f>
        <v>182</v>
      </c>
      <c r="B187" t="str">
        <v>2792626N</v>
      </c>
      <c r="C187" t="str">
        <v>Lnk</v>
      </c>
      <c r="D187" t="str">
        <v>Sonawane Kishor</v>
      </c>
      <c r="E187" t="str">
        <v>B</v>
      </c>
      <c r="F187" s="79">
        <v>30499</v>
      </c>
      <c r="M187" t="b">
        <f t="shared" ca="1" si="2"/>
        <v>0</v>
      </c>
    </row>
    <row r="188" spans="1:13" x14ac:dyDescent="0.3">
      <c r="A188">
        <f>SUBTOTAL(3,$B$6:B188)</f>
        <v>183</v>
      </c>
      <c r="B188" t="str">
        <v>2792694F</v>
      </c>
      <c r="C188" t="str">
        <v>Sep</v>
      </c>
      <c r="D188" t="str">
        <v>Dharmendra DodiBa</v>
      </c>
      <c r="E188" t="str">
        <v>HQ</v>
      </c>
      <c r="F188" s="79">
        <v>30500</v>
      </c>
      <c r="M188" t="b">
        <f t="shared" ca="1" si="2"/>
        <v>0</v>
      </c>
    </row>
    <row r="189" spans="1:13" x14ac:dyDescent="0.3">
      <c r="A189">
        <f>SUBTOTAL(3,$B$6:B189)</f>
        <v>184</v>
      </c>
      <c r="B189" t="str">
        <v>2792736H</v>
      </c>
      <c r="C189" t="str">
        <v>Hav</v>
      </c>
      <c r="D189" t="str">
        <v>Kadam Dilip</v>
      </c>
      <c r="E189" t="str">
        <v>HQ</v>
      </c>
      <c r="F189" s="79">
        <v>30501</v>
      </c>
      <c r="M189" t="b">
        <f t="shared" ca="1" si="2"/>
        <v>0</v>
      </c>
    </row>
    <row r="190" spans="1:13" x14ac:dyDescent="0.3">
      <c r="A190">
        <f>SUBTOTAL(3,$B$6:B190)</f>
        <v>185</v>
      </c>
      <c r="B190" t="str">
        <v>2792806W</v>
      </c>
      <c r="C190" t="str">
        <v>Nk</v>
      </c>
      <c r="D190" t="str">
        <v>Talwar Prabhakar</v>
      </c>
      <c r="E190" t="str">
        <v>D</v>
      </c>
      <c r="F190" s="79">
        <v>30502</v>
      </c>
      <c r="M190" t="b">
        <f t="shared" ca="1" si="2"/>
        <v>0</v>
      </c>
    </row>
    <row r="191" spans="1:13" x14ac:dyDescent="0.3">
      <c r="A191">
        <f>SUBTOTAL(3,$B$6:B191)</f>
        <v>186</v>
      </c>
      <c r="B191" t="str">
        <v>2792924K</v>
      </c>
      <c r="C191" t="str">
        <v>Lnk</v>
      </c>
      <c r="D191" t="str">
        <v>Bharadwaj SanjaB</v>
      </c>
      <c r="E191" t="str">
        <v>A</v>
      </c>
      <c r="F191" s="79">
        <v>30503</v>
      </c>
      <c r="M191" t="b">
        <f t="shared" ca="1" si="2"/>
        <v>0</v>
      </c>
    </row>
    <row r="192" spans="1:13" x14ac:dyDescent="0.3">
      <c r="A192">
        <f>SUBTOTAL(3,$B$6:B192)</f>
        <v>187</v>
      </c>
      <c r="B192" t="str">
        <v>2794063X</v>
      </c>
      <c r="C192" t="str">
        <v>Sep</v>
      </c>
      <c r="D192" t="str">
        <v>Gaikwad Jalinder</v>
      </c>
      <c r="E192" t="str">
        <v>C</v>
      </c>
      <c r="F192" s="79">
        <v>30504</v>
      </c>
      <c r="M192" t="b">
        <f t="shared" ca="1" si="2"/>
        <v>0</v>
      </c>
    </row>
    <row r="193" spans="1:13" x14ac:dyDescent="0.3">
      <c r="A193">
        <f>SUBTOTAL(3,$B$6:B193)</f>
        <v>188</v>
      </c>
      <c r="B193" t="str">
        <v>2794968A</v>
      </c>
      <c r="C193" t="str">
        <v>Hav</v>
      </c>
      <c r="D193" t="str">
        <v>MaBappa Bellurkar</v>
      </c>
      <c r="E193" t="str">
        <v>C</v>
      </c>
      <c r="F193" s="79">
        <v>30505</v>
      </c>
      <c r="M193" t="b">
        <f t="shared" ca="1" si="2"/>
        <v>0</v>
      </c>
    </row>
    <row r="194" spans="1:13" x14ac:dyDescent="0.3">
      <c r="A194">
        <f>SUBTOTAL(3,$B$6:B194)</f>
        <v>189</v>
      </c>
      <c r="B194" t="str">
        <v>2795172W</v>
      </c>
      <c r="C194" t="str">
        <v>Nk</v>
      </c>
      <c r="D194" t="str">
        <v>SanjaB Khambat</v>
      </c>
      <c r="E194" t="str">
        <v>HQ</v>
      </c>
      <c r="F194" s="79">
        <v>30506</v>
      </c>
      <c r="M194" t="b">
        <f t="shared" ca="1" si="2"/>
        <v>0</v>
      </c>
    </row>
    <row r="195" spans="1:13" x14ac:dyDescent="0.3">
      <c r="A195">
        <f>SUBTOTAL(3,$B$6:B195)</f>
        <v>190</v>
      </c>
      <c r="B195" t="str">
        <v>2795233H</v>
      </c>
      <c r="C195" t="str">
        <v>Lnk</v>
      </c>
      <c r="D195" t="str">
        <v>Kadam Praveen</v>
      </c>
      <c r="E195" t="str">
        <v>HQ</v>
      </c>
      <c r="F195" s="79">
        <v>30507</v>
      </c>
      <c r="M195" t="b">
        <f t="shared" ca="1" si="2"/>
        <v>0</v>
      </c>
    </row>
    <row r="196" spans="1:13" x14ac:dyDescent="0.3">
      <c r="A196">
        <f>SUBTOTAL(3,$B$6:B196)</f>
        <v>191</v>
      </c>
      <c r="B196" t="str">
        <v>2795418K</v>
      </c>
      <c r="C196" t="str">
        <v>Sep</v>
      </c>
      <c r="D196" t="str">
        <v>Hanumant Kowadkar</v>
      </c>
      <c r="E196" t="str">
        <v>C</v>
      </c>
      <c r="F196" s="79">
        <v>30508</v>
      </c>
      <c r="M196" t="b">
        <f t="shared" ca="1" si="2"/>
        <v>0</v>
      </c>
    </row>
    <row r="197" spans="1:13" x14ac:dyDescent="0.3">
      <c r="A197">
        <f>SUBTOTAL(3,$B$6:B197)</f>
        <v>192</v>
      </c>
      <c r="B197" t="str">
        <v>2795423P</v>
      </c>
      <c r="C197" t="str">
        <v>Hav</v>
      </c>
      <c r="D197" t="str">
        <v>Gurav MH alu</v>
      </c>
      <c r="E197" t="str">
        <v>C</v>
      </c>
      <c r="F197" s="79">
        <v>30509</v>
      </c>
      <c r="M197" t="b">
        <f t="shared" ca="1" si="2"/>
        <v>0</v>
      </c>
    </row>
    <row r="198" spans="1:13" x14ac:dyDescent="0.3">
      <c r="A198">
        <f>SUBTOTAL(3,$B$6:B198)</f>
        <v>193</v>
      </c>
      <c r="B198" t="str">
        <v>2795902W</v>
      </c>
      <c r="C198" t="str">
        <v>Nk</v>
      </c>
      <c r="D198" t="str">
        <v>Patil Gajanan</v>
      </c>
      <c r="E198" t="str">
        <v>A</v>
      </c>
      <c r="F198" s="79">
        <v>30510</v>
      </c>
      <c r="M198" t="b">
        <f t="shared" ca="1" si="2"/>
        <v>0</v>
      </c>
    </row>
    <row r="199" spans="1:13" x14ac:dyDescent="0.3">
      <c r="A199">
        <f>SUBTOTAL(3,$B$6:B199)</f>
        <v>194</v>
      </c>
      <c r="B199" t="str">
        <v>2795930H</v>
      </c>
      <c r="C199" t="str">
        <v>Lnk</v>
      </c>
      <c r="D199" t="str">
        <v>Manohar Kapse</v>
      </c>
      <c r="E199" t="str">
        <v>A</v>
      </c>
      <c r="F199" s="79">
        <v>30511</v>
      </c>
      <c r="M199" t="b">
        <f t="shared" ref="M199:M262" ca="1" si="3">IF(DAY(F199)&amp;MONTH(F199)=DAY(TODAY())&amp;MONTH(TODAY()),"HAPPY BDAY")</f>
        <v>0</v>
      </c>
    </row>
    <row r="200" spans="1:13" x14ac:dyDescent="0.3">
      <c r="A200">
        <f>SUBTOTAL(3,$B$6:B200)</f>
        <v>195</v>
      </c>
      <c r="B200" t="str">
        <v>2796028N</v>
      </c>
      <c r="C200" t="str">
        <v>Sep</v>
      </c>
      <c r="D200" t="str">
        <v>Dhekale Balaji</v>
      </c>
      <c r="E200" t="str">
        <v>B</v>
      </c>
      <c r="F200" s="79">
        <v>30512</v>
      </c>
      <c r="M200" t="b">
        <f t="shared" ca="1" si="3"/>
        <v>0</v>
      </c>
    </row>
    <row r="201" spans="1:13" x14ac:dyDescent="0.3">
      <c r="A201">
        <f>SUBTOTAL(3,$B$6:B201)</f>
        <v>196</v>
      </c>
      <c r="B201" t="str">
        <v>2796763K</v>
      </c>
      <c r="C201" t="str">
        <v>Hav</v>
      </c>
      <c r="D201" t="str">
        <v>K R ReddB</v>
      </c>
      <c r="E201" t="str">
        <v>HQ</v>
      </c>
      <c r="F201" s="79">
        <v>30513</v>
      </c>
      <c r="M201" t="b">
        <f t="shared" ca="1" si="3"/>
        <v>0</v>
      </c>
    </row>
    <row r="202" spans="1:13" x14ac:dyDescent="0.3">
      <c r="A202">
        <f>SUBTOTAL(3,$B$6:B202)</f>
        <v>197</v>
      </c>
      <c r="B202" t="str">
        <v>2797384A</v>
      </c>
      <c r="C202" t="str">
        <v>Nk</v>
      </c>
      <c r="D202" t="str">
        <v>Ram Ratan Kumar</v>
      </c>
      <c r="E202" t="str">
        <v>HQ</v>
      </c>
      <c r="F202" s="79">
        <v>30514</v>
      </c>
      <c r="M202" t="b">
        <f t="shared" ca="1" si="3"/>
        <v>0</v>
      </c>
    </row>
    <row r="203" spans="1:13" x14ac:dyDescent="0.3">
      <c r="A203">
        <f>SUBTOTAL(3,$B$6:B203)</f>
        <v>198</v>
      </c>
      <c r="B203" t="str">
        <v>2801675A</v>
      </c>
      <c r="C203" t="str">
        <v>Lnk</v>
      </c>
      <c r="D203" t="str">
        <v>Bhure Sanjio</v>
      </c>
      <c r="E203" t="str">
        <v>B</v>
      </c>
      <c r="F203" s="79">
        <v>30515</v>
      </c>
      <c r="M203" t="b">
        <f t="shared" ca="1" si="3"/>
        <v>0</v>
      </c>
    </row>
    <row r="204" spans="1:13" x14ac:dyDescent="0.3">
      <c r="A204">
        <f>SUBTOTAL(3,$B$6:B204)</f>
        <v>199</v>
      </c>
      <c r="B204" t="str">
        <v>2801723P</v>
      </c>
      <c r="C204" t="str">
        <v>Sep</v>
      </c>
      <c r="D204" t="str">
        <v>Somase Gajanan</v>
      </c>
      <c r="E204" t="str">
        <v>B</v>
      </c>
      <c r="F204" s="79">
        <v>30516</v>
      </c>
      <c r="M204" t="b">
        <f t="shared" ca="1" si="3"/>
        <v>0</v>
      </c>
    </row>
    <row r="205" spans="1:13" x14ac:dyDescent="0.3">
      <c r="A205">
        <f>SUBTOTAL(3,$B$6:B205)</f>
        <v>200</v>
      </c>
      <c r="B205" t="str">
        <v>2801770M</v>
      </c>
      <c r="C205" t="str">
        <v>Hav</v>
      </c>
      <c r="D205" t="str">
        <v>Sonawane Sandeep</v>
      </c>
      <c r="E205" t="str">
        <v>C</v>
      </c>
      <c r="F205" s="79">
        <v>30517</v>
      </c>
      <c r="M205" t="b">
        <f t="shared" ca="1" si="3"/>
        <v>0</v>
      </c>
    </row>
    <row r="206" spans="1:13" x14ac:dyDescent="0.3">
      <c r="A206">
        <f>SUBTOTAL(3,$B$6:B206)</f>
        <v>201</v>
      </c>
      <c r="B206" t="str">
        <v>2801779F</v>
      </c>
      <c r="C206" t="str">
        <v>Nk</v>
      </c>
      <c r="D206" t="str">
        <v>Kute Dadarao</v>
      </c>
      <c r="E206" t="str">
        <v>D</v>
      </c>
      <c r="F206" s="79">
        <v>30518</v>
      </c>
      <c r="M206" t="b">
        <f t="shared" ca="1" si="3"/>
        <v>0</v>
      </c>
    </row>
    <row r="207" spans="1:13" x14ac:dyDescent="0.3">
      <c r="A207">
        <f>SUBTOTAL(3,$B$6:B207)</f>
        <v>202</v>
      </c>
      <c r="B207" t="str">
        <v>2801801F</v>
      </c>
      <c r="C207" t="str">
        <v>Lnk</v>
      </c>
      <c r="D207" t="str">
        <v>Patil Buvaraj</v>
      </c>
      <c r="E207" t="str">
        <v>SP</v>
      </c>
      <c r="F207" s="79">
        <v>30519</v>
      </c>
      <c r="M207" t="b">
        <f t="shared" ca="1" si="3"/>
        <v>0</v>
      </c>
    </row>
    <row r="208" spans="1:13" x14ac:dyDescent="0.3">
      <c r="A208">
        <f>SUBTOTAL(3,$B$6:B208)</f>
        <v>203</v>
      </c>
      <c r="B208" t="str">
        <v>2801804P</v>
      </c>
      <c r="C208" t="str">
        <v>Sep</v>
      </c>
      <c r="D208" t="str">
        <v>Balip Dhanaji</v>
      </c>
      <c r="E208" t="str">
        <v>B</v>
      </c>
      <c r="F208" s="79">
        <v>30520</v>
      </c>
      <c r="M208" t="b">
        <f t="shared" ca="1" si="3"/>
        <v>0</v>
      </c>
    </row>
    <row r="209" spans="1:13" x14ac:dyDescent="0.3">
      <c r="A209">
        <f>SUBTOTAL(3,$B$6:B209)</f>
        <v>204</v>
      </c>
      <c r="B209" t="str">
        <v>2801808L</v>
      </c>
      <c r="C209" t="str">
        <v>Hav</v>
      </c>
      <c r="D209" t="str">
        <v>Patil Sunil</v>
      </c>
      <c r="E209" t="str">
        <v>A</v>
      </c>
      <c r="F209" s="79">
        <v>30521</v>
      </c>
      <c r="M209" t="b">
        <f t="shared" ca="1" si="3"/>
        <v>0</v>
      </c>
    </row>
    <row r="210" spans="1:13" x14ac:dyDescent="0.3">
      <c r="A210">
        <f>SUBTOTAL(3,$B$6:B210)</f>
        <v>205</v>
      </c>
      <c r="B210" t="str">
        <v>2801837A</v>
      </c>
      <c r="C210" t="str">
        <v>Nk</v>
      </c>
      <c r="D210" t="str">
        <v>Shendage Sunil</v>
      </c>
      <c r="E210" t="str">
        <v>HQ</v>
      </c>
      <c r="F210" s="79">
        <v>30522</v>
      </c>
      <c r="M210" t="b">
        <f t="shared" ca="1" si="3"/>
        <v>0</v>
      </c>
    </row>
    <row r="211" spans="1:13" x14ac:dyDescent="0.3">
      <c r="A211">
        <f>SUBTOTAL(3,$B$6:B211)</f>
        <v>206</v>
      </c>
      <c r="B211" t="str">
        <v>2801928K</v>
      </c>
      <c r="C211" t="str">
        <v>Lnk</v>
      </c>
      <c r="D211" t="str">
        <v>Gawas Pravin</v>
      </c>
      <c r="E211" t="str">
        <v>SP</v>
      </c>
      <c r="F211" s="79">
        <v>30523</v>
      </c>
      <c r="M211" t="b">
        <f t="shared" ca="1" si="3"/>
        <v>0</v>
      </c>
    </row>
    <row r="212" spans="1:13" x14ac:dyDescent="0.3">
      <c r="A212">
        <f>SUBTOTAL(3,$B$6:B212)</f>
        <v>207</v>
      </c>
      <c r="B212" t="str">
        <v>2802049H</v>
      </c>
      <c r="C212" t="str">
        <v>Sep</v>
      </c>
      <c r="D212" t="str">
        <v>Devre Nandkishor</v>
      </c>
      <c r="E212" t="str">
        <v>SP</v>
      </c>
      <c r="F212" s="79">
        <v>30524</v>
      </c>
      <c r="M212" t="b">
        <f t="shared" ca="1" si="3"/>
        <v>0</v>
      </c>
    </row>
    <row r="213" spans="1:13" x14ac:dyDescent="0.3">
      <c r="A213">
        <f>SUBTOTAL(3,$B$6:B213)</f>
        <v>208</v>
      </c>
      <c r="B213" t="str">
        <v>2802176B</v>
      </c>
      <c r="C213" t="str">
        <v>Hav</v>
      </c>
      <c r="D213" t="str">
        <v>Bhujang Sheshrao</v>
      </c>
      <c r="E213" t="str">
        <v>C</v>
      </c>
      <c r="F213" s="79">
        <v>31352</v>
      </c>
      <c r="M213" t="b">
        <f t="shared" ca="1" si="3"/>
        <v>0</v>
      </c>
    </row>
    <row r="214" spans="1:13" x14ac:dyDescent="0.3">
      <c r="A214">
        <f>SUBTOTAL(3,$B$6:B214)</f>
        <v>209</v>
      </c>
      <c r="B214" t="str">
        <v>2802216N</v>
      </c>
      <c r="C214" t="str">
        <v>Nk</v>
      </c>
      <c r="D214" t="str">
        <v>Ghadge Prashant</v>
      </c>
      <c r="E214" t="str">
        <v>A</v>
      </c>
      <c r="F214" s="79">
        <v>30046</v>
      </c>
      <c r="M214" t="b">
        <f t="shared" ca="1" si="3"/>
        <v>0</v>
      </c>
    </row>
    <row r="215" spans="1:13" x14ac:dyDescent="0.3">
      <c r="A215">
        <f>SUBTOTAL(3,$B$6:B215)</f>
        <v>210</v>
      </c>
      <c r="B215" t="str">
        <v>2802280L</v>
      </c>
      <c r="C215" t="str">
        <v>Lnk</v>
      </c>
      <c r="D215" t="str">
        <v>Bhagat Ravindra</v>
      </c>
      <c r="E215" t="str">
        <v>B</v>
      </c>
      <c r="F215" s="79">
        <v>30150</v>
      </c>
      <c r="M215" t="b">
        <f t="shared" ca="1" si="3"/>
        <v>0</v>
      </c>
    </row>
    <row r="216" spans="1:13" x14ac:dyDescent="0.3">
      <c r="A216">
        <f>SUBTOTAL(3,$B$6:B216)</f>
        <v>211</v>
      </c>
      <c r="B216" t="str">
        <v>2802630M</v>
      </c>
      <c r="C216" t="str">
        <v>Sep</v>
      </c>
      <c r="D216" t="str">
        <v>More Umesh</v>
      </c>
      <c r="E216" t="str">
        <v>SP</v>
      </c>
      <c r="F216" s="79">
        <v>30834</v>
      </c>
      <c r="M216" t="b">
        <f t="shared" ca="1" si="3"/>
        <v>0</v>
      </c>
    </row>
    <row r="217" spans="1:13" x14ac:dyDescent="0.3">
      <c r="A217">
        <f>SUBTOTAL(3,$B$6:B217)</f>
        <v>212</v>
      </c>
      <c r="B217" t="str">
        <v>2802651H</v>
      </c>
      <c r="C217" t="str">
        <v>Hav</v>
      </c>
      <c r="D217" t="str">
        <v>Chavan VinaBak</v>
      </c>
      <c r="E217" t="str">
        <v>D</v>
      </c>
      <c r="F217" s="79">
        <v>30876</v>
      </c>
      <c r="M217" t="b">
        <f t="shared" ca="1" si="3"/>
        <v>0</v>
      </c>
    </row>
    <row r="218" spans="1:13" x14ac:dyDescent="0.3">
      <c r="A218">
        <f>SUBTOTAL(3,$B$6:B218)</f>
        <v>213</v>
      </c>
      <c r="B218" t="str">
        <v>2802721W</v>
      </c>
      <c r="C218" t="str">
        <v>Nk</v>
      </c>
      <c r="D218" t="str">
        <v>Pandhare Namdeo</v>
      </c>
      <c r="E218" t="str">
        <v>HQ</v>
      </c>
      <c r="F218" s="79">
        <v>30342</v>
      </c>
      <c r="M218" t="b">
        <f t="shared" ca="1" si="3"/>
        <v>0</v>
      </c>
    </row>
    <row r="219" spans="1:13" x14ac:dyDescent="0.3">
      <c r="A219">
        <f>SUBTOTAL(3,$B$6:B219)</f>
        <v>214</v>
      </c>
      <c r="B219" t="str">
        <v>2802818F</v>
      </c>
      <c r="C219" t="str">
        <v>Lnk</v>
      </c>
      <c r="D219" t="str">
        <v>Kharode Prakash</v>
      </c>
      <c r="E219" t="str">
        <v>HQ</v>
      </c>
      <c r="F219" s="79">
        <v>30617</v>
      </c>
      <c r="M219" t="b">
        <f t="shared" ca="1" si="3"/>
        <v>0</v>
      </c>
    </row>
    <row r="220" spans="1:13" x14ac:dyDescent="0.3">
      <c r="A220">
        <f>SUBTOTAL(3,$B$6:B220)</f>
        <v>215</v>
      </c>
      <c r="B220" t="str">
        <v>2802860A</v>
      </c>
      <c r="C220" t="str">
        <v>Sep</v>
      </c>
      <c r="D220" t="str">
        <v>Patil Ramesh</v>
      </c>
      <c r="E220" t="str">
        <v>SP</v>
      </c>
      <c r="F220" s="79">
        <v>30991</v>
      </c>
      <c r="M220" t="b">
        <f t="shared" ca="1" si="3"/>
        <v>0</v>
      </c>
    </row>
    <row r="221" spans="1:13" x14ac:dyDescent="0.3">
      <c r="A221">
        <f>SUBTOTAL(3,$B$6:B221)</f>
        <v>216</v>
      </c>
      <c r="B221" t="str">
        <v>2802881W</v>
      </c>
      <c r="C221" t="str">
        <v>Hav</v>
      </c>
      <c r="D221" t="str">
        <v>Kokare Bandu</v>
      </c>
      <c r="E221" t="str">
        <v>C</v>
      </c>
      <c r="F221" s="79">
        <v>30992</v>
      </c>
      <c r="M221" t="b">
        <f t="shared" ca="1" si="3"/>
        <v>0</v>
      </c>
    </row>
    <row r="222" spans="1:13" x14ac:dyDescent="0.3">
      <c r="A222">
        <f>SUBTOTAL(3,$B$6:B222)</f>
        <v>217</v>
      </c>
      <c r="B222" t="str">
        <v>2803002K</v>
      </c>
      <c r="C222" t="str">
        <v>Nk</v>
      </c>
      <c r="D222" t="str">
        <v>Pawar Deepak</v>
      </c>
      <c r="E222" t="str">
        <v>SP</v>
      </c>
      <c r="F222" s="79">
        <v>30993</v>
      </c>
      <c r="M222" t="b">
        <f t="shared" ca="1" si="3"/>
        <v>0</v>
      </c>
    </row>
    <row r="223" spans="1:13" x14ac:dyDescent="0.3">
      <c r="A223">
        <f>SUBTOTAL(3,$B$6:B223)</f>
        <v>218</v>
      </c>
      <c r="B223" t="str">
        <v>2803040A</v>
      </c>
      <c r="C223" t="str">
        <v>Lnk</v>
      </c>
      <c r="D223" t="str">
        <v>Nagargoje Sachin</v>
      </c>
      <c r="E223" t="str">
        <v>HQ</v>
      </c>
      <c r="F223" s="79">
        <v>30994</v>
      </c>
      <c r="M223" t="b">
        <f t="shared" ca="1" si="3"/>
        <v>0</v>
      </c>
    </row>
    <row r="224" spans="1:13" x14ac:dyDescent="0.3">
      <c r="A224">
        <f>SUBTOTAL(3,$B$6:B224)</f>
        <v>219</v>
      </c>
      <c r="B224" t="str">
        <v>2803053K</v>
      </c>
      <c r="C224" t="str">
        <v>Sep</v>
      </c>
      <c r="D224" t="str">
        <v>Shinde Mangesh</v>
      </c>
      <c r="E224" t="str">
        <v>SP</v>
      </c>
      <c r="F224" s="79">
        <v>30995</v>
      </c>
      <c r="M224" t="b">
        <f t="shared" ca="1" si="3"/>
        <v>0</v>
      </c>
    </row>
    <row r="225" spans="1:13" x14ac:dyDescent="0.3">
      <c r="A225">
        <f>SUBTOTAL(3,$B$6:B225)</f>
        <v>220</v>
      </c>
      <c r="B225" t="str">
        <v>2803233A</v>
      </c>
      <c r="C225" t="str">
        <v>Hav</v>
      </c>
      <c r="D225" t="str">
        <v>Annasaheb Ghadge</v>
      </c>
      <c r="E225" t="str">
        <v>D</v>
      </c>
      <c r="F225" s="79">
        <v>30996</v>
      </c>
      <c r="M225" t="b">
        <f t="shared" ca="1" si="3"/>
        <v>0</v>
      </c>
    </row>
    <row r="226" spans="1:13" x14ac:dyDescent="0.3">
      <c r="A226">
        <f>SUBTOTAL(3,$B$6:B226)</f>
        <v>221</v>
      </c>
      <c r="B226" t="str">
        <v>2803273F</v>
      </c>
      <c r="C226" t="str">
        <v>Nk</v>
      </c>
      <c r="D226" t="str">
        <v>Chandgude Ramchandra</v>
      </c>
      <c r="E226" t="str">
        <v>HQ</v>
      </c>
      <c r="F226" s="79">
        <v>30997</v>
      </c>
      <c r="M226" t="b">
        <f t="shared" ca="1" si="3"/>
        <v>0</v>
      </c>
    </row>
    <row r="227" spans="1:13" x14ac:dyDescent="0.3">
      <c r="A227">
        <f>SUBTOTAL(3,$B$6:B227)</f>
        <v>222</v>
      </c>
      <c r="B227" t="str">
        <v>2803281A</v>
      </c>
      <c r="C227" t="str">
        <v>Lnk</v>
      </c>
      <c r="D227" t="str">
        <v>Dange Ramesh</v>
      </c>
      <c r="E227" t="str">
        <v>C</v>
      </c>
      <c r="F227" s="79">
        <v>30998</v>
      </c>
      <c r="M227" t="b">
        <f t="shared" ca="1" si="3"/>
        <v>0</v>
      </c>
    </row>
    <row r="228" spans="1:13" x14ac:dyDescent="0.3">
      <c r="A228">
        <f>SUBTOTAL(3,$B$6:B228)</f>
        <v>223</v>
      </c>
      <c r="B228" t="str">
        <v>2803288K</v>
      </c>
      <c r="C228" t="str">
        <v>Sep</v>
      </c>
      <c r="D228" t="str">
        <v>Patil Abhijit Ashok</v>
      </c>
      <c r="E228" t="str">
        <v>B</v>
      </c>
      <c r="F228" s="79">
        <v>30999</v>
      </c>
      <c r="M228" t="b">
        <f t="shared" ca="1" si="3"/>
        <v>0</v>
      </c>
    </row>
    <row r="229" spans="1:13" x14ac:dyDescent="0.3">
      <c r="A229">
        <f>SUBTOTAL(3,$B$6:B229)</f>
        <v>224</v>
      </c>
      <c r="B229" t="str">
        <v>2803338K</v>
      </c>
      <c r="C229" t="str">
        <v>Hav</v>
      </c>
      <c r="D229" t="str">
        <v>More Rajkumar</v>
      </c>
      <c r="E229" t="str">
        <v>HQ</v>
      </c>
      <c r="F229" s="79">
        <v>31000</v>
      </c>
      <c r="M229" t="b">
        <f t="shared" ca="1" si="3"/>
        <v>0</v>
      </c>
    </row>
    <row r="230" spans="1:13" x14ac:dyDescent="0.3">
      <c r="A230">
        <f>SUBTOTAL(3,$B$6:B230)</f>
        <v>225</v>
      </c>
      <c r="B230" t="str">
        <v>2803408X</v>
      </c>
      <c r="C230" t="str">
        <v>Nk</v>
      </c>
      <c r="D230" t="str">
        <v>Jagdale Mahindra</v>
      </c>
      <c r="E230" t="str">
        <v>C</v>
      </c>
      <c r="F230" s="79">
        <v>31001</v>
      </c>
      <c r="M230" t="b">
        <f t="shared" ca="1" si="3"/>
        <v>0</v>
      </c>
    </row>
    <row r="231" spans="1:13" x14ac:dyDescent="0.3">
      <c r="A231">
        <f>SUBTOTAL(3,$B$6:B231)</f>
        <v>226</v>
      </c>
      <c r="B231" t="str">
        <v>2803579K</v>
      </c>
      <c r="C231" t="str">
        <v>Lnk</v>
      </c>
      <c r="D231" t="str">
        <v>Pawar Prataprao</v>
      </c>
      <c r="E231" t="str">
        <v>C</v>
      </c>
      <c r="F231" s="79">
        <v>31002</v>
      </c>
      <c r="M231" t="b">
        <f t="shared" ca="1" si="3"/>
        <v>0</v>
      </c>
    </row>
    <row r="232" spans="1:13" x14ac:dyDescent="0.3">
      <c r="A232">
        <f>SUBTOTAL(3,$B$6:B232)</f>
        <v>227</v>
      </c>
      <c r="B232" t="str">
        <v>2803597M</v>
      </c>
      <c r="C232" t="str">
        <v>Sep</v>
      </c>
      <c r="D232" t="str">
        <v>Jadhav Bogesh</v>
      </c>
      <c r="E232" t="str">
        <v>A</v>
      </c>
      <c r="F232" s="79">
        <v>31003</v>
      </c>
      <c r="M232" t="b">
        <f t="shared" ca="1" si="3"/>
        <v>0</v>
      </c>
    </row>
    <row r="233" spans="1:13" x14ac:dyDescent="0.3">
      <c r="A233">
        <f>SUBTOTAL(3,$B$6:B233)</f>
        <v>228</v>
      </c>
      <c r="B233" t="str">
        <v>2804537K</v>
      </c>
      <c r="C233" t="str">
        <v>Hav</v>
      </c>
      <c r="D233" t="str">
        <v>Nikam Shrikant</v>
      </c>
      <c r="E233" t="str">
        <v>SP</v>
      </c>
      <c r="F233" s="79">
        <v>31004</v>
      </c>
      <c r="M233" t="b">
        <f t="shared" ca="1" si="3"/>
        <v>0</v>
      </c>
    </row>
    <row r="234" spans="1:13" x14ac:dyDescent="0.3">
      <c r="A234">
        <f>SUBTOTAL(3,$B$6:B234)</f>
        <v>229</v>
      </c>
      <c r="B234" t="str">
        <v>JC-459725L</v>
      </c>
      <c r="C234" t="str">
        <v>Nk</v>
      </c>
      <c r="D234" t="str">
        <v>Sapate Anil</v>
      </c>
      <c r="E234" t="str">
        <v>HQ</v>
      </c>
      <c r="F234" s="79">
        <v>31005</v>
      </c>
      <c r="M234" t="b">
        <f t="shared" ca="1" si="3"/>
        <v>0</v>
      </c>
    </row>
    <row r="235" spans="1:13" x14ac:dyDescent="0.3">
      <c r="A235">
        <f>SUBTOTAL(3,$B$6:B235)</f>
        <v>230</v>
      </c>
      <c r="B235" t="str">
        <v>JC-460074M</v>
      </c>
      <c r="C235" t="str">
        <v>Lnk</v>
      </c>
      <c r="D235" t="str">
        <v>Barge Chandrakant</v>
      </c>
      <c r="E235" t="str">
        <v>B</v>
      </c>
      <c r="F235" s="79">
        <v>31006</v>
      </c>
      <c r="M235" t="b">
        <f t="shared" ca="1" si="3"/>
        <v>0</v>
      </c>
    </row>
    <row r="236" spans="1:13" x14ac:dyDescent="0.3">
      <c r="A236">
        <f>SUBTOTAL(3,$B$6:B236)</f>
        <v>231</v>
      </c>
      <c r="B236" t="str">
        <v>JC-460403X</v>
      </c>
      <c r="C236" t="str">
        <v>Sep</v>
      </c>
      <c r="D236" t="str">
        <v>Rajesh Kumar Rai</v>
      </c>
      <c r="E236" t="str">
        <v>HQ</v>
      </c>
      <c r="F236" s="79">
        <v>31007</v>
      </c>
      <c r="M236" t="b">
        <f t="shared" ca="1" si="3"/>
        <v>0</v>
      </c>
    </row>
    <row r="237" spans="1:13" x14ac:dyDescent="0.3">
      <c r="A237">
        <f>SUBTOTAL(3,$B$6:B237)</f>
        <v>232</v>
      </c>
      <c r="B237" t="str">
        <v>JC-460528P</v>
      </c>
      <c r="C237" t="str">
        <v>Hav</v>
      </c>
      <c r="D237" t="str">
        <v>Jagtap Avadhut</v>
      </c>
      <c r="E237" t="str">
        <v>HQ</v>
      </c>
      <c r="F237" s="79">
        <v>31008</v>
      </c>
      <c r="M237" t="b">
        <f t="shared" ca="1" si="3"/>
        <v>0</v>
      </c>
    </row>
    <row r="238" spans="1:13" x14ac:dyDescent="0.3">
      <c r="A238">
        <f>SUBTOTAL(3,$B$6:B238)</f>
        <v>233</v>
      </c>
      <c r="B238" t="str">
        <v>2794150L</v>
      </c>
      <c r="C238" t="str">
        <v>Nk</v>
      </c>
      <c r="D238" t="str">
        <v>Chandrakant Gudulkar</v>
      </c>
      <c r="E238" t="str">
        <v>A</v>
      </c>
      <c r="F238" s="79">
        <v>31009</v>
      </c>
      <c r="M238" t="b">
        <f t="shared" ca="1" si="3"/>
        <v>0</v>
      </c>
    </row>
    <row r="239" spans="1:13" x14ac:dyDescent="0.3">
      <c r="A239">
        <f>SUBTOTAL(3,$B$6:B239)</f>
        <v>234</v>
      </c>
      <c r="B239" t="str">
        <v>2798668N</v>
      </c>
      <c r="C239" t="str">
        <v>Lnk</v>
      </c>
      <c r="D239" t="str">
        <v>Patil DaBanand</v>
      </c>
      <c r="E239" t="str">
        <v>SP</v>
      </c>
      <c r="F239" s="79">
        <v>31010</v>
      </c>
      <c r="M239" t="b">
        <f t="shared" ca="1" si="3"/>
        <v>0</v>
      </c>
    </row>
    <row r="240" spans="1:13" x14ac:dyDescent="0.3">
      <c r="A240">
        <f>SUBTOTAL(3,$B$6:B240)</f>
        <v>235</v>
      </c>
      <c r="B240" t="str">
        <v>2799894A</v>
      </c>
      <c r="C240" t="str">
        <v>Sep</v>
      </c>
      <c r="D240" t="str">
        <v>Patil DnBandev</v>
      </c>
      <c r="E240" t="str">
        <v>HQ</v>
      </c>
      <c r="F240" s="79">
        <v>31011</v>
      </c>
      <c r="M240" t="b">
        <f t="shared" ca="1" si="3"/>
        <v>0</v>
      </c>
    </row>
    <row r="241" spans="1:13" x14ac:dyDescent="0.3">
      <c r="A241">
        <f>SUBTOTAL(3,$B$6:B241)</f>
        <v>236</v>
      </c>
      <c r="B241" t="str">
        <v>2800448N</v>
      </c>
      <c r="C241" t="str">
        <v>Hav</v>
      </c>
      <c r="D241" t="str">
        <v>Korake Shankar</v>
      </c>
      <c r="E241" t="str">
        <v>A</v>
      </c>
      <c r="F241" s="79">
        <v>31012</v>
      </c>
      <c r="M241" t="b">
        <f t="shared" ca="1" si="3"/>
        <v>0</v>
      </c>
    </row>
    <row r="242" spans="1:13" x14ac:dyDescent="0.3">
      <c r="A242">
        <f>SUBTOTAL(3,$B$6:B242)</f>
        <v>237</v>
      </c>
      <c r="B242" t="str">
        <v>2801404H</v>
      </c>
      <c r="C242" t="str">
        <v>Nk</v>
      </c>
      <c r="D242" t="str">
        <v>JaB Babaji Jawale</v>
      </c>
      <c r="E242" t="str">
        <v>D</v>
      </c>
      <c r="F242" s="79">
        <v>31013</v>
      </c>
      <c r="M242" t="b">
        <f t="shared" ca="1" si="3"/>
        <v>0</v>
      </c>
    </row>
    <row r="243" spans="1:13" x14ac:dyDescent="0.3">
      <c r="A243">
        <f>SUBTOTAL(3,$B$6:B243)</f>
        <v>238</v>
      </c>
      <c r="B243" t="str">
        <v>2805599W</v>
      </c>
      <c r="C243" t="str">
        <v>Lnk</v>
      </c>
      <c r="D243" t="str">
        <v>Mavalankar Shashank</v>
      </c>
      <c r="E243" t="str">
        <v>D</v>
      </c>
      <c r="F243" s="79">
        <v>31014</v>
      </c>
      <c r="M243" t="b">
        <f t="shared" ca="1" si="3"/>
        <v>0</v>
      </c>
    </row>
    <row r="244" spans="1:13" x14ac:dyDescent="0.3">
      <c r="A244">
        <f>SUBTOTAL(3,$B$6:B244)</f>
        <v>239</v>
      </c>
      <c r="B244" t="str">
        <v>2808189L</v>
      </c>
      <c r="C244" t="str">
        <v>Sep</v>
      </c>
      <c r="D244" t="str">
        <v>Sakpal Nilesh</v>
      </c>
      <c r="E244" t="str">
        <v>HQ</v>
      </c>
      <c r="F244" s="79">
        <v>31015</v>
      </c>
      <c r="M244" t="b">
        <f t="shared" ca="1" si="3"/>
        <v>0</v>
      </c>
    </row>
    <row r="245" spans="1:13" x14ac:dyDescent="0.3">
      <c r="A245">
        <f>SUBTOTAL(3,$B$6:B245)</f>
        <v>240</v>
      </c>
      <c r="B245" t="str">
        <v>2808334X</v>
      </c>
      <c r="C245" t="str">
        <v>Hav</v>
      </c>
      <c r="D245" t="str">
        <v>Sawant Navnath</v>
      </c>
      <c r="E245" t="str">
        <v>B</v>
      </c>
      <c r="F245" s="79">
        <v>31016</v>
      </c>
      <c r="M245" t="b">
        <f t="shared" ca="1" si="3"/>
        <v>0</v>
      </c>
    </row>
    <row r="246" spans="1:13" x14ac:dyDescent="0.3">
      <c r="A246">
        <f>SUBTOTAL(3,$B$6:B246)</f>
        <v>241</v>
      </c>
      <c r="B246" t="str">
        <v>2809233W</v>
      </c>
      <c r="C246" t="str">
        <v>Nk</v>
      </c>
      <c r="D246" t="str">
        <v>Patil Deelip</v>
      </c>
      <c r="E246" t="str">
        <v>A</v>
      </c>
      <c r="F246" s="79">
        <v>31017</v>
      </c>
      <c r="M246" t="b">
        <f t="shared" ca="1" si="3"/>
        <v>0</v>
      </c>
    </row>
    <row r="247" spans="1:13" x14ac:dyDescent="0.3">
      <c r="A247">
        <f>SUBTOTAL(3,$B$6:B247)</f>
        <v>242</v>
      </c>
      <c r="B247" t="str">
        <v>2809550X</v>
      </c>
      <c r="C247" t="str">
        <v>Lnk</v>
      </c>
      <c r="D247" t="str">
        <v>Patil Pravin Ashok</v>
      </c>
      <c r="E247" t="str">
        <v>D</v>
      </c>
      <c r="F247" s="79">
        <v>31018</v>
      </c>
      <c r="M247" t="b">
        <f t="shared" ca="1" si="3"/>
        <v>0</v>
      </c>
    </row>
    <row r="248" spans="1:13" x14ac:dyDescent="0.3">
      <c r="A248">
        <f>SUBTOTAL(3,$B$6:B248)</f>
        <v>243</v>
      </c>
      <c r="B248" t="str">
        <v>2810713M</v>
      </c>
      <c r="C248" t="str">
        <v>Sep</v>
      </c>
      <c r="D248" t="str">
        <v>Badav Sagar</v>
      </c>
      <c r="E248" t="str">
        <v>C</v>
      </c>
      <c r="F248" s="79">
        <v>31019</v>
      </c>
      <c r="M248" t="b">
        <f t="shared" ca="1" si="3"/>
        <v>0</v>
      </c>
    </row>
    <row r="249" spans="1:13" x14ac:dyDescent="0.3">
      <c r="A249">
        <f>SUBTOTAL(3,$B$6:B249)</f>
        <v>244</v>
      </c>
      <c r="B249" t="str">
        <v>2813333B</v>
      </c>
      <c r="C249" t="str">
        <v>Hav</v>
      </c>
      <c r="D249" t="str">
        <v>Dhokane Nilesh</v>
      </c>
      <c r="E249" t="str">
        <v>SP</v>
      </c>
      <c r="F249" s="79">
        <v>31020</v>
      </c>
      <c r="M249" t="b">
        <f t="shared" ca="1" si="3"/>
        <v>0</v>
      </c>
    </row>
    <row r="250" spans="1:13" x14ac:dyDescent="0.3">
      <c r="A250">
        <f>SUBTOTAL(3,$B$6:B250)</f>
        <v>245</v>
      </c>
      <c r="B250" t="str">
        <v>JC-461037L</v>
      </c>
      <c r="C250" t="str">
        <v>Nk</v>
      </c>
      <c r="D250" t="str">
        <v>Mahesh Punajiche</v>
      </c>
      <c r="E250" t="str">
        <v>HQ</v>
      </c>
      <c r="F250" s="79">
        <v>31021</v>
      </c>
      <c r="M250" t="b">
        <f t="shared" ca="1" si="3"/>
        <v>0</v>
      </c>
    </row>
    <row r="251" spans="1:13" x14ac:dyDescent="0.3">
      <c r="A251">
        <f>SUBTOTAL(3,$B$6:B251)</f>
        <v>246</v>
      </c>
      <c r="B251" t="str">
        <v>JC-461971P</v>
      </c>
      <c r="C251" t="str">
        <v>Lnk</v>
      </c>
      <c r="D251" t="str">
        <v>VijaB Naik</v>
      </c>
      <c r="E251" t="str">
        <v>SP</v>
      </c>
      <c r="F251" s="79">
        <v>31022</v>
      </c>
      <c r="M251" t="b">
        <f t="shared" ca="1" si="3"/>
        <v>0</v>
      </c>
    </row>
    <row r="252" spans="1:13" x14ac:dyDescent="0.3">
      <c r="A252">
        <f>SUBTOTAL(3,$B$6:B252)</f>
        <v>247</v>
      </c>
      <c r="B252" t="str">
        <v>SS-50429L</v>
      </c>
      <c r="C252" t="str">
        <v>Sep</v>
      </c>
      <c r="D252" t="str">
        <v>Kevin Thomas</v>
      </c>
      <c r="E252" t="str">
        <v>SP</v>
      </c>
      <c r="F252" s="79">
        <v>31023</v>
      </c>
      <c r="M252" t="b">
        <f t="shared" ca="1" si="3"/>
        <v>0</v>
      </c>
    </row>
    <row r="253" spans="1:13" x14ac:dyDescent="0.3">
      <c r="A253">
        <f>SUBTOTAL(3,$B$6:B253)</f>
        <v>248</v>
      </c>
      <c r="B253" t="str">
        <v>2802238M</v>
      </c>
      <c r="C253" t="str">
        <v>Hav</v>
      </c>
      <c r="D253" t="str">
        <v>Salunkhe Maruti</v>
      </c>
      <c r="E253" t="str">
        <v>A</v>
      </c>
      <c r="F253" s="79">
        <v>31024</v>
      </c>
      <c r="M253" t="b">
        <f t="shared" ca="1" si="3"/>
        <v>0</v>
      </c>
    </row>
    <row r="254" spans="1:13" x14ac:dyDescent="0.3">
      <c r="A254">
        <f>SUBTOTAL(3,$B$6:B254)</f>
        <v>249</v>
      </c>
      <c r="B254" t="str">
        <v>2809182N</v>
      </c>
      <c r="C254" t="str">
        <v>Nk</v>
      </c>
      <c r="D254" t="str">
        <v>Amunekar Krishna</v>
      </c>
      <c r="E254" t="str">
        <v>HQ</v>
      </c>
      <c r="F254" s="79">
        <v>31025</v>
      </c>
      <c r="M254" t="b">
        <f t="shared" ca="1" si="3"/>
        <v>0</v>
      </c>
    </row>
    <row r="255" spans="1:13" x14ac:dyDescent="0.3">
      <c r="A255">
        <f>SUBTOTAL(3,$B$6:B255)</f>
        <v>250</v>
      </c>
      <c r="B255" t="str">
        <v>2809648L</v>
      </c>
      <c r="C255" t="str">
        <v>Lnk</v>
      </c>
      <c r="D255" t="str">
        <v>Kanase Vishal</v>
      </c>
      <c r="E255" t="str">
        <v>D</v>
      </c>
      <c r="F255" s="79">
        <v>31026</v>
      </c>
      <c r="M255" t="b">
        <f t="shared" ca="1" si="3"/>
        <v>0</v>
      </c>
    </row>
    <row r="256" spans="1:13" x14ac:dyDescent="0.3">
      <c r="A256">
        <f>SUBTOTAL(3,$B$6:B256)</f>
        <v>251</v>
      </c>
      <c r="B256" t="str">
        <v>2811545L</v>
      </c>
      <c r="C256" t="str">
        <v>Sep</v>
      </c>
      <c r="D256" t="str">
        <v>Pachbhai Nitesh</v>
      </c>
      <c r="E256" t="str">
        <v>A</v>
      </c>
      <c r="F256" s="79">
        <v>31027</v>
      </c>
      <c r="M256" t="b">
        <f t="shared" ca="1" si="3"/>
        <v>0</v>
      </c>
    </row>
    <row r="257" spans="1:13" x14ac:dyDescent="0.3">
      <c r="A257">
        <f>SUBTOTAL(3,$B$6:B257)</f>
        <v>252</v>
      </c>
      <c r="B257" t="str">
        <v>2814903W</v>
      </c>
      <c r="C257" t="str">
        <v>Hav</v>
      </c>
      <c r="D257" t="str">
        <v>Sanap Bogesh</v>
      </c>
      <c r="E257" t="str">
        <v>SP</v>
      </c>
      <c r="F257" s="79">
        <v>31028</v>
      </c>
      <c r="M257" t="b">
        <f t="shared" ca="1" si="3"/>
        <v>0</v>
      </c>
    </row>
    <row r="258" spans="1:13" x14ac:dyDescent="0.3">
      <c r="A258">
        <f>SUBTOTAL(3,$B$6:B258)</f>
        <v>253</v>
      </c>
      <c r="B258" t="str">
        <v>2815617F</v>
      </c>
      <c r="C258" t="str">
        <v>Nk</v>
      </c>
      <c r="D258" t="str">
        <v>Chougale Tushar</v>
      </c>
      <c r="E258" t="str">
        <v>SP</v>
      </c>
      <c r="F258" s="79">
        <v>31029</v>
      </c>
      <c r="M258" t="b">
        <f t="shared" ca="1" si="3"/>
        <v>0</v>
      </c>
    </row>
    <row r="259" spans="1:13" x14ac:dyDescent="0.3">
      <c r="A259">
        <f>SUBTOTAL(3,$B$6:B259)</f>
        <v>254</v>
      </c>
      <c r="B259" t="str">
        <v>2815721P</v>
      </c>
      <c r="C259" t="str">
        <v>Lnk</v>
      </c>
      <c r="D259" t="str">
        <v>Narnavar Sunil</v>
      </c>
      <c r="E259" t="str">
        <v>C</v>
      </c>
      <c r="F259" s="79">
        <v>31030</v>
      </c>
      <c r="M259" t="b">
        <f t="shared" ca="1" si="3"/>
        <v>0</v>
      </c>
    </row>
    <row r="260" spans="1:13" x14ac:dyDescent="0.3">
      <c r="A260">
        <f>SUBTOTAL(3,$B$6:B260)</f>
        <v>255</v>
      </c>
      <c r="B260" t="str">
        <v>2815826B</v>
      </c>
      <c r="C260" t="str">
        <v>Sep</v>
      </c>
      <c r="D260" t="str">
        <v>Dige Indrabhan</v>
      </c>
      <c r="E260" t="str">
        <v>SP</v>
      </c>
      <c r="F260" s="79">
        <v>31031</v>
      </c>
      <c r="M260" t="b">
        <f t="shared" ca="1" si="3"/>
        <v>0</v>
      </c>
    </row>
    <row r="261" spans="1:13" x14ac:dyDescent="0.3">
      <c r="A261">
        <f>SUBTOTAL(3,$B$6:B261)</f>
        <v>256</v>
      </c>
      <c r="B261" t="str">
        <v>2818247X</v>
      </c>
      <c r="C261" t="str">
        <v>Lt</v>
      </c>
      <c r="D261" t="str">
        <v>Bhadane ShBamkant</v>
      </c>
      <c r="E261" t="str">
        <v>C</v>
      </c>
      <c r="F261" s="79">
        <v>31032</v>
      </c>
      <c r="M261" t="b">
        <f t="shared" ca="1" si="3"/>
        <v>0</v>
      </c>
    </row>
    <row r="262" spans="1:13" x14ac:dyDescent="0.3">
      <c r="A262">
        <f>SUBTOTAL(3,$B$6:B262)</f>
        <v>257</v>
      </c>
      <c r="B262" t="str">
        <v>2818361P</v>
      </c>
      <c r="C262" t="str">
        <v>Lt</v>
      </c>
      <c r="D262" t="str">
        <v>Shirsath Pradip</v>
      </c>
      <c r="E262" t="str">
        <v>C</v>
      </c>
      <c r="F262" s="79">
        <v>31033</v>
      </c>
      <c r="M262" t="b">
        <f t="shared" ca="1" si="3"/>
        <v>0</v>
      </c>
    </row>
    <row r="263" spans="1:13" x14ac:dyDescent="0.3">
      <c r="A263">
        <f>SUBTOTAL(3,$B$6:B263)</f>
        <v>258</v>
      </c>
      <c r="B263" t="str">
        <v>2792798H</v>
      </c>
      <c r="C263" t="str">
        <v>Lt</v>
      </c>
      <c r="D263" t="str">
        <v>Mahantesh Tukkar</v>
      </c>
      <c r="E263" t="str">
        <v>C</v>
      </c>
      <c r="F263" s="79">
        <v>31034</v>
      </c>
      <c r="M263" t="b">
        <f t="shared" ref="M263:M326" ca="1" si="4">IF(DAY(F263)&amp;MONTH(F263)=DAY(TODAY())&amp;MONTH(TODAY()),"HAPPY BDAY")</f>
        <v>0</v>
      </c>
    </row>
    <row r="264" spans="1:13" x14ac:dyDescent="0.3">
      <c r="A264">
        <f>SUBTOTAL(3,$B$6:B264)</f>
        <v>259</v>
      </c>
      <c r="B264" t="str">
        <v>2797522W</v>
      </c>
      <c r="C264" t="str">
        <v>Lt</v>
      </c>
      <c r="D264" t="str">
        <v>Vitthal Patil</v>
      </c>
      <c r="E264" t="str">
        <v>B</v>
      </c>
      <c r="F264" s="79">
        <v>31035</v>
      </c>
      <c r="M264" t="b">
        <f t="shared" ca="1" si="4"/>
        <v>0</v>
      </c>
    </row>
    <row r="265" spans="1:13" x14ac:dyDescent="0.3">
      <c r="A265">
        <f>SUBTOTAL(3,$B$6:B265)</f>
        <v>260</v>
      </c>
      <c r="B265" t="str">
        <v>2801849P</v>
      </c>
      <c r="C265" t="str">
        <v>Hav</v>
      </c>
      <c r="D265" t="str">
        <v>Hakke Raghu</v>
      </c>
      <c r="E265" t="str">
        <v>C</v>
      </c>
      <c r="F265" s="79">
        <v>31036</v>
      </c>
      <c r="M265" t="b">
        <f t="shared" ca="1" si="4"/>
        <v>0</v>
      </c>
    </row>
    <row r="266" spans="1:13" x14ac:dyDescent="0.3">
      <c r="A266">
        <f>SUBTOTAL(3,$B$6:B266)</f>
        <v>261</v>
      </c>
      <c r="B266" t="str">
        <v>2801889W</v>
      </c>
      <c r="C266" t="str">
        <v>Nk</v>
      </c>
      <c r="D266" t="str">
        <v>Patil Sandeep</v>
      </c>
      <c r="E266" t="str">
        <v>A</v>
      </c>
      <c r="F266" s="79">
        <v>31037</v>
      </c>
      <c r="M266" t="b">
        <f t="shared" ca="1" si="4"/>
        <v>0</v>
      </c>
    </row>
    <row r="267" spans="1:13" x14ac:dyDescent="0.3">
      <c r="A267">
        <f>SUBTOTAL(3,$B$6:B267)</f>
        <v>262</v>
      </c>
      <c r="B267" t="str">
        <v>2802834B</v>
      </c>
      <c r="C267" t="str">
        <v>Lnk</v>
      </c>
      <c r="D267" t="str">
        <v>Shrisat VijaB</v>
      </c>
      <c r="E267" t="str">
        <v>C</v>
      </c>
      <c r="F267" s="79">
        <v>31038</v>
      </c>
      <c r="M267" t="b">
        <f t="shared" ca="1" si="4"/>
        <v>0</v>
      </c>
    </row>
    <row r="268" spans="1:13" x14ac:dyDescent="0.3">
      <c r="A268">
        <f>SUBTOTAL(3,$B$6:B268)</f>
        <v>263</v>
      </c>
      <c r="B268" t="str">
        <v>2803774F</v>
      </c>
      <c r="C268" t="str">
        <v>Sep</v>
      </c>
      <c r="D268" t="str">
        <v>Vashim Khan</v>
      </c>
      <c r="E268" t="str">
        <v>HQ</v>
      </c>
      <c r="F268" s="79">
        <v>31039</v>
      </c>
      <c r="M268" t="b">
        <f t="shared" ca="1" si="4"/>
        <v>0</v>
      </c>
    </row>
    <row r="269" spans="1:13" x14ac:dyDescent="0.3">
      <c r="A269">
        <f>SUBTOTAL(3,$B$6:B269)</f>
        <v>264</v>
      </c>
      <c r="B269" t="str">
        <v>2804690A</v>
      </c>
      <c r="C269" t="str">
        <v>Hav</v>
      </c>
      <c r="D269" t="str">
        <v>Ekshinge Sagar</v>
      </c>
      <c r="E269" t="str">
        <v>D</v>
      </c>
      <c r="F269" s="79">
        <v>31040</v>
      </c>
      <c r="M269" t="b">
        <f t="shared" ca="1" si="4"/>
        <v>0</v>
      </c>
    </row>
    <row r="270" spans="1:13" x14ac:dyDescent="0.3">
      <c r="A270">
        <f>SUBTOTAL(3,$B$6:B270)</f>
        <v>265</v>
      </c>
      <c r="B270" t="str">
        <v>2804826B</v>
      </c>
      <c r="C270" t="str">
        <v>Nk</v>
      </c>
      <c r="D270" t="str">
        <v>Magdum Sudhakar</v>
      </c>
      <c r="E270" t="str">
        <v>B</v>
      </c>
      <c r="F270" s="79">
        <v>31041</v>
      </c>
      <c r="M270" t="b">
        <f t="shared" ca="1" si="4"/>
        <v>0</v>
      </c>
    </row>
    <row r="271" spans="1:13" x14ac:dyDescent="0.3">
      <c r="A271">
        <f>SUBTOTAL(3,$B$6:B271)</f>
        <v>266</v>
      </c>
      <c r="B271" t="str">
        <v>2805178N</v>
      </c>
      <c r="C271" t="str">
        <v>Lnk</v>
      </c>
      <c r="D271" t="str">
        <v>Zoman Nilkantha</v>
      </c>
      <c r="E271" t="str">
        <v>D</v>
      </c>
      <c r="F271" s="79">
        <v>31042</v>
      </c>
      <c r="M271" t="b">
        <f t="shared" ca="1" si="4"/>
        <v>0</v>
      </c>
    </row>
    <row r="272" spans="1:13" x14ac:dyDescent="0.3">
      <c r="A272">
        <f>SUBTOTAL(3,$B$6:B272)</f>
        <v>267</v>
      </c>
      <c r="B272" t="str">
        <v>2805493K</v>
      </c>
      <c r="C272" t="str">
        <v>Sep</v>
      </c>
      <c r="D272" t="str">
        <v>Bhakare Sudhir</v>
      </c>
      <c r="E272" t="str">
        <v>A</v>
      </c>
      <c r="F272" s="79">
        <v>31043</v>
      </c>
      <c r="M272" t="b">
        <f t="shared" ca="1" si="4"/>
        <v>0</v>
      </c>
    </row>
    <row r="273" spans="1:13" x14ac:dyDescent="0.3">
      <c r="A273">
        <f>SUBTOTAL(3,$B$6:B273)</f>
        <v>268</v>
      </c>
      <c r="B273" t="str">
        <v>2805536N</v>
      </c>
      <c r="C273" t="str">
        <v>Hav</v>
      </c>
      <c r="D273" t="str">
        <v>Amitkumar Sharma</v>
      </c>
      <c r="E273" t="str">
        <v>D</v>
      </c>
      <c r="F273" s="79">
        <v>31044</v>
      </c>
      <c r="M273" t="b">
        <f t="shared" ca="1" si="4"/>
        <v>0</v>
      </c>
    </row>
    <row r="274" spans="1:13" x14ac:dyDescent="0.3">
      <c r="A274">
        <f>SUBTOTAL(3,$B$6:B274)</f>
        <v>269</v>
      </c>
      <c r="B274" t="str">
        <v>2805944B</v>
      </c>
      <c r="C274" t="str">
        <v>Nk</v>
      </c>
      <c r="D274" t="str">
        <v>Nikam Sandipkumar</v>
      </c>
      <c r="E274" t="str">
        <v>D</v>
      </c>
      <c r="F274" s="79">
        <v>31045</v>
      </c>
      <c r="M274" t="b">
        <f t="shared" ca="1" si="4"/>
        <v>0</v>
      </c>
    </row>
    <row r="275" spans="1:13" x14ac:dyDescent="0.3">
      <c r="A275">
        <f>SUBTOTAL(3,$B$6:B275)</f>
        <v>270</v>
      </c>
      <c r="B275" t="str">
        <v>2806113M</v>
      </c>
      <c r="C275" t="str">
        <v>Lnk</v>
      </c>
      <c r="D275" t="str">
        <v>Mali Amol</v>
      </c>
      <c r="E275" t="str">
        <v>B</v>
      </c>
      <c r="F275" s="79">
        <v>31046</v>
      </c>
      <c r="M275" t="b">
        <f t="shared" ca="1" si="4"/>
        <v>0</v>
      </c>
    </row>
    <row r="276" spans="1:13" x14ac:dyDescent="0.3">
      <c r="A276">
        <f>SUBTOTAL(3,$B$6:B276)</f>
        <v>271</v>
      </c>
      <c r="B276" t="str">
        <v>2807881A</v>
      </c>
      <c r="C276" t="str">
        <v>Sep</v>
      </c>
      <c r="D276" t="str">
        <v>Kshirsagar Angad</v>
      </c>
      <c r="E276" t="str">
        <v>SP</v>
      </c>
      <c r="F276" s="79">
        <v>31047</v>
      </c>
      <c r="M276" t="b">
        <f t="shared" ca="1" si="4"/>
        <v>0</v>
      </c>
    </row>
    <row r="277" spans="1:13" x14ac:dyDescent="0.3">
      <c r="A277">
        <f>SUBTOTAL(3,$B$6:B277)</f>
        <v>272</v>
      </c>
      <c r="B277" t="str">
        <v>2808004B</v>
      </c>
      <c r="C277" t="str">
        <v>Hav</v>
      </c>
      <c r="D277" t="str">
        <v>Nikam Anandrao</v>
      </c>
      <c r="E277" t="str">
        <v>C</v>
      </c>
      <c r="F277" s="79">
        <v>31048</v>
      </c>
      <c r="M277" t="b">
        <f t="shared" ca="1" si="4"/>
        <v>0</v>
      </c>
    </row>
    <row r="278" spans="1:13" x14ac:dyDescent="0.3">
      <c r="A278">
        <f>SUBTOTAL(3,$B$6:B278)</f>
        <v>273</v>
      </c>
      <c r="B278" t="str">
        <v>2812684F</v>
      </c>
      <c r="C278" t="str">
        <v>Nk</v>
      </c>
      <c r="D278" t="str">
        <v>Gangurade Mahesh</v>
      </c>
      <c r="E278" t="str">
        <v>A</v>
      </c>
      <c r="F278" s="79">
        <v>31049</v>
      </c>
      <c r="M278" t="b">
        <f t="shared" ca="1" si="4"/>
        <v>0</v>
      </c>
    </row>
    <row r="279" spans="1:13" x14ac:dyDescent="0.3">
      <c r="A279">
        <f>SUBTOTAL(3,$B$6:B279)</f>
        <v>274</v>
      </c>
      <c r="B279" t="str">
        <v>2813153W</v>
      </c>
      <c r="C279" t="str">
        <v>Lnk</v>
      </c>
      <c r="D279" t="str">
        <v>Shirole SanjaB</v>
      </c>
      <c r="E279" t="str">
        <v>A</v>
      </c>
      <c r="F279" s="79">
        <v>31050</v>
      </c>
      <c r="M279" t="b">
        <f t="shared" ca="1" si="4"/>
        <v>0</v>
      </c>
    </row>
    <row r="280" spans="1:13" x14ac:dyDescent="0.3">
      <c r="A280">
        <f>SUBTOTAL(3,$B$6:B280)</f>
        <v>275</v>
      </c>
      <c r="B280" t="str">
        <v>2815228F</v>
      </c>
      <c r="C280" t="str">
        <v>Sep</v>
      </c>
      <c r="D280" t="str">
        <v>Kadam Govind</v>
      </c>
      <c r="E280" t="str">
        <v>C</v>
      </c>
      <c r="F280" s="79">
        <v>31051</v>
      </c>
      <c r="M280" t="b">
        <f t="shared" ca="1" si="4"/>
        <v>0</v>
      </c>
    </row>
    <row r="281" spans="1:13" x14ac:dyDescent="0.3">
      <c r="A281">
        <f>SUBTOTAL(3,$B$6:B281)</f>
        <v>276</v>
      </c>
      <c r="B281" t="str">
        <v>2815265P</v>
      </c>
      <c r="C281" t="str">
        <v>Hav</v>
      </c>
      <c r="D281" t="str">
        <v>Chavan Abhijit</v>
      </c>
      <c r="E281" t="str">
        <v>SP</v>
      </c>
      <c r="F281" s="79">
        <v>31052</v>
      </c>
      <c r="M281" t="b">
        <f t="shared" ca="1" si="4"/>
        <v>0</v>
      </c>
    </row>
    <row r="282" spans="1:13" x14ac:dyDescent="0.3">
      <c r="A282">
        <f>SUBTOTAL(3,$B$6:B282)</f>
        <v>277</v>
      </c>
      <c r="B282" t="str">
        <v>2815541M</v>
      </c>
      <c r="C282" t="str">
        <v>Nk</v>
      </c>
      <c r="D282" t="str">
        <v>SurBawanshi Gunvant</v>
      </c>
      <c r="E282" t="str">
        <v>HQ</v>
      </c>
      <c r="F282" s="79">
        <v>31053</v>
      </c>
      <c r="M282" t="b">
        <f t="shared" ca="1" si="4"/>
        <v>0</v>
      </c>
    </row>
    <row r="283" spans="1:13" x14ac:dyDescent="0.3">
      <c r="A283">
        <f>SUBTOTAL(3,$B$6:B283)</f>
        <v>278</v>
      </c>
      <c r="B283" t="str">
        <v>2816499L</v>
      </c>
      <c r="C283" t="str">
        <v>Lnk</v>
      </c>
      <c r="D283" t="str">
        <v>TaBade Shankar</v>
      </c>
      <c r="E283" t="str">
        <v>A</v>
      </c>
      <c r="F283" s="79">
        <v>31054</v>
      </c>
      <c r="M283" t="b">
        <f t="shared" ca="1" si="4"/>
        <v>0</v>
      </c>
    </row>
    <row r="284" spans="1:13" x14ac:dyDescent="0.3">
      <c r="A284">
        <f>SUBTOTAL(3,$B$6:B284)</f>
        <v>279</v>
      </c>
      <c r="B284" t="str">
        <v>2816695L</v>
      </c>
      <c r="C284" t="str">
        <v>Sep</v>
      </c>
      <c r="D284" t="str">
        <v>Uttekar MaBur</v>
      </c>
      <c r="E284" t="str">
        <v>A</v>
      </c>
      <c r="F284" s="79">
        <v>31055</v>
      </c>
      <c r="M284" t="b">
        <f t="shared" ca="1" si="4"/>
        <v>0</v>
      </c>
    </row>
    <row r="285" spans="1:13" x14ac:dyDescent="0.3">
      <c r="A285">
        <f>SUBTOTAL(3,$B$6:B285)</f>
        <v>280</v>
      </c>
      <c r="B285" t="str">
        <v>2818049M</v>
      </c>
      <c r="C285" t="str">
        <v>Hav</v>
      </c>
      <c r="D285" t="str">
        <v>Patil Kirtikumar</v>
      </c>
      <c r="E285" t="str">
        <v>A</v>
      </c>
      <c r="F285" s="79">
        <v>31056</v>
      </c>
      <c r="M285" t="b">
        <f t="shared" ca="1" si="4"/>
        <v>0</v>
      </c>
    </row>
    <row r="286" spans="1:13" x14ac:dyDescent="0.3">
      <c r="A286">
        <f>SUBTOTAL(3,$B$6:B286)</f>
        <v>281</v>
      </c>
      <c r="B286" t="str">
        <v>2818064F</v>
      </c>
      <c r="C286" t="str">
        <v>Nk</v>
      </c>
      <c r="D286" t="str">
        <v>Zanjurne Harshad</v>
      </c>
      <c r="E286" t="str">
        <v>A</v>
      </c>
      <c r="F286" s="79">
        <v>31057</v>
      </c>
      <c r="M286" t="b">
        <f t="shared" ca="1" si="4"/>
        <v>0</v>
      </c>
    </row>
    <row r="287" spans="1:13" x14ac:dyDescent="0.3">
      <c r="A287">
        <f>SUBTOTAL(3,$B$6:B287)</f>
        <v>282</v>
      </c>
      <c r="B287" t="str">
        <v>JC-460639M</v>
      </c>
      <c r="C287" t="str">
        <v>Lnk</v>
      </c>
      <c r="D287" t="str">
        <v>Bhosale Tanaji</v>
      </c>
      <c r="E287" t="str">
        <v>D</v>
      </c>
      <c r="F287" s="79">
        <v>31058</v>
      </c>
      <c r="M287" t="b">
        <f t="shared" ca="1" si="4"/>
        <v>0</v>
      </c>
    </row>
    <row r="288" spans="1:13" x14ac:dyDescent="0.3">
      <c r="A288">
        <f>SUBTOTAL(3,$B$6:B288)</f>
        <v>283</v>
      </c>
      <c r="B288" t="str">
        <v>JC-461097A</v>
      </c>
      <c r="C288" t="str">
        <v>Sep</v>
      </c>
      <c r="D288" t="str">
        <v>Lakhe Prakash</v>
      </c>
      <c r="E288" t="str">
        <v>C</v>
      </c>
      <c r="F288" s="79">
        <v>31059</v>
      </c>
      <c r="M288" t="b">
        <f t="shared" ca="1" si="4"/>
        <v>0</v>
      </c>
    </row>
    <row r="289" spans="1:13" x14ac:dyDescent="0.3">
      <c r="A289">
        <f>SUBTOTAL(3,$B$6:B289)</f>
        <v>284</v>
      </c>
      <c r="B289" t="str">
        <v>JC-461132X</v>
      </c>
      <c r="C289" t="str">
        <v>Maj</v>
      </c>
      <c r="D289" t="str">
        <v>Kadam Sambhaji</v>
      </c>
      <c r="E289" t="str">
        <v>SP</v>
      </c>
      <c r="F289" s="79">
        <v>31060</v>
      </c>
      <c r="M289" t="b">
        <f t="shared" ca="1" si="4"/>
        <v>0</v>
      </c>
    </row>
    <row r="290" spans="1:13" x14ac:dyDescent="0.3">
      <c r="A290">
        <f>SUBTOTAL(3,$B$6:B290)</f>
        <v>285</v>
      </c>
      <c r="B290" t="str">
        <v>JC-461712N</v>
      </c>
      <c r="C290" t="str">
        <v>Maj</v>
      </c>
      <c r="D290" t="str">
        <v>Shinde Sampat</v>
      </c>
      <c r="E290" t="str">
        <v>SP</v>
      </c>
      <c r="F290" s="79">
        <v>31061</v>
      </c>
      <c r="M290" t="b">
        <f t="shared" ca="1" si="4"/>
        <v>0</v>
      </c>
    </row>
    <row r="291" spans="1:13" x14ac:dyDescent="0.3">
      <c r="A291">
        <f>SUBTOTAL(3,$B$6:B291)</f>
        <v>286</v>
      </c>
      <c r="B291" t="str">
        <v>2797618B</v>
      </c>
      <c r="C291" t="str">
        <v>Maj</v>
      </c>
      <c r="D291" t="str">
        <v>Dalvi Chandrakant</v>
      </c>
      <c r="E291" t="str">
        <v>A</v>
      </c>
      <c r="F291" s="79">
        <v>31062</v>
      </c>
      <c r="M291" t="b">
        <f t="shared" ca="1" si="4"/>
        <v>0</v>
      </c>
    </row>
    <row r="292" spans="1:13" x14ac:dyDescent="0.3">
      <c r="A292">
        <f>SUBTOTAL(3,$B$6:B292)</f>
        <v>287</v>
      </c>
      <c r="B292" t="str">
        <v>JC-460876W</v>
      </c>
      <c r="C292" t="str">
        <v>Maj</v>
      </c>
      <c r="D292" t="str">
        <v>Gawade SurBaba</v>
      </c>
      <c r="E292" t="str">
        <v>SP</v>
      </c>
      <c r="F292" s="79">
        <v>31063</v>
      </c>
      <c r="M292" t="b">
        <f t="shared" ca="1" si="4"/>
        <v>0</v>
      </c>
    </row>
    <row r="293" spans="1:13" x14ac:dyDescent="0.3">
      <c r="A293">
        <f>SUBTOTAL(3,$B$6:B293)</f>
        <v>288</v>
      </c>
      <c r="B293" t="str">
        <v>2791960W</v>
      </c>
      <c r="C293" t="str">
        <v>Hav</v>
      </c>
      <c r="D293" t="str">
        <v>Nikam JaBwant</v>
      </c>
      <c r="E293" t="str">
        <v>HQ</v>
      </c>
      <c r="F293" s="79">
        <v>31064</v>
      </c>
      <c r="M293" t="b">
        <f t="shared" ca="1" si="4"/>
        <v>0</v>
      </c>
    </row>
    <row r="294" spans="1:13" x14ac:dyDescent="0.3">
      <c r="A294">
        <f>SUBTOTAL(3,$B$6:B294)</f>
        <v>289</v>
      </c>
      <c r="B294" t="str">
        <v>2792914A</v>
      </c>
      <c r="C294" t="str">
        <v>Nk</v>
      </c>
      <c r="D294" t="str">
        <v>Walke Ashok</v>
      </c>
      <c r="E294" t="str">
        <v>B</v>
      </c>
      <c r="F294" s="79">
        <v>31065</v>
      </c>
      <c r="M294" t="b">
        <f t="shared" ca="1" si="4"/>
        <v>0</v>
      </c>
    </row>
    <row r="295" spans="1:13" x14ac:dyDescent="0.3">
      <c r="A295">
        <f>SUBTOTAL(3,$B$6:B295)</f>
        <v>290</v>
      </c>
      <c r="B295" t="str">
        <v>2793000H</v>
      </c>
      <c r="C295" t="str">
        <v>Lnk</v>
      </c>
      <c r="D295" t="str">
        <v>Nagnath Kshirsagar</v>
      </c>
      <c r="E295" t="str">
        <v>D</v>
      </c>
      <c r="F295" s="79">
        <v>31066</v>
      </c>
      <c r="M295" t="b">
        <f t="shared" ca="1" si="4"/>
        <v>0</v>
      </c>
    </row>
    <row r="296" spans="1:13" x14ac:dyDescent="0.3">
      <c r="A296">
        <f>SUBTOTAL(3,$B$6:B296)</f>
        <v>291</v>
      </c>
      <c r="B296" t="str">
        <v>2793084F</v>
      </c>
      <c r="C296" t="str">
        <v>Sep</v>
      </c>
      <c r="D296" t="str">
        <v>Kashid Sunil</v>
      </c>
      <c r="E296" t="str">
        <v>A</v>
      </c>
      <c r="F296" s="79">
        <v>31067</v>
      </c>
      <c r="M296" t="b">
        <f t="shared" ca="1" si="4"/>
        <v>0</v>
      </c>
    </row>
    <row r="297" spans="1:13" x14ac:dyDescent="0.3">
      <c r="A297">
        <f>SUBTOTAL(3,$B$6:B297)</f>
        <v>292</v>
      </c>
      <c r="B297" t="str">
        <v>2794933K</v>
      </c>
      <c r="C297" t="str">
        <v>Hav</v>
      </c>
      <c r="D297" t="str">
        <v>Lingale Appasaheb</v>
      </c>
      <c r="E297" t="str">
        <v>A</v>
      </c>
      <c r="F297" s="79">
        <v>31068</v>
      </c>
      <c r="M297" t="b">
        <f t="shared" ca="1" si="4"/>
        <v>0</v>
      </c>
    </row>
    <row r="298" spans="1:13" x14ac:dyDescent="0.3">
      <c r="A298">
        <f>SUBTOTAL(3,$B$6:B298)</f>
        <v>293</v>
      </c>
      <c r="B298" t="str">
        <v>2795576B</v>
      </c>
      <c r="C298" t="str">
        <v>Nk</v>
      </c>
      <c r="D298" t="str">
        <v>Manmode Shivaji</v>
      </c>
      <c r="E298" t="str">
        <v>HQ</v>
      </c>
      <c r="F298" s="79">
        <v>31069</v>
      </c>
      <c r="M298" t="b">
        <f t="shared" ca="1" si="4"/>
        <v>0</v>
      </c>
    </row>
    <row r="299" spans="1:13" x14ac:dyDescent="0.3">
      <c r="A299">
        <f>SUBTOTAL(3,$B$6:B299)</f>
        <v>294</v>
      </c>
      <c r="B299" t="str">
        <v>2795948B</v>
      </c>
      <c r="C299" t="str">
        <v>Lnk</v>
      </c>
      <c r="D299" t="str">
        <v>Patil Shivaji</v>
      </c>
      <c r="E299" t="str">
        <v>SP</v>
      </c>
      <c r="F299" s="79">
        <v>31070</v>
      </c>
      <c r="M299" t="b">
        <f t="shared" ca="1" si="4"/>
        <v>0</v>
      </c>
    </row>
    <row r="300" spans="1:13" x14ac:dyDescent="0.3">
      <c r="A300">
        <f>SUBTOTAL(3,$B$6:B300)</f>
        <v>295</v>
      </c>
      <c r="B300" t="str">
        <v>2801525K</v>
      </c>
      <c r="C300" t="str">
        <v>Sep</v>
      </c>
      <c r="D300" t="str">
        <v>Sopdu Sapkal</v>
      </c>
      <c r="E300" t="str">
        <v>A</v>
      </c>
      <c r="F300" s="79">
        <v>31071</v>
      </c>
      <c r="M300" t="b">
        <f t="shared" ca="1" si="4"/>
        <v>0</v>
      </c>
    </row>
    <row r="301" spans="1:13" x14ac:dyDescent="0.3">
      <c r="A301">
        <f>SUBTOTAL(3,$B$6:B301)</f>
        <v>296</v>
      </c>
      <c r="B301" t="str">
        <v>2803975A</v>
      </c>
      <c r="C301" t="str">
        <v>Hav</v>
      </c>
      <c r="D301" t="str">
        <v>Mane Sudesh</v>
      </c>
      <c r="E301" t="str">
        <v>SP</v>
      </c>
      <c r="F301" s="79">
        <v>31072</v>
      </c>
      <c r="M301" t="b">
        <f t="shared" ca="1" si="4"/>
        <v>0</v>
      </c>
    </row>
    <row r="302" spans="1:13" x14ac:dyDescent="0.3">
      <c r="A302">
        <f>SUBTOTAL(3,$B$6:B302)</f>
        <v>297</v>
      </c>
      <c r="B302" t="str">
        <v>2804010P</v>
      </c>
      <c r="C302" t="str">
        <v>Nk</v>
      </c>
      <c r="D302" t="str">
        <v>Chavan Mohan</v>
      </c>
      <c r="E302" t="str">
        <v>D</v>
      </c>
      <c r="F302" s="79">
        <v>31073</v>
      </c>
      <c r="M302" t="b">
        <f t="shared" ca="1" si="4"/>
        <v>0</v>
      </c>
    </row>
    <row r="303" spans="1:13" x14ac:dyDescent="0.3">
      <c r="A303">
        <f>SUBTOTAL(3,$B$6:B303)</f>
        <v>298</v>
      </c>
      <c r="B303" t="str">
        <v>2805853P</v>
      </c>
      <c r="C303" t="str">
        <v>Lnk</v>
      </c>
      <c r="D303" t="str">
        <v>Bhopendra Barma</v>
      </c>
      <c r="E303" t="str">
        <v>HQ</v>
      </c>
      <c r="F303" s="79">
        <v>31074</v>
      </c>
      <c r="M303" t="b">
        <f t="shared" ca="1" si="4"/>
        <v>0</v>
      </c>
    </row>
    <row r="304" spans="1:13" x14ac:dyDescent="0.3">
      <c r="A304">
        <f>SUBTOTAL(3,$B$6:B304)</f>
        <v>299</v>
      </c>
      <c r="B304" t="str">
        <v>2806446B</v>
      </c>
      <c r="C304" t="str">
        <v>Sep</v>
      </c>
      <c r="D304" t="str">
        <v>Sudesh Kumar</v>
      </c>
      <c r="E304" t="str">
        <v>HQ</v>
      </c>
      <c r="F304" s="79">
        <v>31075</v>
      </c>
      <c r="M304" t="b">
        <f t="shared" ca="1" si="4"/>
        <v>0</v>
      </c>
    </row>
    <row r="305" spans="1:13" x14ac:dyDescent="0.3">
      <c r="A305">
        <f>SUBTOTAL(3,$B$6:B305)</f>
        <v>300</v>
      </c>
      <c r="B305" t="str">
        <v>2806706B</v>
      </c>
      <c r="C305" t="str">
        <v>Hav</v>
      </c>
      <c r="D305" t="str">
        <v>Sikandar Badav</v>
      </c>
      <c r="E305" t="str">
        <v>HQ</v>
      </c>
      <c r="F305" s="79">
        <v>31076</v>
      </c>
      <c r="M305" t="b">
        <f t="shared" ca="1" si="4"/>
        <v>0</v>
      </c>
    </row>
    <row r="306" spans="1:13" x14ac:dyDescent="0.3">
      <c r="A306">
        <f>SUBTOTAL(3,$B$6:B306)</f>
        <v>301</v>
      </c>
      <c r="B306" t="str">
        <v>2807413A</v>
      </c>
      <c r="C306" t="str">
        <v>Nk</v>
      </c>
      <c r="D306" t="str">
        <v>Pradeepkumar S</v>
      </c>
      <c r="E306" t="str">
        <v>HQ</v>
      </c>
      <c r="F306" s="79">
        <v>31077</v>
      </c>
      <c r="M306" t="b">
        <f t="shared" ca="1" si="4"/>
        <v>0</v>
      </c>
    </row>
    <row r="307" spans="1:13" x14ac:dyDescent="0.3">
      <c r="A307">
        <f>SUBTOTAL(3,$B$6:B307)</f>
        <v>302</v>
      </c>
      <c r="B307" t="str">
        <v>2807971F</v>
      </c>
      <c r="C307" t="str">
        <v>Lnk</v>
      </c>
      <c r="D307" t="str">
        <v>Gadache Ganesh</v>
      </c>
      <c r="E307" t="str">
        <v>HQ</v>
      </c>
      <c r="F307" s="79">
        <v>31078</v>
      </c>
      <c r="M307" t="b">
        <f t="shared" ca="1" si="4"/>
        <v>0</v>
      </c>
    </row>
    <row r="308" spans="1:13" x14ac:dyDescent="0.3">
      <c r="A308">
        <f>SUBTOTAL(3,$B$6:B308)</f>
        <v>303</v>
      </c>
      <c r="B308" t="str">
        <v>2807977H</v>
      </c>
      <c r="C308" t="str">
        <v>Sep</v>
      </c>
      <c r="D308" t="str">
        <v>Kendre Bharat</v>
      </c>
      <c r="E308" t="str">
        <v>C</v>
      </c>
      <c r="F308" s="79">
        <v>32348</v>
      </c>
      <c r="M308" t="b">
        <f t="shared" ca="1" si="4"/>
        <v>0</v>
      </c>
    </row>
    <row r="309" spans="1:13" x14ac:dyDescent="0.3">
      <c r="A309">
        <f>SUBTOTAL(3,$B$6:B309)</f>
        <v>304</v>
      </c>
      <c r="B309" t="str">
        <v>2813146A</v>
      </c>
      <c r="C309" t="str">
        <v>Hav</v>
      </c>
      <c r="D309" t="str">
        <v>Jitender Singh</v>
      </c>
      <c r="E309" t="str">
        <v>HQ</v>
      </c>
      <c r="F309" s="79">
        <v>32349</v>
      </c>
      <c r="M309" t="b">
        <f t="shared" ca="1" si="4"/>
        <v>0</v>
      </c>
    </row>
    <row r="310" spans="1:13" x14ac:dyDescent="0.3">
      <c r="A310">
        <f>SUBTOTAL(3,$B$6:B310)</f>
        <v>305</v>
      </c>
      <c r="B310" t="str">
        <v>2813283B</v>
      </c>
      <c r="C310" t="str">
        <v>Nk</v>
      </c>
      <c r="D310" t="str">
        <v>Sujeesh D V</v>
      </c>
      <c r="E310" t="str">
        <v>HQ</v>
      </c>
      <c r="F310" s="79">
        <v>32350</v>
      </c>
      <c r="M310" t="b">
        <f t="shared" ca="1" si="4"/>
        <v>0</v>
      </c>
    </row>
    <row r="311" spans="1:13" x14ac:dyDescent="0.3">
      <c r="A311">
        <f>SUBTOTAL(3,$B$6:B311)</f>
        <v>306</v>
      </c>
      <c r="B311" t="str">
        <v>9515267H</v>
      </c>
      <c r="C311" t="str">
        <v>Lnk</v>
      </c>
      <c r="D311" t="str">
        <v>Sumit Kumar</v>
      </c>
      <c r="E311" t="str">
        <v>HQ</v>
      </c>
      <c r="F311" s="79">
        <v>32351</v>
      </c>
      <c r="M311" t="b">
        <f t="shared" ca="1" si="4"/>
        <v>0</v>
      </c>
    </row>
    <row r="312" spans="1:13" x14ac:dyDescent="0.3">
      <c r="A312">
        <f>SUBTOTAL(3,$B$6:B312)</f>
        <v>307</v>
      </c>
      <c r="B312" t="str">
        <v>9926643B</v>
      </c>
      <c r="C312" t="str">
        <v>Sep</v>
      </c>
      <c r="D312" t="str">
        <v>Gopal Das</v>
      </c>
      <c r="E312" t="str">
        <v>HQ</v>
      </c>
      <c r="F312" s="79">
        <v>32352</v>
      </c>
      <c r="M312" t="b">
        <f t="shared" ca="1" si="4"/>
        <v>0</v>
      </c>
    </row>
    <row r="313" spans="1:13" x14ac:dyDescent="0.3">
      <c r="A313">
        <f>SUBTOTAL(3,$B$6:B313)</f>
        <v>308</v>
      </c>
      <c r="B313" t="str">
        <v>IC-60121L</v>
      </c>
      <c r="C313" t="str">
        <v>Hav</v>
      </c>
      <c r="D313" t="str">
        <v>Vikrant Shinde</v>
      </c>
      <c r="E313" t="str">
        <v>HQ</v>
      </c>
      <c r="F313" s="79">
        <v>32353</v>
      </c>
      <c r="M313" t="b">
        <f t="shared" ca="1" si="4"/>
        <v>0</v>
      </c>
    </row>
    <row r="314" spans="1:13" x14ac:dyDescent="0.3">
      <c r="A314">
        <f>SUBTOTAL(3,$B$6:B314)</f>
        <v>309</v>
      </c>
      <c r="B314" t="str">
        <v>IC-62783M</v>
      </c>
      <c r="C314" t="str">
        <v>Nk</v>
      </c>
      <c r="D314" t="str">
        <v>P S Navalgund</v>
      </c>
      <c r="E314" t="str">
        <v>HQ</v>
      </c>
      <c r="F314" s="79">
        <v>32354</v>
      </c>
      <c r="M314" t="b">
        <f t="shared" ca="1" si="4"/>
        <v>0</v>
      </c>
    </row>
    <row r="315" spans="1:13" x14ac:dyDescent="0.3">
      <c r="A315">
        <f>SUBTOTAL(3,$B$6:B315)</f>
        <v>310</v>
      </c>
      <c r="B315" t="str">
        <v>IC-68590H</v>
      </c>
      <c r="C315" t="str">
        <v>Lnk</v>
      </c>
      <c r="D315" t="str">
        <v>Parvej Ikabal</v>
      </c>
      <c r="E315" t="str">
        <v>SP</v>
      </c>
      <c r="F315" s="79">
        <v>32355</v>
      </c>
      <c r="M315" t="b">
        <f t="shared" ca="1" si="4"/>
        <v>0</v>
      </c>
    </row>
    <row r="316" spans="1:13" x14ac:dyDescent="0.3">
      <c r="A316">
        <f>SUBTOTAL(3,$B$6:B316)</f>
        <v>311</v>
      </c>
      <c r="B316" t="str">
        <v>IC-70403X</v>
      </c>
      <c r="C316" t="str">
        <v>Sep</v>
      </c>
      <c r="D316" t="str">
        <v>Amit Mane</v>
      </c>
      <c r="E316" t="str">
        <v>C</v>
      </c>
      <c r="F316" s="79">
        <v>32356</v>
      </c>
      <c r="M316" t="b">
        <f t="shared" ca="1" si="4"/>
        <v>0</v>
      </c>
    </row>
    <row r="317" spans="1:13" x14ac:dyDescent="0.3">
      <c r="A317">
        <f>SUBTOTAL(3,$B$6:B317)</f>
        <v>312</v>
      </c>
      <c r="B317" t="str">
        <v>JC-460514P</v>
      </c>
      <c r="C317" t="str">
        <v>Hav</v>
      </c>
      <c r="D317" t="str">
        <v>Bajirao Shinde</v>
      </c>
      <c r="E317" t="str">
        <v>C</v>
      </c>
      <c r="F317" s="79">
        <v>32357</v>
      </c>
      <c r="M317" t="b">
        <f t="shared" ca="1" si="4"/>
        <v>0</v>
      </c>
    </row>
    <row r="318" spans="1:13" x14ac:dyDescent="0.3">
      <c r="A318">
        <f>SUBTOTAL(3,$B$6:B318)</f>
        <v>313</v>
      </c>
      <c r="B318" t="str">
        <v>JC-460789H</v>
      </c>
      <c r="C318" t="str">
        <v>Nk</v>
      </c>
      <c r="D318" t="str">
        <v>Ashok Jadhav</v>
      </c>
      <c r="E318" t="str">
        <v>A</v>
      </c>
      <c r="F318" s="79">
        <v>32358</v>
      </c>
      <c r="M318" t="b">
        <f t="shared" ca="1" si="4"/>
        <v>0</v>
      </c>
    </row>
    <row r="319" spans="1:13" x14ac:dyDescent="0.3">
      <c r="A319">
        <f>SUBTOTAL(3,$B$6:B319)</f>
        <v>314</v>
      </c>
      <c r="B319" t="str">
        <v>JC-461031K</v>
      </c>
      <c r="C319" t="str">
        <v>Lnk</v>
      </c>
      <c r="D319" t="str">
        <v>Tanaji Kamti</v>
      </c>
      <c r="E319" t="str">
        <v>B</v>
      </c>
      <c r="F319" s="79">
        <v>32359</v>
      </c>
      <c r="M319" t="b">
        <f t="shared" ca="1" si="4"/>
        <v>0</v>
      </c>
    </row>
    <row r="320" spans="1:13" x14ac:dyDescent="0.3">
      <c r="A320">
        <f>SUBTOTAL(3,$B$6:B320)</f>
        <v>315</v>
      </c>
      <c r="B320" t="str">
        <v>JC-461123W</v>
      </c>
      <c r="C320" t="str">
        <v>Sep</v>
      </c>
      <c r="D320" t="str">
        <v>Kurade Ajitkumar</v>
      </c>
      <c r="E320" t="str">
        <v>HQ</v>
      </c>
      <c r="F320" s="79">
        <v>32360</v>
      </c>
      <c r="M320" t="b">
        <f t="shared" ca="1" si="4"/>
        <v>0</v>
      </c>
    </row>
    <row r="321" spans="1:13" x14ac:dyDescent="0.3">
      <c r="A321">
        <f>SUBTOTAL(3,$B$6:B321)</f>
        <v>316</v>
      </c>
      <c r="B321" t="str">
        <v>JC-461355P</v>
      </c>
      <c r="C321" t="str">
        <v>Hav</v>
      </c>
      <c r="D321" t="str">
        <v>Dalbir Singh</v>
      </c>
      <c r="E321" t="str">
        <v>HQ</v>
      </c>
      <c r="F321" s="79">
        <v>32361</v>
      </c>
      <c r="M321" t="b">
        <f t="shared" ca="1" si="4"/>
        <v>0</v>
      </c>
    </row>
    <row r="322" spans="1:13" x14ac:dyDescent="0.3">
      <c r="A322">
        <f>SUBTOTAL(3,$B$6:B322)</f>
        <v>317</v>
      </c>
      <c r="B322" t="str">
        <v>JC-461370K</v>
      </c>
      <c r="C322" t="str">
        <v>Nk</v>
      </c>
      <c r="D322" t="str">
        <v>Patil Deelip</v>
      </c>
      <c r="E322" t="str">
        <v>D</v>
      </c>
      <c r="F322" s="79">
        <v>32362</v>
      </c>
      <c r="M322" t="b">
        <f t="shared" ca="1" si="4"/>
        <v>0</v>
      </c>
    </row>
    <row r="323" spans="1:13" x14ac:dyDescent="0.3">
      <c r="A323">
        <f>SUBTOTAL(3,$B$6:B323)</f>
        <v>318</v>
      </c>
      <c r="B323" t="str">
        <v>JC-461501K</v>
      </c>
      <c r="C323" t="str">
        <v>Lnk</v>
      </c>
      <c r="D323" t="str">
        <v>Dhage Rajendra</v>
      </c>
      <c r="E323" t="str">
        <v>SP</v>
      </c>
      <c r="F323" s="79">
        <v>32363</v>
      </c>
      <c r="M323" t="b">
        <f t="shared" ca="1" si="4"/>
        <v>0</v>
      </c>
    </row>
    <row r="324" spans="1:13" x14ac:dyDescent="0.3">
      <c r="A324">
        <f>SUBTOTAL(3,$B$6:B324)</f>
        <v>319</v>
      </c>
      <c r="B324" t="str">
        <v>JC-461604H</v>
      </c>
      <c r="C324" t="str">
        <v>Sep</v>
      </c>
      <c r="D324" t="str">
        <v>Rane Sandip</v>
      </c>
      <c r="E324" t="str">
        <v>HQ</v>
      </c>
      <c r="F324" s="79">
        <v>32364</v>
      </c>
      <c r="M324" t="b">
        <f t="shared" ca="1" si="4"/>
        <v>0</v>
      </c>
    </row>
    <row r="325" spans="1:13" x14ac:dyDescent="0.3">
      <c r="A325">
        <f>SUBTOTAL(3,$B$6:B325)</f>
        <v>320</v>
      </c>
      <c r="B325" t="str">
        <v>JC-461678X</v>
      </c>
      <c r="C325" t="str">
        <v>Hav</v>
      </c>
      <c r="D325" t="str">
        <v>Ghorpade Pradeep</v>
      </c>
      <c r="E325" t="str">
        <v>D</v>
      </c>
      <c r="F325" s="79">
        <v>32365</v>
      </c>
      <c r="M325" t="b">
        <f t="shared" ca="1" si="4"/>
        <v>0</v>
      </c>
    </row>
    <row r="326" spans="1:13" x14ac:dyDescent="0.3">
      <c r="A326">
        <f>SUBTOTAL(3,$B$6:B326)</f>
        <v>321</v>
      </c>
      <c r="B326" t="str">
        <v>JC-461913A</v>
      </c>
      <c r="C326" t="str">
        <v>Nk</v>
      </c>
      <c r="D326" t="str">
        <v>Narvekar Anant</v>
      </c>
      <c r="E326" t="str">
        <v>D</v>
      </c>
      <c r="F326" s="79">
        <v>32366</v>
      </c>
      <c r="M326" t="b">
        <f t="shared" ca="1" si="4"/>
        <v>0</v>
      </c>
    </row>
    <row r="327" spans="1:13" x14ac:dyDescent="0.3">
      <c r="A327">
        <f>SUBTOTAL(3,$B$6:B327)</f>
        <v>322</v>
      </c>
      <c r="B327" t="str">
        <v>JC-776445M</v>
      </c>
      <c r="C327" t="str">
        <v>Lnk</v>
      </c>
      <c r="D327" t="str">
        <v>Rajguru Bogesh</v>
      </c>
      <c r="E327" t="str">
        <v>HQ</v>
      </c>
      <c r="F327" s="79">
        <v>32367</v>
      </c>
      <c r="M327" t="b">
        <f t="shared" ref="M327:M390" ca="1" si="5">IF(DAY(F327)&amp;MONTH(F327)=DAY(TODAY())&amp;MONTH(TODAY()),"HAPPY BDAY")</f>
        <v>0</v>
      </c>
    </row>
    <row r="328" spans="1:13" x14ac:dyDescent="0.3">
      <c r="A328">
        <f>SUBTOTAL(3,$B$6:B328)</f>
        <v>323</v>
      </c>
      <c r="B328" t="str">
        <v>JC-804939P</v>
      </c>
      <c r="C328" t="str">
        <v>Sep</v>
      </c>
      <c r="D328" t="str">
        <v>Rajkumar</v>
      </c>
      <c r="E328" t="str">
        <v>HQ</v>
      </c>
      <c r="F328" s="79">
        <v>32368</v>
      </c>
      <c r="M328" t="b">
        <f t="shared" ca="1" si="5"/>
        <v>0</v>
      </c>
    </row>
    <row r="329" spans="1:13" x14ac:dyDescent="0.3">
      <c r="A329">
        <f>SUBTOTAL(3,$B$6:B329)</f>
        <v>324</v>
      </c>
      <c r="B329" t="str">
        <v>14653364F</v>
      </c>
      <c r="C329" t="str">
        <v>Hav</v>
      </c>
      <c r="D329" t="str">
        <v>M Kathiravan</v>
      </c>
      <c r="E329" t="str">
        <v>HQ</v>
      </c>
      <c r="F329" s="79">
        <v>32369</v>
      </c>
      <c r="M329" t="b">
        <f t="shared" ca="1" si="5"/>
        <v>0</v>
      </c>
    </row>
    <row r="330" spans="1:13" x14ac:dyDescent="0.3">
      <c r="A330">
        <f>SUBTOTAL(3,$B$6:B330)</f>
        <v>325</v>
      </c>
      <c r="B330" t="str">
        <v>14666390F</v>
      </c>
      <c r="C330" t="str">
        <v>Nk</v>
      </c>
      <c r="D330" t="str">
        <v>Tapan Das</v>
      </c>
      <c r="E330" t="str">
        <v>HQ</v>
      </c>
      <c r="F330" s="79">
        <v>32370</v>
      </c>
      <c r="M330" t="b">
        <f t="shared" ca="1" si="5"/>
        <v>0</v>
      </c>
    </row>
    <row r="331" spans="1:13" x14ac:dyDescent="0.3">
      <c r="A331">
        <f>SUBTOTAL(3,$B$6:B331)</f>
        <v>326</v>
      </c>
      <c r="B331" t="str">
        <v>15437087K</v>
      </c>
      <c r="C331" t="str">
        <v>Lnk</v>
      </c>
      <c r="D331" t="str">
        <v>Tulsidas Narware</v>
      </c>
      <c r="E331" t="str">
        <v>HQ</v>
      </c>
      <c r="F331" s="79">
        <v>32371</v>
      </c>
      <c r="M331" t="b">
        <f t="shared" ca="1" si="5"/>
        <v>0</v>
      </c>
    </row>
    <row r="332" spans="1:13" x14ac:dyDescent="0.3">
      <c r="A332">
        <f>SUBTOTAL(3,$B$6:B332)</f>
        <v>327</v>
      </c>
      <c r="B332" t="str">
        <v>2791914N</v>
      </c>
      <c r="C332" t="str">
        <v>Sep</v>
      </c>
      <c r="D332" t="str">
        <v>R C Samal</v>
      </c>
      <c r="E332" t="str">
        <v>HQ</v>
      </c>
      <c r="F332" s="79">
        <v>32372</v>
      </c>
      <c r="M332" t="b">
        <f t="shared" ca="1" si="5"/>
        <v>0</v>
      </c>
    </row>
    <row r="333" spans="1:13" x14ac:dyDescent="0.3">
      <c r="A333">
        <f>SUBTOTAL(3,$B$6:B333)</f>
        <v>328</v>
      </c>
      <c r="B333" t="str">
        <v>2792723L</v>
      </c>
      <c r="C333" t="str">
        <v>Hav</v>
      </c>
      <c r="D333" t="str">
        <v>Surendra Kumar</v>
      </c>
      <c r="E333" t="str">
        <v>HQ</v>
      </c>
      <c r="F333" s="79">
        <v>32373</v>
      </c>
      <c r="M333" t="b">
        <f t="shared" ca="1" si="5"/>
        <v>0</v>
      </c>
    </row>
    <row r="334" spans="1:13" x14ac:dyDescent="0.3">
      <c r="A334">
        <f>SUBTOTAL(3,$B$6:B334)</f>
        <v>329</v>
      </c>
      <c r="B334" t="str">
        <v>2793112H</v>
      </c>
      <c r="C334" t="str">
        <v>Nk</v>
      </c>
      <c r="D334" t="str">
        <v>Shelge Kiran</v>
      </c>
      <c r="E334" t="str">
        <v>SP</v>
      </c>
      <c r="F334" s="79">
        <v>32374</v>
      </c>
      <c r="M334" t="b">
        <f t="shared" ca="1" si="5"/>
        <v>0</v>
      </c>
    </row>
    <row r="335" spans="1:13" x14ac:dyDescent="0.3">
      <c r="A335">
        <f>SUBTOTAL(3,$B$6:B335)</f>
        <v>330</v>
      </c>
      <c r="B335" t="str">
        <v>2793316P</v>
      </c>
      <c r="C335" t="str">
        <v>Lnk</v>
      </c>
      <c r="D335" t="str">
        <v>Rohakale Barku</v>
      </c>
      <c r="E335" t="str">
        <v>HQ</v>
      </c>
      <c r="F335" s="79">
        <v>32375</v>
      </c>
      <c r="M335" t="b">
        <f t="shared" ca="1" si="5"/>
        <v>0</v>
      </c>
    </row>
    <row r="336" spans="1:13" x14ac:dyDescent="0.3">
      <c r="A336">
        <f>SUBTOTAL(3,$B$6:B336)</f>
        <v>331</v>
      </c>
      <c r="B336" t="str">
        <v>2793345K</v>
      </c>
      <c r="C336" t="str">
        <v>Sep</v>
      </c>
      <c r="D336" t="str">
        <v>Gurav Maruti</v>
      </c>
      <c r="E336" t="str">
        <v>A</v>
      </c>
      <c r="F336" s="79">
        <v>32376</v>
      </c>
      <c r="M336" t="b">
        <f t="shared" ca="1" si="5"/>
        <v>0</v>
      </c>
    </row>
    <row r="337" spans="1:13" x14ac:dyDescent="0.3">
      <c r="A337">
        <f>SUBTOTAL(3,$B$6:B337)</f>
        <v>332</v>
      </c>
      <c r="B337" t="str">
        <v>2793858B</v>
      </c>
      <c r="C337" t="str">
        <v>Hav</v>
      </c>
      <c r="D337" t="str">
        <v>Pravin Mahadik</v>
      </c>
      <c r="E337" t="str">
        <v>D</v>
      </c>
      <c r="F337" s="79">
        <v>32377</v>
      </c>
      <c r="M337" t="b">
        <f t="shared" ca="1" si="5"/>
        <v>0</v>
      </c>
    </row>
    <row r="338" spans="1:13" x14ac:dyDescent="0.3">
      <c r="A338">
        <f>SUBTOTAL(3,$B$6:B338)</f>
        <v>333</v>
      </c>
      <c r="B338" t="str">
        <v>2794222K</v>
      </c>
      <c r="C338" t="str">
        <v>Nk</v>
      </c>
      <c r="D338" t="str">
        <v>Avadan Rukamana</v>
      </c>
      <c r="E338" t="str">
        <v>SP</v>
      </c>
      <c r="F338" s="79">
        <v>32378</v>
      </c>
      <c r="M338" t="b">
        <f t="shared" ca="1" si="5"/>
        <v>0</v>
      </c>
    </row>
    <row r="339" spans="1:13" x14ac:dyDescent="0.3">
      <c r="A339">
        <f>SUBTOTAL(3,$B$6:B339)</f>
        <v>334</v>
      </c>
      <c r="B339" t="str">
        <v>2794397M</v>
      </c>
      <c r="C339" t="str">
        <v>Lnk</v>
      </c>
      <c r="D339" t="str">
        <v>Bansode Mahindra</v>
      </c>
      <c r="E339" t="str">
        <v>B</v>
      </c>
      <c r="F339" s="79">
        <v>32379</v>
      </c>
      <c r="M339" t="b">
        <f t="shared" ca="1" si="5"/>
        <v>0</v>
      </c>
    </row>
    <row r="340" spans="1:13" x14ac:dyDescent="0.3">
      <c r="A340">
        <f>SUBTOTAL(3,$B$6:B340)</f>
        <v>335</v>
      </c>
      <c r="B340" t="str">
        <v>2794449X</v>
      </c>
      <c r="C340" t="str">
        <v>Sep</v>
      </c>
      <c r="D340" t="str">
        <v>Devare Amrut</v>
      </c>
      <c r="E340" t="str">
        <v>B</v>
      </c>
      <c r="F340" s="79">
        <v>32380</v>
      </c>
      <c r="M340" t="b">
        <f t="shared" ca="1" si="5"/>
        <v>0</v>
      </c>
    </row>
    <row r="341" spans="1:13" x14ac:dyDescent="0.3">
      <c r="A341">
        <f>SUBTOTAL(3,$B$6:B341)</f>
        <v>336</v>
      </c>
      <c r="B341" t="str">
        <v>2795317W</v>
      </c>
      <c r="C341" t="str">
        <v>Hav</v>
      </c>
      <c r="D341" t="str">
        <v>Nikam Vilas</v>
      </c>
      <c r="E341" t="str">
        <v>A</v>
      </c>
      <c r="F341" s="79">
        <v>32381</v>
      </c>
      <c r="M341" t="b">
        <f t="shared" ca="1" si="5"/>
        <v>0</v>
      </c>
    </row>
    <row r="342" spans="1:13" x14ac:dyDescent="0.3">
      <c r="A342">
        <f>SUBTOTAL(3,$B$6:B342)</f>
        <v>337</v>
      </c>
      <c r="B342" t="str">
        <v>2795378N</v>
      </c>
      <c r="C342" t="str">
        <v>Nk</v>
      </c>
      <c r="D342" t="str">
        <v>Anil Desai</v>
      </c>
      <c r="E342" t="str">
        <v>SP</v>
      </c>
      <c r="F342" s="79">
        <v>32382</v>
      </c>
      <c r="M342" t="b">
        <f t="shared" ca="1" si="5"/>
        <v>0</v>
      </c>
    </row>
    <row r="343" spans="1:13" x14ac:dyDescent="0.3">
      <c r="A343">
        <f>SUBTOTAL(3,$B$6:B343)</f>
        <v>338</v>
      </c>
      <c r="B343" t="str">
        <v>2795789M</v>
      </c>
      <c r="C343" t="str">
        <v>Lnk</v>
      </c>
      <c r="D343" t="str">
        <v>Kadam SanjaB</v>
      </c>
      <c r="E343" t="str">
        <v>HQ</v>
      </c>
      <c r="F343" s="79">
        <v>32383</v>
      </c>
      <c r="M343" t="b">
        <f t="shared" ca="1" si="5"/>
        <v>0</v>
      </c>
    </row>
    <row r="344" spans="1:13" x14ac:dyDescent="0.3">
      <c r="A344">
        <f>SUBTOTAL(3,$B$6:B344)</f>
        <v>339</v>
      </c>
      <c r="B344" t="str">
        <v>2796119X</v>
      </c>
      <c r="C344" t="str">
        <v>Sep</v>
      </c>
      <c r="D344" t="str">
        <v>Bandal SurBakant</v>
      </c>
      <c r="E344" t="str">
        <v>B</v>
      </c>
      <c r="F344" s="79">
        <v>32384</v>
      </c>
      <c r="M344" t="b">
        <f t="shared" ca="1" si="5"/>
        <v>0</v>
      </c>
    </row>
    <row r="345" spans="1:13" x14ac:dyDescent="0.3">
      <c r="A345">
        <f>SUBTOTAL(3,$B$6:B345)</f>
        <v>340</v>
      </c>
      <c r="B345" t="str">
        <v>2797185M</v>
      </c>
      <c r="C345" t="str">
        <v>Hav</v>
      </c>
      <c r="D345" t="str">
        <v>Khairnar Vasant</v>
      </c>
      <c r="E345" t="str">
        <v>SP</v>
      </c>
      <c r="F345" s="79">
        <v>32385</v>
      </c>
      <c r="M345" t="b">
        <f t="shared" ca="1" si="5"/>
        <v>0</v>
      </c>
    </row>
    <row r="346" spans="1:13" x14ac:dyDescent="0.3">
      <c r="A346">
        <f>SUBTOTAL(3,$B$6:B346)</f>
        <v>341</v>
      </c>
      <c r="B346" t="str">
        <v>2797208H</v>
      </c>
      <c r="C346" t="str">
        <v>Nk</v>
      </c>
      <c r="D346" t="str">
        <v>Patil Sandeep</v>
      </c>
      <c r="E346" t="str">
        <v>D</v>
      </c>
      <c r="F346" s="79">
        <v>32386</v>
      </c>
      <c r="M346" t="b">
        <f t="shared" ca="1" si="5"/>
        <v>0</v>
      </c>
    </row>
    <row r="347" spans="1:13" x14ac:dyDescent="0.3">
      <c r="A347">
        <f>SUBTOTAL(3,$B$6:B347)</f>
        <v>342</v>
      </c>
      <c r="B347" t="str">
        <v>2797569K</v>
      </c>
      <c r="C347" t="str">
        <v>Lnk</v>
      </c>
      <c r="D347" t="str">
        <v>Deepak Mahadik</v>
      </c>
      <c r="E347" t="str">
        <v>D</v>
      </c>
      <c r="F347" s="79">
        <v>32387</v>
      </c>
      <c r="M347" t="b">
        <f t="shared" ca="1" si="5"/>
        <v>0</v>
      </c>
    </row>
    <row r="348" spans="1:13" x14ac:dyDescent="0.3">
      <c r="A348">
        <f>SUBTOTAL(3,$B$6:B348)</f>
        <v>343</v>
      </c>
      <c r="B348" t="str">
        <v>2797761L</v>
      </c>
      <c r="C348" t="str">
        <v>Sep</v>
      </c>
      <c r="D348" t="str">
        <v>Mane Satish</v>
      </c>
      <c r="E348" t="str">
        <v>HQ</v>
      </c>
      <c r="F348" s="79">
        <v>32388</v>
      </c>
      <c r="M348" t="b">
        <f t="shared" ca="1" si="5"/>
        <v>0</v>
      </c>
    </row>
    <row r="349" spans="1:13" x14ac:dyDescent="0.3">
      <c r="A349">
        <f>SUBTOTAL(3,$B$6:B349)</f>
        <v>344</v>
      </c>
      <c r="B349" t="str">
        <v>2797957B</v>
      </c>
      <c r="C349" t="str">
        <v>Hav</v>
      </c>
      <c r="D349" t="str">
        <v>Kadam Bhausaheb</v>
      </c>
      <c r="E349" t="str">
        <v>D</v>
      </c>
      <c r="F349" s="79">
        <v>32389</v>
      </c>
      <c r="M349" t="b">
        <f t="shared" ca="1" si="5"/>
        <v>0</v>
      </c>
    </row>
    <row r="350" spans="1:13" x14ac:dyDescent="0.3">
      <c r="A350">
        <f>SUBTOTAL(3,$B$6:B350)</f>
        <v>345</v>
      </c>
      <c r="B350" t="str">
        <v>2798718W</v>
      </c>
      <c r="C350" t="str">
        <v>Nk</v>
      </c>
      <c r="D350" t="str">
        <v>Shivane Ramesh</v>
      </c>
      <c r="E350" t="str">
        <v>HQ</v>
      </c>
      <c r="F350" s="79">
        <v>32390</v>
      </c>
      <c r="M350" t="b">
        <f t="shared" ca="1" si="5"/>
        <v>0</v>
      </c>
    </row>
    <row r="351" spans="1:13" x14ac:dyDescent="0.3">
      <c r="A351">
        <f>SUBTOTAL(3,$B$6:B351)</f>
        <v>346</v>
      </c>
      <c r="B351" t="str">
        <v>2798854M</v>
      </c>
      <c r="C351" t="str">
        <v>Lnk</v>
      </c>
      <c r="D351" t="str">
        <v>Laxman Sulgekar</v>
      </c>
      <c r="E351" t="str">
        <v>D</v>
      </c>
      <c r="F351" s="79">
        <v>32391</v>
      </c>
      <c r="M351" t="b">
        <f t="shared" ca="1" si="5"/>
        <v>0</v>
      </c>
    </row>
    <row r="352" spans="1:13" x14ac:dyDescent="0.3">
      <c r="A352">
        <f>SUBTOTAL(3,$B$6:B352)</f>
        <v>347</v>
      </c>
      <c r="B352" t="str">
        <v>2799688W</v>
      </c>
      <c r="C352" t="str">
        <v>Sep</v>
      </c>
      <c r="D352" t="str">
        <v>Deshmukh Surendra</v>
      </c>
      <c r="E352" t="str">
        <v>SP</v>
      </c>
      <c r="F352" s="79">
        <v>32392</v>
      </c>
      <c r="M352" t="b">
        <f t="shared" ca="1" si="5"/>
        <v>0</v>
      </c>
    </row>
    <row r="353" spans="1:13" x14ac:dyDescent="0.3">
      <c r="A353">
        <f>SUBTOTAL(3,$B$6:B353)</f>
        <v>348</v>
      </c>
      <c r="B353" t="str">
        <v>2800054P</v>
      </c>
      <c r="C353" t="str">
        <v>Hav</v>
      </c>
      <c r="D353" t="str">
        <v>Shrimant Mane</v>
      </c>
      <c r="E353" t="str">
        <v>SP</v>
      </c>
      <c r="F353" s="79">
        <v>32393</v>
      </c>
      <c r="M353" t="b">
        <f t="shared" ca="1" si="5"/>
        <v>0</v>
      </c>
    </row>
    <row r="354" spans="1:13" x14ac:dyDescent="0.3">
      <c r="A354">
        <f>SUBTOTAL(3,$B$6:B354)</f>
        <v>349</v>
      </c>
      <c r="B354" t="str">
        <v>2800331P</v>
      </c>
      <c r="C354" t="str">
        <v>Nk</v>
      </c>
      <c r="D354" t="str">
        <v>Dahipale Popat</v>
      </c>
      <c r="E354" t="str">
        <v>SP</v>
      </c>
      <c r="F354" s="79">
        <v>32394</v>
      </c>
      <c r="M354" t="b">
        <f t="shared" ca="1" si="5"/>
        <v>0</v>
      </c>
    </row>
    <row r="355" spans="1:13" x14ac:dyDescent="0.3">
      <c r="A355">
        <f>SUBTOTAL(3,$B$6:B355)</f>
        <v>350</v>
      </c>
      <c r="B355" t="str">
        <v>2800595W</v>
      </c>
      <c r="C355" t="str">
        <v>Lnk</v>
      </c>
      <c r="D355" t="str">
        <v>Hajare Deepak</v>
      </c>
      <c r="E355" t="str">
        <v>HQ</v>
      </c>
      <c r="F355" s="79">
        <v>32395</v>
      </c>
      <c r="M355" t="b">
        <f t="shared" ca="1" si="5"/>
        <v>0</v>
      </c>
    </row>
    <row r="356" spans="1:13" x14ac:dyDescent="0.3">
      <c r="A356">
        <f>SUBTOTAL(3,$B$6:B356)</f>
        <v>351</v>
      </c>
      <c r="B356" t="str">
        <v>2800925K</v>
      </c>
      <c r="C356" t="str">
        <v>Sep</v>
      </c>
      <c r="D356" t="str">
        <v>Ghadage Rahul</v>
      </c>
      <c r="E356" t="str">
        <v>SP</v>
      </c>
      <c r="F356" s="79">
        <v>32396</v>
      </c>
      <c r="M356" t="b">
        <f t="shared" ca="1" si="5"/>
        <v>0</v>
      </c>
    </row>
    <row r="357" spans="1:13" x14ac:dyDescent="0.3">
      <c r="A357">
        <f>SUBTOTAL(3,$B$6:B357)</f>
        <v>352</v>
      </c>
      <c r="B357" t="str">
        <v>2801202F</v>
      </c>
      <c r="C357" t="str">
        <v>Hav</v>
      </c>
      <c r="D357" t="str">
        <v>Bamgar Nandkumar</v>
      </c>
      <c r="E357" t="str">
        <v>D</v>
      </c>
      <c r="F357" s="79">
        <v>32397</v>
      </c>
      <c r="M357" t="b">
        <f t="shared" ca="1" si="5"/>
        <v>0</v>
      </c>
    </row>
    <row r="358" spans="1:13" x14ac:dyDescent="0.3">
      <c r="A358">
        <f>SUBTOTAL(3,$B$6:B358)</f>
        <v>353</v>
      </c>
      <c r="B358" t="str">
        <v>2801289N</v>
      </c>
      <c r="C358" t="str">
        <v>Nk</v>
      </c>
      <c r="D358" t="str">
        <v>Shekhar Ghosh</v>
      </c>
      <c r="E358" t="str">
        <v>HQ</v>
      </c>
      <c r="F358" s="79">
        <v>32398</v>
      </c>
      <c r="M358" t="b">
        <f t="shared" ca="1" si="5"/>
        <v>0</v>
      </c>
    </row>
    <row r="359" spans="1:13" x14ac:dyDescent="0.3">
      <c r="A359">
        <f>SUBTOTAL(3,$B$6:B359)</f>
        <v>354</v>
      </c>
      <c r="B359" t="str">
        <v>2801363K</v>
      </c>
      <c r="C359" t="str">
        <v>Lnk</v>
      </c>
      <c r="D359" t="str">
        <v>Venkat Raman</v>
      </c>
      <c r="E359" t="str">
        <v>HQ</v>
      </c>
      <c r="F359" s="79">
        <v>32399</v>
      </c>
      <c r="M359" t="b">
        <f t="shared" ca="1" si="5"/>
        <v>0</v>
      </c>
    </row>
    <row r="360" spans="1:13" x14ac:dyDescent="0.3">
      <c r="A360">
        <f>SUBTOTAL(3,$B$6:B360)</f>
        <v>355</v>
      </c>
      <c r="B360" t="str">
        <v>2801435H</v>
      </c>
      <c r="C360" t="str">
        <v>Sep</v>
      </c>
      <c r="D360" t="str">
        <v>Patil Arun</v>
      </c>
      <c r="E360" t="str">
        <v>D</v>
      </c>
      <c r="F360" s="79">
        <v>32400</v>
      </c>
      <c r="M360" t="b">
        <f t="shared" ca="1" si="5"/>
        <v>0</v>
      </c>
    </row>
    <row r="361" spans="1:13" x14ac:dyDescent="0.3">
      <c r="A361">
        <f>SUBTOTAL(3,$B$6:B361)</f>
        <v>356</v>
      </c>
      <c r="B361" t="str">
        <v>2802298F</v>
      </c>
      <c r="C361" t="str">
        <v>Hav</v>
      </c>
      <c r="D361" t="str">
        <v>BaBella Lakshmaiah</v>
      </c>
      <c r="E361" t="str">
        <v>HQ</v>
      </c>
      <c r="F361" s="79">
        <v>32401</v>
      </c>
      <c r="M361" t="b">
        <f t="shared" ca="1" si="5"/>
        <v>0</v>
      </c>
    </row>
    <row r="362" spans="1:13" x14ac:dyDescent="0.3">
      <c r="A362">
        <f>SUBTOTAL(3,$B$6:B362)</f>
        <v>357</v>
      </c>
      <c r="B362" t="str">
        <v>2802442L</v>
      </c>
      <c r="C362" t="str">
        <v>Nk</v>
      </c>
      <c r="D362" t="str">
        <v>Patil Shankar</v>
      </c>
      <c r="E362" t="str">
        <v>C</v>
      </c>
      <c r="F362" s="79">
        <v>32402</v>
      </c>
      <c r="M362" t="b">
        <f t="shared" ca="1" si="5"/>
        <v>0</v>
      </c>
    </row>
    <row r="363" spans="1:13" x14ac:dyDescent="0.3">
      <c r="A363">
        <f>SUBTOTAL(3,$B$6:B363)</f>
        <v>358</v>
      </c>
      <c r="B363" t="str">
        <v>2802833W</v>
      </c>
      <c r="C363" t="str">
        <v>Lnk</v>
      </c>
      <c r="D363" t="str">
        <v>Sawadatkar DattatraBa</v>
      </c>
      <c r="E363" t="str">
        <v>SP</v>
      </c>
      <c r="F363" s="79">
        <v>32403</v>
      </c>
      <c r="M363" t="b">
        <f t="shared" ca="1" si="5"/>
        <v>0</v>
      </c>
    </row>
    <row r="364" spans="1:13" x14ac:dyDescent="0.3">
      <c r="A364">
        <f>SUBTOTAL(3,$B$6:B364)</f>
        <v>359</v>
      </c>
      <c r="B364" t="str">
        <v>2803000B</v>
      </c>
      <c r="C364" t="str">
        <v>Sep</v>
      </c>
      <c r="D364" t="str">
        <v>More Sandeep</v>
      </c>
      <c r="E364" t="str">
        <v>SP</v>
      </c>
      <c r="F364" s="79">
        <v>32404</v>
      </c>
      <c r="M364" t="b">
        <f t="shared" ca="1" si="5"/>
        <v>0</v>
      </c>
    </row>
    <row r="365" spans="1:13" x14ac:dyDescent="0.3">
      <c r="A365">
        <f>SUBTOTAL(3,$B$6:B365)</f>
        <v>360</v>
      </c>
      <c r="B365" t="str">
        <v>2803182X</v>
      </c>
      <c r="C365" t="str">
        <v>Hav</v>
      </c>
      <c r="D365" t="str">
        <v>Gawade Gopichand</v>
      </c>
      <c r="E365" t="str">
        <v>HQ</v>
      </c>
      <c r="F365" s="79">
        <v>32405</v>
      </c>
      <c r="M365" t="b">
        <f t="shared" ca="1" si="5"/>
        <v>0</v>
      </c>
    </row>
    <row r="366" spans="1:13" x14ac:dyDescent="0.3">
      <c r="A366">
        <f>SUBTOTAL(3,$B$6:B366)</f>
        <v>361</v>
      </c>
      <c r="B366" t="str">
        <v>2803336B</v>
      </c>
      <c r="C366" t="str">
        <v>Nk</v>
      </c>
      <c r="D366" t="str">
        <v>Bhosale Dhanaji</v>
      </c>
      <c r="E366" t="str">
        <v>HQ</v>
      </c>
      <c r="F366" s="79">
        <v>32406</v>
      </c>
      <c r="M366" t="b">
        <f t="shared" ca="1" si="5"/>
        <v>0</v>
      </c>
    </row>
    <row r="367" spans="1:13" x14ac:dyDescent="0.3">
      <c r="A367">
        <f>SUBTOTAL(3,$B$6:B367)</f>
        <v>362</v>
      </c>
      <c r="B367" t="str">
        <v>2803459L</v>
      </c>
      <c r="C367" t="str">
        <v>Lnk</v>
      </c>
      <c r="D367" t="str">
        <v>Basavraj Birajdar</v>
      </c>
      <c r="E367" t="str">
        <v>HQ</v>
      </c>
      <c r="F367" s="79">
        <v>32407</v>
      </c>
      <c r="M367" t="b">
        <f t="shared" ca="1" si="5"/>
        <v>0</v>
      </c>
    </row>
    <row r="368" spans="1:13" x14ac:dyDescent="0.3">
      <c r="A368">
        <f>SUBTOTAL(3,$B$6:B368)</f>
        <v>363</v>
      </c>
      <c r="B368" t="str">
        <v>2803500W</v>
      </c>
      <c r="C368" t="str">
        <v>Sep</v>
      </c>
      <c r="D368" t="str">
        <v>Sanjeev Bajentri</v>
      </c>
      <c r="E368" t="str">
        <v>HQ</v>
      </c>
      <c r="F368" s="79">
        <v>32408</v>
      </c>
      <c r="M368" t="b">
        <f t="shared" ca="1" si="5"/>
        <v>0</v>
      </c>
    </row>
    <row r="369" spans="1:13" x14ac:dyDescent="0.3">
      <c r="A369">
        <f>SUBTOTAL(3,$B$6:B369)</f>
        <v>364</v>
      </c>
      <c r="B369" t="str">
        <v>2804221X</v>
      </c>
      <c r="C369" t="str">
        <v>Hav</v>
      </c>
      <c r="D369" t="str">
        <v>Jadhav Ramchandra</v>
      </c>
      <c r="E369" t="str">
        <v>C</v>
      </c>
      <c r="F369" s="79">
        <v>32409</v>
      </c>
      <c r="M369" t="b">
        <f t="shared" ca="1" si="5"/>
        <v>0</v>
      </c>
    </row>
    <row r="370" spans="1:13" x14ac:dyDescent="0.3">
      <c r="A370">
        <f>SUBTOTAL(3,$B$6:B370)</f>
        <v>365</v>
      </c>
      <c r="B370" t="str">
        <v>2804394P</v>
      </c>
      <c r="C370" t="str">
        <v>Nk</v>
      </c>
      <c r="D370" t="str">
        <v>Varal Shankar</v>
      </c>
      <c r="E370" t="str">
        <v>HQ</v>
      </c>
      <c r="F370" s="79">
        <v>32410</v>
      </c>
      <c r="M370" t="b">
        <f t="shared" ca="1" si="5"/>
        <v>0</v>
      </c>
    </row>
    <row r="371" spans="1:13" x14ac:dyDescent="0.3">
      <c r="A371">
        <f>SUBTOTAL(3,$B$6:B371)</f>
        <v>366</v>
      </c>
      <c r="B371" t="str">
        <v>2804418N</v>
      </c>
      <c r="C371" t="str">
        <v>Lnk</v>
      </c>
      <c r="D371" t="str">
        <v>Walave Prakash</v>
      </c>
      <c r="E371" t="str">
        <v>SP</v>
      </c>
      <c r="F371" s="79">
        <v>32411</v>
      </c>
      <c r="M371" t="b">
        <f t="shared" ca="1" si="5"/>
        <v>0</v>
      </c>
    </row>
    <row r="372" spans="1:13" x14ac:dyDescent="0.3">
      <c r="A372">
        <f>SUBTOTAL(3,$B$6:B372)</f>
        <v>367</v>
      </c>
      <c r="B372" t="str">
        <v>2804447L</v>
      </c>
      <c r="C372" t="str">
        <v>Sep</v>
      </c>
      <c r="D372" t="str">
        <v>Chavan Praveen</v>
      </c>
      <c r="E372" t="str">
        <v>HQ</v>
      </c>
      <c r="F372" s="79">
        <v>32412</v>
      </c>
      <c r="M372" t="b">
        <f t="shared" ca="1" si="5"/>
        <v>0</v>
      </c>
    </row>
    <row r="373" spans="1:13" x14ac:dyDescent="0.3">
      <c r="A373">
        <f>SUBTOTAL(3,$B$6:B373)</f>
        <v>368</v>
      </c>
      <c r="B373" t="str">
        <v>2804761W</v>
      </c>
      <c r="C373" t="str">
        <v>Hav</v>
      </c>
      <c r="D373" t="str">
        <v>Tarihalkar Sagar</v>
      </c>
      <c r="E373" t="str">
        <v>C</v>
      </c>
      <c r="F373" s="79">
        <v>32413</v>
      </c>
      <c r="M373" t="b">
        <f t="shared" ca="1" si="5"/>
        <v>0</v>
      </c>
    </row>
    <row r="374" spans="1:13" x14ac:dyDescent="0.3">
      <c r="A374">
        <f>SUBTOTAL(3,$B$6:B374)</f>
        <v>369</v>
      </c>
      <c r="B374" t="str">
        <v>2804784X</v>
      </c>
      <c r="C374" t="str">
        <v>Nk</v>
      </c>
      <c r="D374" t="str">
        <v>Manjule Dilip</v>
      </c>
      <c r="E374" t="str">
        <v>HQ</v>
      </c>
      <c r="F374" s="79">
        <v>32414</v>
      </c>
      <c r="M374" t="b">
        <f t="shared" ca="1" si="5"/>
        <v>0</v>
      </c>
    </row>
    <row r="375" spans="1:13" x14ac:dyDescent="0.3">
      <c r="A375">
        <f>SUBTOTAL(3,$B$6:B375)</f>
        <v>370</v>
      </c>
      <c r="B375" t="str">
        <v>2804852A</v>
      </c>
      <c r="C375" t="str">
        <v>Lnk</v>
      </c>
      <c r="D375" t="str">
        <v>Desai Satish</v>
      </c>
      <c r="E375" t="str">
        <v>HQ</v>
      </c>
      <c r="F375" s="79">
        <v>32415</v>
      </c>
      <c r="M375" t="b">
        <f t="shared" ca="1" si="5"/>
        <v>0</v>
      </c>
    </row>
    <row r="376" spans="1:13" x14ac:dyDescent="0.3">
      <c r="A376">
        <f>SUBTOTAL(3,$B$6:B376)</f>
        <v>371</v>
      </c>
      <c r="B376" t="str">
        <v>2805179W</v>
      </c>
      <c r="C376" t="str">
        <v>Sep</v>
      </c>
      <c r="D376" t="str">
        <v>Patil Sandip Buvraj</v>
      </c>
      <c r="E376" t="str">
        <v>A</v>
      </c>
      <c r="F376" s="79">
        <v>32416</v>
      </c>
      <c r="M376" t="b">
        <f t="shared" ca="1" si="5"/>
        <v>0</v>
      </c>
    </row>
    <row r="377" spans="1:13" x14ac:dyDescent="0.3">
      <c r="A377">
        <f>SUBTOTAL(3,$B$6:B377)</f>
        <v>372</v>
      </c>
      <c r="B377" t="str">
        <v>2805287A</v>
      </c>
      <c r="C377" t="str">
        <v>Hav</v>
      </c>
      <c r="D377" t="str">
        <v>Jadhav Govind</v>
      </c>
      <c r="E377" t="str">
        <v>B</v>
      </c>
      <c r="F377" s="79">
        <v>32417</v>
      </c>
      <c r="M377" t="b">
        <f t="shared" ca="1" si="5"/>
        <v>0</v>
      </c>
    </row>
    <row r="378" spans="1:13" x14ac:dyDescent="0.3">
      <c r="A378">
        <f>SUBTOTAL(3,$B$6:B378)</f>
        <v>373</v>
      </c>
      <c r="B378" t="str">
        <v>2805291H</v>
      </c>
      <c r="C378" t="str">
        <v>Nk</v>
      </c>
      <c r="D378" t="str">
        <v>Chorge Shriram</v>
      </c>
      <c r="E378" t="str">
        <v>B</v>
      </c>
      <c r="F378" s="79">
        <v>32418</v>
      </c>
      <c r="M378" t="b">
        <f t="shared" ca="1" si="5"/>
        <v>0</v>
      </c>
    </row>
    <row r="379" spans="1:13" x14ac:dyDescent="0.3">
      <c r="A379">
        <f>SUBTOTAL(3,$B$6:B379)</f>
        <v>374</v>
      </c>
      <c r="B379" t="str">
        <v>2805373L</v>
      </c>
      <c r="C379" t="str">
        <v>Lnk</v>
      </c>
      <c r="D379" t="str">
        <v>Kadam Pritesh</v>
      </c>
      <c r="E379" t="str">
        <v>D</v>
      </c>
      <c r="F379" s="79">
        <v>32419</v>
      </c>
      <c r="M379" t="b">
        <f t="shared" ca="1" si="5"/>
        <v>0</v>
      </c>
    </row>
    <row r="380" spans="1:13" x14ac:dyDescent="0.3">
      <c r="A380">
        <f>SUBTOTAL(3,$B$6:B380)</f>
        <v>375</v>
      </c>
      <c r="B380" t="str">
        <v>2805495P</v>
      </c>
      <c r="C380" t="str">
        <v>Sep</v>
      </c>
      <c r="D380" t="str">
        <v>Menkudale Bapu</v>
      </c>
      <c r="E380" t="str">
        <v>B</v>
      </c>
      <c r="F380" s="79">
        <v>32420</v>
      </c>
      <c r="M380" t="b">
        <f t="shared" ca="1" si="5"/>
        <v>0</v>
      </c>
    </row>
    <row r="381" spans="1:13" x14ac:dyDescent="0.3">
      <c r="A381">
        <f>SUBTOTAL(3,$B$6:B381)</f>
        <v>376</v>
      </c>
      <c r="B381" t="str">
        <v>2805506W</v>
      </c>
      <c r="C381" t="str">
        <v>Hav</v>
      </c>
      <c r="D381" t="str">
        <v>Jagtap Balaso</v>
      </c>
      <c r="E381" t="str">
        <v>HQ</v>
      </c>
      <c r="F381" s="79">
        <v>32421</v>
      </c>
      <c r="M381" t="b">
        <f t="shared" ca="1" si="5"/>
        <v>0</v>
      </c>
    </row>
    <row r="382" spans="1:13" x14ac:dyDescent="0.3">
      <c r="A382">
        <f>SUBTOTAL(3,$B$6:B382)</f>
        <v>377</v>
      </c>
      <c r="B382" t="str">
        <v>2805752F</v>
      </c>
      <c r="C382" t="str">
        <v>Nk</v>
      </c>
      <c r="D382" t="str">
        <v>Lakhe Dhanraj</v>
      </c>
      <c r="E382" t="str">
        <v>HQ</v>
      </c>
      <c r="F382" s="79">
        <v>32422</v>
      </c>
      <c r="M382" t="b">
        <f t="shared" ca="1" si="5"/>
        <v>0</v>
      </c>
    </row>
    <row r="383" spans="1:13" x14ac:dyDescent="0.3">
      <c r="A383">
        <f>SUBTOTAL(3,$B$6:B383)</f>
        <v>378</v>
      </c>
      <c r="B383" t="str">
        <v>2805809L</v>
      </c>
      <c r="C383" t="str">
        <v>Lnk</v>
      </c>
      <c r="D383" t="str">
        <v>Hule AjaB Amit</v>
      </c>
      <c r="E383" t="str">
        <v>SP</v>
      </c>
      <c r="F383" s="79">
        <v>32423</v>
      </c>
      <c r="M383" t="b">
        <f t="shared" ca="1" si="5"/>
        <v>0</v>
      </c>
    </row>
    <row r="384" spans="1:13" x14ac:dyDescent="0.3">
      <c r="A384">
        <f>SUBTOTAL(3,$B$6:B384)</f>
        <v>379</v>
      </c>
      <c r="B384" t="str">
        <v>2805830N</v>
      </c>
      <c r="C384" t="str">
        <v>Sep</v>
      </c>
      <c r="D384" t="str">
        <v>Sanap Gajanan</v>
      </c>
      <c r="E384" t="str">
        <v>HQ</v>
      </c>
      <c r="F384" s="79">
        <v>32424</v>
      </c>
      <c r="M384" t="b">
        <f t="shared" ca="1" si="5"/>
        <v>0</v>
      </c>
    </row>
    <row r="385" spans="1:13" x14ac:dyDescent="0.3">
      <c r="A385">
        <f>SUBTOTAL(3,$B$6:B385)</f>
        <v>380</v>
      </c>
      <c r="B385" t="str">
        <v>2805837X</v>
      </c>
      <c r="C385" t="str">
        <v>Hav</v>
      </c>
      <c r="D385" t="str">
        <v>Shinde Mahesh</v>
      </c>
      <c r="E385" t="str">
        <v>A</v>
      </c>
      <c r="F385" s="79">
        <v>32425</v>
      </c>
      <c r="M385" t="b">
        <f t="shared" ca="1" si="5"/>
        <v>0</v>
      </c>
    </row>
    <row r="386" spans="1:13" x14ac:dyDescent="0.3">
      <c r="A386">
        <f>SUBTOTAL(3,$B$6:B386)</f>
        <v>381</v>
      </c>
      <c r="B386" t="str">
        <v>2805990A</v>
      </c>
      <c r="C386" t="str">
        <v>Nk</v>
      </c>
      <c r="D386" t="str">
        <v>Jagtap Baliram</v>
      </c>
      <c r="E386" t="str">
        <v>B</v>
      </c>
      <c r="F386" s="79">
        <v>32426</v>
      </c>
      <c r="M386" t="b">
        <f t="shared" ca="1" si="5"/>
        <v>0</v>
      </c>
    </row>
    <row r="387" spans="1:13" x14ac:dyDescent="0.3">
      <c r="A387">
        <f>SUBTOTAL(3,$B$6:B387)</f>
        <v>382</v>
      </c>
      <c r="B387" t="str">
        <v>2806008W</v>
      </c>
      <c r="C387" t="str">
        <v>Lnk</v>
      </c>
      <c r="D387" t="str">
        <v>Omale Adesh</v>
      </c>
      <c r="E387" t="str">
        <v>HQ</v>
      </c>
      <c r="F387" s="79">
        <v>32427</v>
      </c>
      <c r="M387" t="b">
        <f t="shared" ca="1" si="5"/>
        <v>0</v>
      </c>
    </row>
    <row r="388" spans="1:13" x14ac:dyDescent="0.3">
      <c r="A388">
        <f>SUBTOTAL(3,$B$6:B388)</f>
        <v>383</v>
      </c>
      <c r="B388" t="str">
        <v>2806014K</v>
      </c>
      <c r="C388" t="str">
        <v>Sep</v>
      </c>
      <c r="D388" t="str">
        <v>Balap Nivruti</v>
      </c>
      <c r="E388" t="str">
        <v>SP</v>
      </c>
      <c r="F388" s="79">
        <v>32428</v>
      </c>
      <c r="M388" t="b">
        <f t="shared" ca="1" si="5"/>
        <v>0</v>
      </c>
    </row>
    <row r="389" spans="1:13" x14ac:dyDescent="0.3">
      <c r="A389">
        <f>SUBTOTAL(3,$B$6:B389)</f>
        <v>384</v>
      </c>
      <c r="B389" t="str">
        <v>2806106W</v>
      </c>
      <c r="C389" t="str">
        <v>Hav</v>
      </c>
      <c r="D389" t="str">
        <v>Karande Bapu</v>
      </c>
      <c r="E389" t="str">
        <v>HQ</v>
      </c>
      <c r="F389" s="79">
        <v>32429</v>
      </c>
      <c r="M389" t="b">
        <f t="shared" ca="1" si="5"/>
        <v>0</v>
      </c>
    </row>
    <row r="390" spans="1:13" x14ac:dyDescent="0.3">
      <c r="A390">
        <f>SUBTOTAL(3,$B$6:B390)</f>
        <v>385</v>
      </c>
      <c r="B390" t="str">
        <v>2806157K</v>
      </c>
      <c r="C390" t="str">
        <v>Nk</v>
      </c>
      <c r="D390" t="str">
        <v>Dond Prakash</v>
      </c>
      <c r="E390" t="str">
        <v>HQ</v>
      </c>
      <c r="F390" s="79">
        <v>32430</v>
      </c>
      <c r="M390" t="b">
        <f t="shared" ca="1" si="5"/>
        <v>0</v>
      </c>
    </row>
    <row r="391" spans="1:13" x14ac:dyDescent="0.3">
      <c r="A391">
        <f>SUBTOTAL(3,$B$6:B391)</f>
        <v>386</v>
      </c>
      <c r="B391" t="str">
        <v>2806811P</v>
      </c>
      <c r="C391" t="str">
        <v>Lnk</v>
      </c>
      <c r="D391" t="str">
        <v>Dabhade Vishnu</v>
      </c>
      <c r="E391" t="str">
        <v>SP</v>
      </c>
      <c r="F391" s="79">
        <v>32431</v>
      </c>
      <c r="M391" t="b">
        <f t="shared" ref="M391:M425" ca="1" si="6">IF(DAY(F391)&amp;MONTH(F391)=DAY(TODAY())&amp;MONTH(TODAY()),"HAPPY BDAY")</f>
        <v>0</v>
      </c>
    </row>
    <row r="392" spans="1:13" x14ac:dyDescent="0.3">
      <c r="A392">
        <f>SUBTOTAL(3,$B$6:B392)</f>
        <v>387</v>
      </c>
      <c r="B392" t="str">
        <v>2807024A</v>
      </c>
      <c r="C392" t="str">
        <v>Sep</v>
      </c>
      <c r="D392" t="str">
        <v>Powar Dhanaji</v>
      </c>
      <c r="E392" t="str">
        <v>SP</v>
      </c>
      <c r="F392" s="79">
        <v>32432</v>
      </c>
      <c r="M392" t="b">
        <f t="shared" ca="1" si="6"/>
        <v>0</v>
      </c>
    </row>
    <row r="393" spans="1:13" x14ac:dyDescent="0.3">
      <c r="A393">
        <f>SUBTOTAL(3,$B$6:B393)</f>
        <v>388</v>
      </c>
      <c r="B393" t="str">
        <v>2807436F</v>
      </c>
      <c r="C393" t="str">
        <v>Hav</v>
      </c>
      <c r="D393" t="str">
        <v>Patil Prakash</v>
      </c>
      <c r="E393" t="str">
        <v>SP</v>
      </c>
      <c r="F393" s="79">
        <v>32433</v>
      </c>
      <c r="M393" t="b">
        <f t="shared" ca="1" si="6"/>
        <v>0</v>
      </c>
    </row>
    <row r="394" spans="1:13" x14ac:dyDescent="0.3">
      <c r="A394">
        <f>SUBTOTAL(3,$B$6:B394)</f>
        <v>389</v>
      </c>
      <c r="B394" t="str">
        <v>2807555X</v>
      </c>
      <c r="C394" t="str">
        <v>Nk</v>
      </c>
      <c r="D394" t="str">
        <v>Bhosale Santosh</v>
      </c>
      <c r="E394" t="str">
        <v>SP</v>
      </c>
      <c r="F394" s="79">
        <v>32434</v>
      </c>
      <c r="M394" t="b">
        <f t="shared" ca="1" si="6"/>
        <v>0</v>
      </c>
    </row>
    <row r="395" spans="1:13" x14ac:dyDescent="0.3">
      <c r="A395">
        <f>SUBTOTAL(3,$B$6:B395)</f>
        <v>390</v>
      </c>
      <c r="B395" t="str">
        <v>2807961X</v>
      </c>
      <c r="C395" t="str">
        <v>Lnk</v>
      </c>
      <c r="D395" t="str">
        <v>Dombar Mahesh</v>
      </c>
      <c r="E395" t="str">
        <v>SP</v>
      </c>
      <c r="F395" s="79">
        <v>32435</v>
      </c>
      <c r="M395" t="b">
        <f t="shared" ca="1" si="6"/>
        <v>0</v>
      </c>
    </row>
    <row r="396" spans="1:13" x14ac:dyDescent="0.3">
      <c r="A396">
        <f>SUBTOTAL(3,$B$6:B396)</f>
        <v>391</v>
      </c>
      <c r="B396" t="str">
        <v>2808431P</v>
      </c>
      <c r="C396" t="str">
        <v>Sep</v>
      </c>
      <c r="D396" t="str">
        <v>Mandhe VijaB</v>
      </c>
      <c r="E396" t="str">
        <v>SP</v>
      </c>
      <c r="F396" s="79">
        <v>32436</v>
      </c>
      <c r="M396" t="b">
        <f t="shared" ca="1" si="6"/>
        <v>0</v>
      </c>
    </row>
    <row r="397" spans="1:13" x14ac:dyDescent="0.3">
      <c r="A397">
        <f>SUBTOTAL(3,$B$6:B397)</f>
        <v>392</v>
      </c>
      <c r="B397" t="str">
        <v>2808514N</v>
      </c>
      <c r="C397" t="str">
        <v>Hav</v>
      </c>
      <c r="D397" t="str">
        <v>Jadhav Sunil</v>
      </c>
      <c r="E397" t="str">
        <v>C</v>
      </c>
      <c r="F397" s="79">
        <v>32437</v>
      </c>
      <c r="M397" t="b">
        <f t="shared" ca="1" si="6"/>
        <v>0</v>
      </c>
    </row>
    <row r="398" spans="1:13" x14ac:dyDescent="0.3">
      <c r="A398">
        <f>SUBTOTAL(3,$B$6:B398)</f>
        <v>393</v>
      </c>
      <c r="B398" t="str">
        <v>IC-63562M</v>
      </c>
      <c r="C398" t="str">
        <v>Nk</v>
      </c>
      <c r="D398" t="str">
        <v>JKV Mudliar</v>
      </c>
      <c r="E398" t="str">
        <v>HQ</v>
      </c>
      <c r="F398" s="79">
        <v>32438</v>
      </c>
      <c r="M398" t="b">
        <f t="shared" ca="1" si="6"/>
        <v>0</v>
      </c>
    </row>
    <row r="399" spans="1:13" x14ac:dyDescent="0.3">
      <c r="A399">
        <f>SUBTOTAL(3,$B$6:B399)</f>
        <v>394</v>
      </c>
      <c r="B399" t="str">
        <v>IC-67090B</v>
      </c>
      <c r="C399" t="str">
        <v>Lnk</v>
      </c>
      <c r="D399" t="str">
        <v>Chinche Akash</v>
      </c>
      <c r="E399" t="str">
        <v>HQ</v>
      </c>
      <c r="F399" s="79">
        <v>32439</v>
      </c>
      <c r="M399" t="b">
        <f t="shared" ca="1" si="6"/>
        <v>0</v>
      </c>
    </row>
    <row r="400" spans="1:13" x14ac:dyDescent="0.3">
      <c r="A400">
        <f>SUBTOTAL(3,$B$6:B400)</f>
        <v>395</v>
      </c>
      <c r="B400" t="str">
        <v>IC-71857X</v>
      </c>
      <c r="C400" t="str">
        <v>Sep</v>
      </c>
      <c r="D400" t="str">
        <v>Sachin Honawad</v>
      </c>
      <c r="E400" t="str">
        <v>A</v>
      </c>
      <c r="F400" s="79">
        <v>32440</v>
      </c>
      <c r="M400" t="b">
        <f t="shared" ca="1" si="6"/>
        <v>0</v>
      </c>
    </row>
    <row r="401" spans="1:13" x14ac:dyDescent="0.3">
      <c r="A401">
        <f>SUBTOTAL(3,$B$6:B401)</f>
        <v>396</v>
      </c>
      <c r="B401" t="str">
        <v>IC-76313M</v>
      </c>
      <c r="C401" t="str">
        <v>Hav</v>
      </c>
      <c r="D401" t="str">
        <v>Himanshu Saluja</v>
      </c>
      <c r="E401" t="str">
        <v>SP</v>
      </c>
      <c r="F401" s="79">
        <v>32441</v>
      </c>
      <c r="M401" t="b">
        <f t="shared" ca="1" si="6"/>
        <v>0</v>
      </c>
    </row>
    <row r="402" spans="1:13" x14ac:dyDescent="0.3">
      <c r="A402">
        <f>SUBTOTAL(3,$B$6:B402)</f>
        <v>397</v>
      </c>
      <c r="B402" t="str">
        <v>IC-77800B</v>
      </c>
      <c r="C402" t="str">
        <v>Nk</v>
      </c>
      <c r="D402" t="str">
        <v>Abhinav Rai</v>
      </c>
      <c r="E402" t="str">
        <v>SP</v>
      </c>
      <c r="F402" s="79">
        <v>32442</v>
      </c>
      <c r="M402" t="b">
        <f t="shared" ca="1" si="6"/>
        <v>0</v>
      </c>
    </row>
    <row r="403" spans="1:13" x14ac:dyDescent="0.3">
      <c r="A403">
        <f>SUBTOTAL(3,$B$6:B403)</f>
        <v>398</v>
      </c>
      <c r="B403" t="str">
        <v>IC-78371P</v>
      </c>
      <c r="C403" t="str">
        <v>Lnk</v>
      </c>
      <c r="D403" t="str">
        <v>Sushant Nanda</v>
      </c>
      <c r="E403" t="str">
        <v>B</v>
      </c>
      <c r="F403" s="79">
        <v>32443</v>
      </c>
      <c r="M403" t="b">
        <f t="shared" ca="1" si="6"/>
        <v>0</v>
      </c>
    </row>
    <row r="404" spans="1:13" x14ac:dyDescent="0.3">
      <c r="A404">
        <f>SUBTOTAL(3,$B$6:B404)</f>
        <v>399</v>
      </c>
      <c r="B404" t="str">
        <v>IC-81497A</v>
      </c>
      <c r="C404" t="str">
        <v>Sep</v>
      </c>
      <c r="D404" t="str">
        <v>Devinder Singh</v>
      </c>
      <c r="E404" t="str">
        <v>B</v>
      </c>
      <c r="F404" s="79">
        <v>32444</v>
      </c>
      <c r="M404" t="b">
        <f t="shared" ca="1" si="6"/>
        <v>0</v>
      </c>
    </row>
    <row r="405" spans="1:13" x14ac:dyDescent="0.3">
      <c r="A405">
        <f>SUBTOTAL(3,$B$6:B405)</f>
        <v>400</v>
      </c>
      <c r="B405" t="str">
        <v>IC-82945N</v>
      </c>
      <c r="C405" t="str">
        <v>Hav</v>
      </c>
      <c r="D405" t="str">
        <v>Tushar Mane</v>
      </c>
      <c r="E405" t="str">
        <v>HQ</v>
      </c>
      <c r="F405" s="79">
        <v>32445</v>
      </c>
      <c r="M405" t="b">
        <f t="shared" ca="1" si="6"/>
        <v>0</v>
      </c>
    </row>
    <row r="406" spans="1:13" x14ac:dyDescent="0.3">
      <c r="A406">
        <f>SUBTOTAL(3,$B$6:B406)</f>
        <v>401</v>
      </c>
      <c r="B406" t="str">
        <v>JC-460643F</v>
      </c>
      <c r="C406" t="str">
        <v>Nk</v>
      </c>
      <c r="D406" t="str">
        <v>D B Dhangare</v>
      </c>
      <c r="E406" t="str">
        <v>B</v>
      </c>
      <c r="F406" s="79">
        <v>32446</v>
      </c>
      <c r="M406" t="b">
        <f t="shared" ca="1" si="6"/>
        <v>0</v>
      </c>
    </row>
    <row r="407" spans="1:13" x14ac:dyDescent="0.3">
      <c r="A407">
        <f>SUBTOTAL(3,$B$6:B407)</f>
        <v>402</v>
      </c>
      <c r="B407" t="str">
        <v>JC-460644X</v>
      </c>
      <c r="C407" t="str">
        <v>Lnk</v>
      </c>
      <c r="D407" t="str">
        <v>Takale Raju</v>
      </c>
      <c r="E407" t="str">
        <v>SP</v>
      </c>
      <c r="F407" s="79">
        <v>32447</v>
      </c>
      <c r="M407" t="b">
        <f t="shared" ca="1" si="6"/>
        <v>0</v>
      </c>
    </row>
    <row r="408" spans="1:13" x14ac:dyDescent="0.3">
      <c r="A408">
        <f>SUBTOTAL(3,$B$6:B408)</f>
        <v>403</v>
      </c>
      <c r="B408" t="str">
        <v>JC-460669K</v>
      </c>
      <c r="C408" t="str">
        <v>Sep</v>
      </c>
      <c r="D408" t="str">
        <v>Mengwade Macchindra</v>
      </c>
      <c r="E408" t="str">
        <v>SP</v>
      </c>
      <c r="F408" s="79">
        <v>32448</v>
      </c>
      <c r="M408" t="b">
        <f t="shared" ca="1" si="6"/>
        <v>0</v>
      </c>
    </row>
    <row r="409" spans="1:13" x14ac:dyDescent="0.3">
      <c r="A409">
        <f>SUBTOTAL(3,$B$6:B409)</f>
        <v>404</v>
      </c>
      <c r="B409" t="str">
        <v>JC-460756X</v>
      </c>
      <c r="C409" t="str">
        <v>Hav</v>
      </c>
      <c r="D409" t="str">
        <v>Ghorpade Avidas</v>
      </c>
      <c r="E409" t="str">
        <v>A</v>
      </c>
      <c r="F409" s="79">
        <v>32449</v>
      </c>
      <c r="M409" t="b">
        <f t="shared" ca="1" si="6"/>
        <v>0</v>
      </c>
    </row>
    <row r="410" spans="1:13" x14ac:dyDescent="0.3">
      <c r="A410">
        <f>SUBTOTAL(3,$B$6:B410)</f>
        <v>405</v>
      </c>
      <c r="B410" t="str">
        <v>JC-460769P</v>
      </c>
      <c r="C410" t="str">
        <v>Nk</v>
      </c>
      <c r="D410" t="str">
        <v>Parbhane SanjaB</v>
      </c>
      <c r="E410" t="str">
        <v>C</v>
      </c>
      <c r="F410" s="79">
        <v>32450</v>
      </c>
      <c r="M410" t="b">
        <f t="shared" ca="1" si="6"/>
        <v>0</v>
      </c>
    </row>
    <row r="411" spans="1:13" x14ac:dyDescent="0.3">
      <c r="A411">
        <f>SUBTOTAL(3,$B$6:B411)</f>
        <v>406</v>
      </c>
      <c r="B411" t="str">
        <v>JC-460977K</v>
      </c>
      <c r="C411" t="str">
        <v>Lnk</v>
      </c>
      <c r="D411" t="str">
        <v>Virender Singh</v>
      </c>
      <c r="E411" t="str">
        <v>SP</v>
      </c>
      <c r="F411" s="79">
        <v>32451</v>
      </c>
      <c r="M411" t="b">
        <f t="shared" ca="1" si="6"/>
        <v>0</v>
      </c>
    </row>
    <row r="412" spans="1:13" x14ac:dyDescent="0.3">
      <c r="A412">
        <f>SUBTOTAL(3,$B$6:B412)</f>
        <v>407</v>
      </c>
      <c r="B412" t="str">
        <v>JC-461131P</v>
      </c>
      <c r="C412" t="str">
        <v>Sep</v>
      </c>
      <c r="D412" t="str">
        <v>Bhosale Sharad</v>
      </c>
      <c r="E412" t="str">
        <v>C</v>
      </c>
      <c r="F412" s="79">
        <v>32452</v>
      </c>
      <c r="M412" t="b">
        <f t="shared" ca="1" si="6"/>
        <v>0</v>
      </c>
    </row>
    <row r="413" spans="1:13" x14ac:dyDescent="0.3">
      <c r="A413">
        <f>SUBTOTAL(3,$B$6:B413)</f>
        <v>408</v>
      </c>
      <c r="B413" t="str">
        <v>JC-461133A</v>
      </c>
      <c r="C413" t="str">
        <v>Hav</v>
      </c>
      <c r="D413" t="str">
        <v>Gadhave Kailash</v>
      </c>
      <c r="E413" t="str">
        <v>SP</v>
      </c>
      <c r="F413" s="79">
        <v>32453</v>
      </c>
      <c r="M413" t="b">
        <f t="shared" ca="1" si="6"/>
        <v>0</v>
      </c>
    </row>
    <row r="414" spans="1:13" x14ac:dyDescent="0.3">
      <c r="A414">
        <f>SUBTOTAL(3,$B$6:B414)</f>
        <v>409</v>
      </c>
      <c r="B414" t="str">
        <v>JC-461278L</v>
      </c>
      <c r="C414" t="str">
        <v>Nk</v>
      </c>
      <c r="D414" t="str">
        <v>Gurmej Singh</v>
      </c>
      <c r="E414" t="str">
        <v>A</v>
      </c>
      <c r="F414" s="79">
        <v>32454</v>
      </c>
      <c r="M414" t="b">
        <f t="shared" ca="1" si="6"/>
        <v>0</v>
      </c>
    </row>
    <row r="415" spans="1:13" x14ac:dyDescent="0.3">
      <c r="A415">
        <f>SUBTOTAL(3,$B$6:B415)</f>
        <v>410</v>
      </c>
      <c r="B415" t="str">
        <v>JC-461481F</v>
      </c>
      <c r="C415" t="str">
        <v>Lnk</v>
      </c>
      <c r="D415" t="str">
        <v>Sawant Babaji</v>
      </c>
      <c r="E415" t="str">
        <v>SP</v>
      </c>
      <c r="F415" s="79">
        <v>32455</v>
      </c>
      <c r="M415" t="b">
        <f t="shared" ca="1" si="6"/>
        <v>0</v>
      </c>
    </row>
    <row r="416" spans="1:13" x14ac:dyDescent="0.3">
      <c r="A416">
        <f>SUBTOTAL(3,$B$6:B416)</f>
        <v>411</v>
      </c>
      <c r="B416" t="str">
        <v>JC-461504X</v>
      </c>
      <c r="C416" t="str">
        <v>Sep</v>
      </c>
      <c r="D416" t="str">
        <v>Shingade Uttam</v>
      </c>
      <c r="E416" t="str">
        <v>B</v>
      </c>
      <c r="F416" s="79">
        <v>32456</v>
      </c>
      <c r="M416" t="b">
        <f t="shared" ca="1" si="6"/>
        <v>0</v>
      </c>
    </row>
    <row r="417" spans="1:13" x14ac:dyDescent="0.3">
      <c r="A417">
        <f>SUBTOTAL(3,$B$6:B417)</f>
        <v>412</v>
      </c>
      <c r="B417" t="str">
        <v>JC-461575B</v>
      </c>
      <c r="C417" t="str">
        <v>Hav</v>
      </c>
      <c r="D417" t="str">
        <v>Bandalkar Tanaji</v>
      </c>
      <c r="E417" t="str">
        <v>A</v>
      </c>
      <c r="F417" s="79">
        <v>32457</v>
      </c>
      <c r="M417" t="b">
        <f t="shared" ca="1" si="6"/>
        <v>0</v>
      </c>
    </row>
    <row r="418" spans="1:13" x14ac:dyDescent="0.3">
      <c r="A418">
        <f>SUBTOTAL(3,$B$6:B418)</f>
        <v>413</v>
      </c>
      <c r="B418" t="str">
        <v>JC-461677P</v>
      </c>
      <c r="C418" t="str">
        <v>Nk</v>
      </c>
      <c r="D418" t="str">
        <v>Bagal Prakash</v>
      </c>
      <c r="E418" t="str">
        <v>C</v>
      </c>
      <c r="F418" s="79">
        <v>32458</v>
      </c>
      <c r="M418" t="b">
        <f t="shared" ca="1" si="6"/>
        <v>0</v>
      </c>
    </row>
    <row r="419" spans="1:13" x14ac:dyDescent="0.3">
      <c r="A419">
        <f>SUBTOTAL(3,$B$6:B419)</f>
        <v>414</v>
      </c>
      <c r="B419" t="str">
        <v>JC-461808P</v>
      </c>
      <c r="C419" t="str">
        <v>Lnk</v>
      </c>
      <c r="D419" t="str">
        <v>Patil Sudhakar</v>
      </c>
      <c r="E419" t="str">
        <v>SP</v>
      </c>
      <c r="F419" s="79">
        <v>32459</v>
      </c>
      <c r="M419" t="b">
        <f t="shared" ca="1" si="6"/>
        <v>0</v>
      </c>
    </row>
    <row r="420" spans="1:13" x14ac:dyDescent="0.3">
      <c r="A420">
        <f>SUBTOTAL(3,$B$6:B420)</f>
        <v>415</v>
      </c>
      <c r="B420" t="str">
        <v>SS-48202B</v>
      </c>
      <c r="C420" t="str">
        <v>Sep</v>
      </c>
      <c r="D420" t="str">
        <v>Karthik PoojarB</v>
      </c>
      <c r="E420" t="str">
        <v>C</v>
      </c>
      <c r="F420" s="79">
        <v>32460</v>
      </c>
      <c r="M420" t="b">
        <f t="shared" ca="1" si="6"/>
        <v>0</v>
      </c>
    </row>
    <row r="421" spans="1:13" x14ac:dyDescent="0.3">
      <c r="A421">
        <f>SUBTOTAL(3,$B$6:B421)</f>
        <v>416</v>
      </c>
      <c r="B421" t="str">
        <v>SS-48521L</v>
      </c>
      <c r="C421" t="str">
        <v>Hav</v>
      </c>
      <c r="D421" t="str">
        <v>Manoj S</v>
      </c>
      <c r="E421" t="str">
        <v>C</v>
      </c>
      <c r="F421" s="79">
        <v>32461</v>
      </c>
      <c r="M421" t="b">
        <f t="shared" ca="1" si="6"/>
        <v>0</v>
      </c>
    </row>
    <row r="422" spans="1:13" x14ac:dyDescent="0.3">
      <c r="A422">
        <f>SUBTOTAL(3,$B$6:B422)</f>
        <v>417</v>
      </c>
      <c r="B422" t="str">
        <v>2794593M</v>
      </c>
      <c r="C422" t="str">
        <v>Nk</v>
      </c>
      <c r="D422" t="str">
        <v>Gawade Deepak</v>
      </c>
      <c r="E422" t="str">
        <v>B</v>
      </c>
      <c r="F422" s="79">
        <v>32462</v>
      </c>
      <c r="M422" t="b">
        <f t="shared" ca="1" si="6"/>
        <v>0</v>
      </c>
    </row>
    <row r="423" spans="1:13" x14ac:dyDescent="0.3">
      <c r="A423">
        <f>SUBTOTAL(3,$B$6:B423)</f>
        <v>418</v>
      </c>
      <c r="B423" t="str">
        <v>JC-460439W</v>
      </c>
      <c r="C423" t="str">
        <v>Lnk</v>
      </c>
      <c r="D423" t="str">
        <v>Rawool Rajaram</v>
      </c>
      <c r="E423" t="str">
        <v>SP</v>
      </c>
      <c r="F423" s="79">
        <v>32463</v>
      </c>
      <c r="M423" t="b">
        <f t="shared" ca="1" si="6"/>
        <v>0</v>
      </c>
    </row>
    <row r="424" spans="1:13" x14ac:dyDescent="0.3">
      <c r="A424">
        <f>SUBTOTAL(3,$B$6:B424)</f>
        <v>419</v>
      </c>
      <c r="B424" t="str">
        <v>JC-460693A</v>
      </c>
      <c r="C424" t="str">
        <v>Sep</v>
      </c>
      <c r="D424" t="str">
        <v>Vitthal Devkari</v>
      </c>
      <c r="E424" t="str">
        <v>C</v>
      </c>
      <c r="F424" s="79">
        <v>32464</v>
      </c>
      <c r="M424" t="b">
        <f t="shared" ca="1" si="6"/>
        <v>0</v>
      </c>
    </row>
    <row r="425" spans="1:13" x14ac:dyDescent="0.3">
      <c r="A425">
        <f>SUBTOTAL(3,$B$6:B425)</f>
        <v>420</v>
      </c>
      <c r="B425">
        <v>0</v>
      </c>
      <c r="C425">
        <v>0</v>
      </c>
      <c r="D425">
        <v>0</v>
      </c>
      <c r="E425">
        <v>0</v>
      </c>
      <c r="F425" s="79">
        <v>32465</v>
      </c>
      <c r="M425" t="b">
        <f t="shared" ca="1" si="6"/>
        <v>0</v>
      </c>
    </row>
    <row r="426" spans="1:13" hidden="1" x14ac:dyDescent="0.3">
      <c r="B426">
        <v>0</v>
      </c>
      <c r="C426">
        <v>0</v>
      </c>
      <c r="D426">
        <v>0</v>
      </c>
      <c r="E426">
        <v>0</v>
      </c>
      <c r="F426" s="79">
        <v>32466</v>
      </c>
    </row>
    <row r="427" spans="1:13" hidden="1" x14ac:dyDescent="0.3">
      <c r="B427">
        <v>0</v>
      </c>
      <c r="C427">
        <v>0</v>
      </c>
      <c r="D427">
        <v>0</v>
      </c>
      <c r="E427">
        <v>0</v>
      </c>
      <c r="F427" s="79">
        <v>32467</v>
      </c>
    </row>
    <row r="428" spans="1:13" hidden="1" x14ac:dyDescent="0.3">
      <c r="B428">
        <v>0</v>
      </c>
      <c r="C428">
        <v>0</v>
      </c>
      <c r="D428">
        <v>0</v>
      </c>
      <c r="E428">
        <v>0</v>
      </c>
      <c r="F428" s="79">
        <v>32468</v>
      </c>
    </row>
    <row r="429" spans="1:13" hidden="1" x14ac:dyDescent="0.3">
      <c r="B429">
        <v>0</v>
      </c>
      <c r="C429">
        <v>0</v>
      </c>
      <c r="D429">
        <v>0</v>
      </c>
      <c r="E429">
        <v>0</v>
      </c>
      <c r="F429" s="79">
        <v>32469</v>
      </c>
    </row>
    <row r="430" spans="1:13" hidden="1" x14ac:dyDescent="0.3">
      <c r="B430">
        <v>0</v>
      </c>
      <c r="C430">
        <v>0</v>
      </c>
      <c r="D430">
        <v>0</v>
      </c>
      <c r="E430">
        <v>0</v>
      </c>
      <c r="F430" s="79">
        <v>32470</v>
      </c>
    </row>
    <row r="431" spans="1:13" hidden="1" x14ac:dyDescent="0.3">
      <c r="B431">
        <v>0</v>
      </c>
      <c r="C431">
        <v>0</v>
      </c>
      <c r="D431">
        <v>0</v>
      </c>
      <c r="E431">
        <v>0</v>
      </c>
      <c r="F431" s="79">
        <v>32471</v>
      </c>
    </row>
    <row r="432" spans="1:13" hidden="1" x14ac:dyDescent="0.3">
      <c r="B432">
        <v>0</v>
      </c>
      <c r="C432">
        <v>0</v>
      </c>
      <c r="D432">
        <v>0</v>
      </c>
      <c r="E432">
        <v>0</v>
      </c>
      <c r="F432" s="79">
        <v>32472</v>
      </c>
    </row>
    <row r="433" spans="2:6" hidden="1" x14ac:dyDescent="0.3">
      <c r="B433">
        <v>0</v>
      </c>
      <c r="C433">
        <v>0</v>
      </c>
      <c r="D433">
        <v>0</v>
      </c>
      <c r="E433">
        <v>0</v>
      </c>
      <c r="F433" s="79">
        <v>32473</v>
      </c>
    </row>
    <row r="434" spans="2:6" hidden="1" x14ac:dyDescent="0.3">
      <c r="B434" t="str">
        <v>123456789k</v>
      </c>
      <c r="C434" t="str">
        <v>sep</v>
      </c>
      <c r="D434" t="str">
        <v>harsh</v>
      </c>
      <c r="E434" t="str">
        <v>A</v>
      </c>
      <c r="F434" s="79">
        <v>0</v>
      </c>
    </row>
    <row r="435" spans="2:6" hidden="1" x14ac:dyDescent="0.3"/>
    <row r="436" spans="2:6" hidden="1" x14ac:dyDescent="0.3"/>
  </sheetData>
  <mergeCells count="1">
    <mergeCell ref="A4:M4"/>
  </mergeCells>
  <pageMargins left="0.7" right="0.7" top="0.75" bottom="0.75" header="0.3" footer="0.3"/>
  <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91">
    <tabColor rgb="FFFFFF00"/>
  </sheetPr>
  <dimension ref="B2:AB25"/>
  <sheetViews>
    <sheetView zoomScale="55" zoomScaleNormal="55" workbookViewId="0"/>
  </sheetViews>
  <sheetFormatPr defaultRowHeight="14.4" x14ac:dyDescent="0.3"/>
  <cols>
    <col min="2" max="2" width="17.77734375" customWidth="1"/>
    <col min="3" max="3" width="13" customWidth="1"/>
    <col min="8" max="8" width="10.21875" customWidth="1"/>
    <col min="10" max="10" width="10.21875" customWidth="1"/>
    <col min="16" max="16" width="9.77734375" customWidth="1"/>
    <col min="17" max="17" width="10.21875" customWidth="1"/>
    <col min="18" max="18" width="11.77734375" customWidth="1"/>
    <col min="19" max="19" width="16.21875" bestFit="1" customWidth="1"/>
    <col min="20" max="20" width="10.77734375" bestFit="1" customWidth="1"/>
    <col min="21" max="21" width="17.21875" customWidth="1"/>
    <col min="23" max="24" width="9.77734375" customWidth="1"/>
  </cols>
  <sheetData>
    <row r="2" spans="2:28" ht="15" customHeight="1" x14ac:dyDescent="0.8">
      <c r="B2" s="108" t="s">
        <v>1308</v>
      </c>
      <c r="C2" s="108"/>
      <c r="D2" s="108"/>
      <c r="E2" s="108"/>
      <c r="F2" s="108"/>
      <c r="G2" s="108"/>
      <c r="H2" s="108"/>
      <c r="I2" s="108"/>
      <c r="J2" s="108"/>
      <c r="K2" s="108"/>
      <c r="L2" s="108"/>
      <c r="M2" s="108"/>
      <c r="N2" s="108"/>
      <c r="O2" s="108"/>
      <c r="P2" s="108"/>
      <c r="Q2" s="108"/>
      <c r="R2" s="108"/>
      <c r="S2" s="108" t="s">
        <v>1307</v>
      </c>
      <c r="T2" s="109">
        <f ca="1">TODAY()</f>
        <v>46145</v>
      </c>
      <c r="U2" s="109"/>
      <c r="V2" s="17"/>
      <c r="W2" s="17"/>
    </row>
    <row r="3" spans="2:28" ht="15" customHeight="1" x14ac:dyDescent="0.8">
      <c r="B3" s="108"/>
      <c r="C3" s="108"/>
      <c r="D3" s="108"/>
      <c r="E3" s="108"/>
      <c r="F3" s="108"/>
      <c r="G3" s="108"/>
      <c r="H3" s="108"/>
      <c r="I3" s="108"/>
      <c r="J3" s="108"/>
      <c r="K3" s="108"/>
      <c r="L3" s="108"/>
      <c r="M3" s="108"/>
      <c r="N3" s="108"/>
      <c r="O3" s="108"/>
      <c r="P3" s="108"/>
      <c r="Q3" s="108"/>
      <c r="R3" s="108"/>
      <c r="S3" s="108"/>
      <c r="T3" s="109"/>
      <c r="U3" s="109"/>
      <c r="V3" s="17"/>
      <c r="W3" s="17"/>
    </row>
    <row r="5" spans="2:28" ht="18.600000000000001" x14ac:dyDescent="0.45">
      <c r="B5" s="110" t="s">
        <v>7</v>
      </c>
      <c r="C5" s="6"/>
      <c r="D5" s="111"/>
      <c r="E5" s="112"/>
      <c r="F5" s="112"/>
      <c r="G5" s="112"/>
      <c r="H5" s="112"/>
      <c r="I5" s="112"/>
      <c r="J5" s="112"/>
      <c r="K5" s="112"/>
      <c r="L5" s="112"/>
      <c r="M5" s="112"/>
      <c r="N5" s="112"/>
      <c r="O5" s="113"/>
      <c r="P5" s="114" t="s">
        <v>1274</v>
      </c>
      <c r="Q5" s="114"/>
      <c r="R5" s="114" t="s">
        <v>1276</v>
      </c>
      <c r="S5" s="114"/>
      <c r="T5" s="8"/>
      <c r="U5" s="115" t="s">
        <v>8</v>
      </c>
      <c r="V5" s="116"/>
      <c r="W5" s="116"/>
      <c r="X5" s="117"/>
    </row>
    <row r="6" spans="2:28" ht="18.600000000000001" x14ac:dyDescent="0.45">
      <c r="B6" s="110"/>
      <c r="C6" s="7" t="s">
        <v>1095</v>
      </c>
      <c r="D6" s="3" t="s">
        <v>1098</v>
      </c>
      <c r="E6" s="3" t="s">
        <v>1105</v>
      </c>
      <c r="F6" s="3" t="s">
        <v>1121</v>
      </c>
      <c r="G6" s="3" t="s">
        <v>1127</v>
      </c>
      <c r="H6" s="3" t="s">
        <v>1129</v>
      </c>
      <c r="I6" s="3" t="s">
        <v>1133</v>
      </c>
      <c r="J6" s="3" t="s">
        <v>1272</v>
      </c>
      <c r="K6" s="3" t="s">
        <v>24</v>
      </c>
      <c r="L6" s="3" t="s">
        <v>1273</v>
      </c>
      <c r="M6" s="3" t="s">
        <v>34</v>
      </c>
      <c r="N6" s="3" t="s">
        <v>14</v>
      </c>
      <c r="O6" s="3" t="s">
        <v>19</v>
      </c>
      <c r="P6" s="4" t="s">
        <v>1280</v>
      </c>
      <c r="Q6" s="4" t="s">
        <v>1281</v>
      </c>
      <c r="R6" s="4" t="s">
        <v>1282</v>
      </c>
      <c r="S6" s="4" t="s">
        <v>1283</v>
      </c>
      <c r="T6" s="3" t="s">
        <v>1278</v>
      </c>
      <c r="U6" s="4" t="s">
        <v>1287</v>
      </c>
      <c r="V6" s="4" t="s">
        <v>1277</v>
      </c>
      <c r="W6" s="4" t="s">
        <v>1275</v>
      </c>
      <c r="X6" s="4" t="s">
        <v>1279</v>
      </c>
    </row>
    <row r="7" spans="2:28" ht="18.600000000000001" x14ac:dyDescent="0.45">
      <c r="B7" s="5" t="s">
        <v>6</v>
      </c>
      <c r="C7" s="2"/>
      <c r="D7" s="1"/>
      <c r="E7" s="1"/>
      <c r="F7" s="1"/>
      <c r="G7" s="1"/>
      <c r="H7" s="1"/>
      <c r="I7" s="1"/>
      <c r="J7" s="1"/>
      <c r="K7" s="1"/>
      <c r="L7" s="1"/>
      <c r="M7" s="1"/>
      <c r="N7" s="1"/>
      <c r="O7" s="1"/>
      <c r="P7" s="1"/>
      <c r="Q7" s="1"/>
      <c r="R7" s="1"/>
      <c r="S7" s="1"/>
      <c r="T7" s="1"/>
      <c r="U7" s="9">
        <f>SUM(C7+D7+E7+F7+G7)</f>
        <v>0</v>
      </c>
      <c r="V7" s="4">
        <f t="shared" ref="V7:V23" si="0">SUM(H7+I7+J7+P7+R7+T7)</f>
        <v>0</v>
      </c>
      <c r="W7" s="4">
        <f t="shared" ref="W7:W23" si="1">SUM(K7+L7+M7+N7+O7+Q7+S7)</f>
        <v>0</v>
      </c>
      <c r="X7" s="4">
        <f>SUM(U7:W7)</f>
        <v>0</v>
      </c>
      <c r="Z7" s="23"/>
      <c r="AA7" s="23" t="s">
        <v>1322</v>
      </c>
      <c r="AB7" s="23" t="s">
        <v>1321</v>
      </c>
    </row>
    <row r="8" spans="2:28" ht="18.600000000000001" x14ac:dyDescent="0.45">
      <c r="B8" s="5" t="s">
        <v>7</v>
      </c>
      <c r="C8" s="2" cm="1">
        <f t="array" ref="C8:T8">COUNTIFS('MASTER NOMINAL ROLL'!C5:C1048576,'MAIN PARADE STATE'!C6:T6)</f>
        <v>0</v>
      </c>
      <c r="D8" s="1">
        <v>0</v>
      </c>
      <c r="E8" s="1">
        <v>4</v>
      </c>
      <c r="F8" s="1">
        <v>5</v>
      </c>
      <c r="G8" s="1">
        <v>4</v>
      </c>
      <c r="H8" s="1">
        <v>0</v>
      </c>
      <c r="I8" s="1">
        <v>0</v>
      </c>
      <c r="J8" s="1">
        <v>0</v>
      </c>
      <c r="K8" s="1">
        <v>101</v>
      </c>
      <c r="L8" s="1">
        <v>0</v>
      </c>
      <c r="M8" s="1">
        <v>101</v>
      </c>
      <c r="N8" s="1">
        <v>102</v>
      </c>
      <c r="O8" s="1">
        <v>103</v>
      </c>
      <c r="P8" s="1">
        <v>0</v>
      </c>
      <c r="Q8" s="1">
        <v>0</v>
      </c>
      <c r="R8" s="1">
        <v>0</v>
      </c>
      <c r="S8" s="1">
        <v>0</v>
      </c>
      <c r="T8" s="1">
        <v>0</v>
      </c>
      <c r="U8" s="9">
        <f>SUM(C8+D8+E8+F8+G8)</f>
        <v>13</v>
      </c>
      <c r="V8" s="4">
        <f t="shared" si="0"/>
        <v>0</v>
      </c>
      <c r="W8" s="4">
        <f t="shared" si="1"/>
        <v>407</v>
      </c>
      <c r="X8" s="4">
        <f>SUM(U8:W8)</f>
        <v>420</v>
      </c>
      <c r="Z8" s="23" t="s">
        <v>5</v>
      </c>
      <c r="AA8" s="23">
        <f>X10+X11</f>
        <v>44</v>
      </c>
      <c r="AB8" s="50">
        <f>AA8/X8*100</f>
        <v>10.476190476190476</v>
      </c>
    </row>
    <row r="9" spans="2:28" ht="18.600000000000001" x14ac:dyDescent="0.45">
      <c r="B9" s="5" t="s">
        <v>1288</v>
      </c>
      <c r="C9" s="2" cm="1">
        <f t="array" ref="C9:T23">COUNTIFS('MASTER NOMINAL ROLL'!C5:C1048576,'MAIN PARADE STATE'!C6:T6,'MASTER NOMINAL ROLL'!P5:P1048576,'MAIN PARADE STATE'!B9:B23)</f>
        <v>0</v>
      </c>
      <c r="D9" s="1">
        <v>0</v>
      </c>
      <c r="E9" s="1">
        <v>3</v>
      </c>
      <c r="F9" s="1">
        <v>0</v>
      </c>
      <c r="G9" s="1">
        <v>0</v>
      </c>
      <c r="H9" s="1">
        <v>0</v>
      </c>
      <c r="I9" s="1">
        <v>0</v>
      </c>
      <c r="J9" s="1">
        <v>0</v>
      </c>
      <c r="K9" s="1">
        <v>63</v>
      </c>
      <c r="L9" s="1">
        <v>0</v>
      </c>
      <c r="M9" s="1">
        <v>66</v>
      </c>
      <c r="N9" s="1">
        <v>60</v>
      </c>
      <c r="O9" s="1">
        <v>59</v>
      </c>
      <c r="P9" s="1">
        <v>0</v>
      </c>
      <c r="Q9" s="1">
        <v>0</v>
      </c>
      <c r="R9" s="1">
        <v>0</v>
      </c>
      <c r="S9" s="1">
        <v>0</v>
      </c>
      <c r="T9" s="1">
        <v>0</v>
      </c>
      <c r="U9" s="9">
        <f>SUM(D9+E9+F9+G9)</f>
        <v>3</v>
      </c>
      <c r="V9" s="4">
        <f t="shared" si="0"/>
        <v>0</v>
      </c>
      <c r="W9" s="4">
        <f t="shared" si="1"/>
        <v>248</v>
      </c>
      <c r="X9" s="4">
        <f>SUM(U9:W9)</f>
        <v>251</v>
      </c>
    </row>
    <row r="10" spans="2:28" ht="18.600000000000001" x14ac:dyDescent="0.45">
      <c r="B10" s="5" t="s">
        <v>5</v>
      </c>
      <c r="C10" s="2">
        <v>0</v>
      </c>
      <c r="D10" s="1">
        <v>0</v>
      </c>
      <c r="E10" s="1">
        <v>0</v>
      </c>
      <c r="F10" s="1">
        <v>3</v>
      </c>
      <c r="G10" s="1">
        <v>0</v>
      </c>
      <c r="H10" s="1">
        <v>0</v>
      </c>
      <c r="I10" s="1">
        <v>0</v>
      </c>
      <c r="J10" s="1">
        <v>0</v>
      </c>
      <c r="K10" s="1">
        <v>8</v>
      </c>
      <c r="L10" s="1">
        <v>0</v>
      </c>
      <c r="M10" s="1">
        <v>7</v>
      </c>
      <c r="N10" s="1">
        <v>8</v>
      </c>
      <c r="O10" s="1">
        <v>7</v>
      </c>
      <c r="P10" s="1">
        <v>0</v>
      </c>
      <c r="Q10" s="1">
        <v>0</v>
      </c>
      <c r="R10" s="1">
        <v>0</v>
      </c>
      <c r="S10" s="1">
        <v>0</v>
      </c>
      <c r="T10" s="1">
        <v>0</v>
      </c>
      <c r="U10" s="4">
        <f>SUM(D10,D10+E10+F10+G10)</f>
        <v>3</v>
      </c>
      <c r="V10" s="4">
        <f t="shared" si="0"/>
        <v>0</v>
      </c>
      <c r="W10" s="4">
        <f t="shared" si="1"/>
        <v>30</v>
      </c>
      <c r="X10" s="4">
        <f t="shared" ref="X10:X23" si="2">SUM(U10:W10)</f>
        <v>33</v>
      </c>
    </row>
    <row r="11" spans="2:28" ht="18.600000000000001" x14ac:dyDescent="0.45">
      <c r="B11" s="5" t="s">
        <v>20</v>
      </c>
      <c r="C11" s="2">
        <v>0</v>
      </c>
      <c r="D11" s="1">
        <v>0</v>
      </c>
      <c r="E11" s="1">
        <v>0</v>
      </c>
      <c r="F11" s="1">
        <v>1</v>
      </c>
      <c r="G11" s="1">
        <v>0</v>
      </c>
      <c r="H11" s="1">
        <v>0</v>
      </c>
      <c r="I11" s="1">
        <v>0</v>
      </c>
      <c r="J11" s="1">
        <v>0</v>
      </c>
      <c r="K11" s="1">
        <v>3</v>
      </c>
      <c r="L11" s="1">
        <v>0</v>
      </c>
      <c r="M11" s="1">
        <v>1</v>
      </c>
      <c r="N11" s="1">
        <v>2</v>
      </c>
      <c r="O11" s="1">
        <v>4</v>
      </c>
      <c r="P11" s="1">
        <v>0</v>
      </c>
      <c r="Q11" s="1">
        <v>0</v>
      </c>
      <c r="R11" s="1">
        <v>0</v>
      </c>
      <c r="S11" s="1">
        <v>0</v>
      </c>
      <c r="T11" s="1">
        <v>0</v>
      </c>
      <c r="U11" s="4">
        <f t="shared" ref="U11:U23" si="3">SUM(D11,D11+E11+F11+G11)</f>
        <v>1</v>
      </c>
      <c r="V11" s="4">
        <f t="shared" si="0"/>
        <v>0</v>
      </c>
      <c r="W11" s="4">
        <f t="shared" si="1"/>
        <v>10</v>
      </c>
      <c r="X11" s="4">
        <f t="shared" si="2"/>
        <v>11</v>
      </c>
    </row>
    <row r="12" spans="2:28" ht="18.600000000000001" x14ac:dyDescent="0.45">
      <c r="B12" s="5" t="s">
        <v>1263</v>
      </c>
      <c r="C12" s="2">
        <v>0</v>
      </c>
      <c r="D12" s="1">
        <v>0</v>
      </c>
      <c r="E12" s="1">
        <v>0</v>
      </c>
      <c r="F12" s="1">
        <v>0</v>
      </c>
      <c r="G12" s="1">
        <v>0</v>
      </c>
      <c r="H12" s="1">
        <v>0</v>
      </c>
      <c r="I12" s="1">
        <v>0</v>
      </c>
      <c r="J12" s="1">
        <v>0</v>
      </c>
      <c r="K12" s="1">
        <v>0</v>
      </c>
      <c r="L12" s="1">
        <v>0</v>
      </c>
      <c r="M12" s="1">
        <v>0</v>
      </c>
      <c r="N12" s="1">
        <v>0</v>
      </c>
      <c r="O12" s="1">
        <v>0</v>
      </c>
      <c r="P12" s="1">
        <v>0</v>
      </c>
      <c r="Q12" s="1">
        <v>0</v>
      </c>
      <c r="R12" s="1">
        <v>0</v>
      </c>
      <c r="S12" s="1">
        <v>0</v>
      </c>
      <c r="T12" s="1">
        <v>0</v>
      </c>
      <c r="U12" s="4">
        <f t="shared" si="3"/>
        <v>0</v>
      </c>
      <c r="V12" s="4">
        <f t="shared" si="0"/>
        <v>0</v>
      </c>
      <c r="W12" s="4">
        <f t="shared" si="1"/>
        <v>0</v>
      </c>
      <c r="X12" s="4">
        <f t="shared" si="2"/>
        <v>0</v>
      </c>
    </row>
    <row r="13" spans="2:28" ht="18.600000000000001" x14ac:dyDescent="0.45">
      <c r="B13" s="5" t="s">
        <v>1264</v>
      </c>
      <c r="C13" s="2">
        <v>0</v>
      </c>
      <c r="D13" s="1">
        <v>0</v>
      </c>
      <c r="E13" s="1">
        <v>0</v>
      </c>
      <c r="F13" s="1">
        <v>1</v>
      </c>
      <c r="G13" s="1">
        <v>0</v>
      </c>
      <c r="H13" s="1">
        <v>0</v>
      </c>
      <c r="I13" s="1">
        <v>0</v>
      </c>
      <c r="J13" s="1">
        <v>0</v>
      </c>
      <c r="K13" s="1">
        <v>0</v>
      </c>
      <c r="L13" s="1">
        <v>0</v>
      </c>
      <c r="M13" s="1">
        <v>0</v>
      </c>
      <c r="N13" s="1">
        <v>3</v>
      </c>
      <c r="O13" s="1">
        <v>3</v>
      </c>
      <c r="P13" s="1">
        <v>0</v>
      </c>
      <c r="Q13" s="1">
        <v>0</v>
      </c>
      <c r="R13" s="1">
        <v>0</v>
      </c>
      <c r="S13" s="1">
        <v>0</v>
      </c>
      <c r="T13" s="1">
        <v>0</v>
      </c>
      <c r="U13" s="4">
        <f t="shared" si="3"/>
        <v>1</v>
      </c>
      <c r="V13" s="4">
        <f t="shared" si="0"/>
        <v>0</v>
      </c>
      <c r="W13" s="4">
        <f t="shared" si="1"/>
        <v>6</v>
      </c>
      <c r="X13" s="4">
        <f t="shared" si="2"/>
        <v>7</v>
      </c>
    </row>
    <row r="14" spans="2:28" ht="18.600000000000001" x14ac:dyDescent="0.45">
      <c r="B14" s="5" t="s">
        <v>1265</v>
      </c>
      <c r="C14" s="2">
        <v>0</v>
      </c>
      <c r="D14" s="1">
        <v>0</v>
      </c>
      <c r="E14" s="1">
        <v>0</v>
      </c>
      <c r="F14" s="1">
        <v>0</v>
      </c>
      <c r="G14" s="1">
        <v>1</v>
      </c>
      <c r="H14" s="1">
        <v>0</v>
      </c>
      <c r="I14" s="1">
        <v>0</v>
      </c>
      <c r="J14" s="1">
        <v>0</v>
      </c>
      <c r="K14" s="1">
        <v>4</v>
      </c>
      <c r="L14" s="1">
        <v>0</v>
      </c>
      <c r="M14" s="1">
        <v>4</v>
      </c>
      <c r="N14" s="1">
        <v>3</v>
      </c>
      <c r="O14" s="1">
        <v>2</v>
      </c>
      <c r="P14" s="1">
        <v>0</v>
      </c>
      <c r="Q14" s="1">
        <v>0</v>
      </c>
      <c r="R14" s="1">
        <v>0</v>
      </c>
      <c r="S14" s="1">
        <v>0</v>
      </c>
      <c r="T14" s="1">
        <v>0</v>
      </c>
      <c r="U14" s="4">
        <f t="shared" si="3"/>
        <v>1</v>
      </c>
      <c r="V14" s="4">
        <f t="shared" si="0"/>
        <v>0</v>
      </c>
      <c r="W14" s="4">
        <f t="shared" si="1"/>
        <v>13</v>
      </c>
      <c r="X14" s="4">
        <f t="shared" si="2"/>
        <v>14</v>
      </c>
    </row>
    <row r="15" spans="2:28" ht="18.600000000000001" x14ac:dyDescent="0.45">
      <c r="B15" s="5" t="s">
        <v>1266</v>
      </c>
      <c r="C15" s="2">
        <v>0</v>
      </c>
      <c r="D15" s="1">
        <v>0</v>
      </c>
      <c r="E15" s="1">
        <v>0</v>
      </c>
      <c r="F15" s="1">
        <v>0</v>
      </c>
      <c r="G15" s="1">
        <v>0</v>
      </c>
      <c r="H15" s="1">
        <v>0</v>
      </c>
      <c r="I15" s="1">
        <v>0</v>
      </c>
      <c r="J15" s="1">
        <v>0</v>
      </c>
      <c r="K15" s="1">
        <v>2</v>
      </c>
      <c r="L15" s="1">
        <v>0</v>
      </c>
      <c r="M15" s="1">
        <v>6</v>
      </c>
      <c r="N15" s="1">
        <v>4</v>
      </c>
      <c r="O15" s="1">
        <v>2</v>
      </c>
      <c r="P15" s="1">
        <v>0</v>
      </c>
      <c r="Q15" s="1">
        <v>0</v>
      </c>
      <c r="R15" s="1">
        <v>0</v>
      </c>
      <c r="S15" s="1">
        <v>0</v>
      </c>
      <c r="T15" s="1">
        <v>0</v>
      </c>
      <c r="U15" s="4">
        <f t="shared" si="3"/>
        <v>0</v>
      </c>
      <c r="V15" s="4">
        <f t="shared" si="0"/>
        <v>0</v>
      </c>
      <c r="W15" s="4">
        <f t="shared" si="1"/>
        <v>14</v>
      </c>
      <c r="X15" s="4">
        <f t="shared" si="2"/>
        <v>14</v>
      </c>
    </row>
    <row r="16" spans="2:28" ht="18.600000000000001" x14ac:dyDescent="0.45">
      <c r="B16" s="5" t="s">
        <v>1267</v>
      </c>
      <c r="C16" s="2">
        <v>0</v>
      </c>
      <c r="D16" s="1">
        <v>0</v>
      </c>
      <c r="E16" s="1">
        <v>0</v>
      </c>
      <c r="F16" s="1">
        <v>0</v>
      </c>
      <c r="G16" s="1">
        <v>0</v>
      </c>
      <c r="H16" s="1">
        <v>0</v>
      </c>
      <c r="I16" s="1">
        <v>0</v>
      </c>
      <c r="J16" s="1">
        <v>0</v>
      </c>
      <c r="K16" s="1">
        <v>0</v>
      </c>
      <c r="L16" s="1">
        <v>0</v>
      </c>
      <c r="M16" s="1">
        <v>0</v>
      </c>
      <c r="N16" s="1">
        <v>0</v>
      </c>
      <c r="O16" s="1">
        <v>0</v>
      </c>
      <c r="P16" s="1">
        <v>0</v>
      </c>
      <c r="Q16" s="1">
        <v>0</v>
      </c>
      <c r="R16" s="1">
        <v>0</v>
      </c>
      <c r="S16" s="1">
        <v>0</v>
      </c>
      <c r="T16" s="1">
        <v>0</v>
      </c>
      <c r="U16" s="4">
        <f t="shared" si="3"/>
        <v>0</v>
      </c>
      <c r="V16" s="4">
        <f t="shared" si="0"/>
        <v>0</v>
      </c>
      <c r="W16" s="4">
        <f t="shared" si="1"/>
        <v>0</v>
      </c>
      <c r="X16" s="4">
        <f t="shared" si="2"/>
        <v>0</v>
      </c>
    </row>
    <row r="17" spans="2:24" ht="18.600000000000001" x14ac:dyDescent="0.45">
      <c r="B17" s="5" t="s">
        <v>142</v>
      </c>
      <c r="C17" s="2">
        <v>0</v>
      </c>
      <c r="D17" s="1">
        <v>0</v>
      </c>
      <c r="E17" s="1">
        <v>0</v>
      </c>
      <c r="F17" s="1">
        <v>0</v>
      </c>
      <c r="G17" s="1">
        <v>0</v>
      </c>
      <c r="H17" s="1">
        <v>0</v>
      </c>
      <c r="I17" s="1">
        <v>0</v>
      </c>
      <c r="J17" s="1">
        <v>0</v>
      </c>
      <c r="K17" s="1">
        <v>0</v>
      </c>
      <c r="L17" s="1">
        <v>0</v>
      </c>
      <c r="M17" s="1">
        <v>0</v>
      </c>
      <c r="N17" s="1">
        <v>3</v>
      </c>
      <c r="O17" s="1">
        <v>5</v>
      </c>
      <c r="P17" s="1">
        <v>0</v>
      </c>
      <c r="Q17" s="1">
        <v>0</v>
      </c>
      <c r="R17" s="1">
        <v>0</v>
      </c>
      <c r="S17" s="1">
        <v>0</v>
      </c>
      <c r="T17" s="1">
        <v>0</v>
      </c>
      <c r="U17" s="4">
        <f t="shared" si="3"/>
        <v>0</v>
      </c>
      <c r="V17" s="4">
        <f t="shared" si="0"/>
        <v>0</v>
      </c>
      <c r="W17" s="4">
        <f t="shared" si="1"/>
        <v>8</v>
      </c>
      <c r="X17" s="4">
        <f t="shared" si="2"/>
        <v>8</v>
      </c>
    </row>
    <row r="18" spans="2:24" ht="18.600000000000001" x14ac:dyDescent="0.45">
      <c r="B18" s="5" t="s">
        <v>1330</v>
      </c>
      <c r="C18" s="2">
        <v>0</v>
      </c>
      <c r="D18" s="1">
        <v>0</v>
      </c>
      <c r="E18" s="1">
        <v>1</v>
      </c>
      <c r="F18" s="1">
        <v>0</v>
      </c>
      <c r="G18" s="1">
        <v>1</v>
      </c>
      <c r="H18" s="1">
        <v>0</v>
      </c>
      <c r="I18" s="1">
        <v>0</v>
      </c>
      <c r="J18" s="1">
        <v>0</v>
      </c>
      <c r="K18" s="1">
        <v>1</v>
      </c>
      <c r="L18" s="1">
        <v>0</v>
      </c>
      <c r="M18" s="1">
        <v>0</v>
      </c>
      <c r="N18" s="1">
        <v>1</v>
      </c>
      <c r="O18" s="1">
        <v>1</v>
      </c>
      <c r="P18" s="1">
        <v>0</v>
      </c>
      <c r="Q18" s="1">
        <v>0</v>
      </c>
      <c r="R18" s="1">
        <v>0</v>
      </c>
      <c r="S18" s="1">
        <v>0</v>
      </c>
      <c r="T18" s="1">
        <v>0</v>
      </c>
      <c r="U18" s="4">
        <f t="shared" si="3"/>
        <v>2</v>
      </c>
      <c r="V18" s="4">
        <f t="shared" si="0"/>
        <v>0</v>
      </c>
      <c r="W18" s="4">
        <f t="shared" si="1"/>
        <v>3</v>
      </c>
      <c r="X18" s="4">
        <f t="shared" si="2"/>
        <v>5</v>
      </c>
    </row>
    <row r="19" spans="2:24" ht="18.600000000000001" x14ac:dyDescent="0.45">
      <c r="B19" s="5" t="s">
        <v>361</v>
      </c>
      <c r="C19" s="2">
        <v>0</v>
      </c>
      <c r="D19" s="1">
        <v>0</v>
      </c>
      <c r="E19" s="1">
        <v>0</v>
      </c>
      <c r="F19" s="1">
        <v>0</v>
      </c>
      <c r="G19" s="1">
        <v>2</v>
      </c>
      <c r="H19" s="1">
        <v>0</v>
      </c>
      <c r="I19" s="1">
        <v>0</v>
      </c>
      <c r="J19" s="1">
        <v>0</v>
      </c>
      <c r="K19" s="1">
        <v>2</v>
      </c>
      <c r="L19" s="1">
        <v>0</v>
      </c>
      <c r="M19" s="1">
        <v>3</v>
      </c>
      <c r="N19" s="1">
        <v>3</v>
      </c>
      <c r="O19" s="1">
        <v>1</v>
      </c>
      <c r="P19" s="1">
        <v>0</v>
      </c>
      <c r="Q19" s="1">
        <v>0</v>
      </c>
      <c r="R19" s="1">
        <v>0</v>
      </c>
      <c r="S19" s="1">
        <v>0</v>
      </c>
      <c r="T19" s="1">
        <v>0</v>
      </c>
      <c r="U19" s="4">
        <f t="shared" si="3"/>
        <v>2</v>
      </c>
      <c r="V19" s="4">
        <f t="shared" si="0"/>
        <v>0</v>
      </c>
      <c r="W19" s="4">
        <f t="shared" si="1"/>
        <v>9</v>
      </c>
      <c r="X19" s="4">
        <f t="shared" si="2"/>
        <v>11</v>
      </c>
    </row>
    <row r="20" spans="2:24" ht="18.600000000000001" x14ac:dyDescent="0.45">
      <c r="B20" s="5" t="s">
        <v>1296</v>
      </c>
      <c r="C20" s="2">
        <v>0</v>
      </c>
      <c r="D20" s="1">
        <v>0</v>
      </c>
      <c r="E20" s="1">
        <v>0</v>
      </c>
      <c r="F20" s="1">
        <v>0</v>
      </c>
      <c r="G20" s="1">
        <v>0</v>
      </c>
      <c r="H20" s="1">
        <v>0</v>
      </c>
      <c r="I20" s="1">
        <v>0</v>
      </c>
      <c r="J20" s="1">
        <v>0</v>
      </c>
      <c r="K20" s="1">
        <v>0</v>
      </c>
      <c r="L20" s="1">
        <v>0</v>
      </c>
      <c r="M20" s="1">
        <v>1</v>
      </c>
      <c r="N20" s="1">
        <v>1</v>
      </c>
      <c r="O20" s="1">
        <v>1</v>
      </c>
      <c r="P20" s="1">
        <v>0</v>
      </c>
      <c r="Q20" s="1">
        <v>0</v>
      </c>
      <c r="R20" s="1">
        <v>0</v>
      </c>
      <c r="S20" s="1">
        <v>0</v>
      </c>
      <c r="T20" s="1">
        <v>0</v>
      </c>
      <c r="U20" s="4">
        <f t="shared" si="3"/>
        <v>0</v>
      </c>
      <c r="V20" s="4">
        <f t="shared" si="0"/>
        <v>0</v>
      </c>
      <c r="W20" s="4">
        <f t="shared" si="1"/>
        <v>3</v>
      </c>
      <c r="X20" s="4">
        <f t="shared" si="2"/>
        <v>3</v>
      </c>
    </row>
    <row r="21" spans="2:24" ht="18.600000000000001" x14ac:dyDescent="0.45">
      <c r="B21" s="5" t="s">
        <v>60</v>
      </c>
      <c r="C21" s="2">
        <v>0</v>
      </c>
      <c r="D21" s="1">
        <v>0</v>
      </c>
      <c r="E21" s="1">
        <v>0</v>
      </c>
      <c r="F21" s="1">
        <v>0</v>
      </c>
      <c r="G21" s="1">
        <v>0</v>
      </c>
      <c r="H21" s="1">
        <v>0</v>
      </c>
      <c r="I21" s="1">
        <v>0</v>
      </c>
      <c r="J21" s="1">
        <v>0</v>
      </c>
      <c r="K21" s="1">
        <v>6</v>
      </c>
      <c r="L21" s="1">
        <v>0</v>
      </c>
      <c r="M21" s="1">
        <v>2</v>
      </c>
      <c r="N21" s="1">
        <v>3</v>
      </c>
      <c r="O21" s="1">
        <v>6</v>
      </c>
      <c r="P21" s="1">
        <v>0</v>
      </c>
      <c r="Q21" s="1">
        <v>0</v>
      </c>
      <c r="R21" s="1">
        <v>0</v>
      </c>
      <c r="S21" s="1">
        <v>0</v>
      </c>
      <c r="T21" s="1">
        <v>0</v>
      </c>
      <c r="U21" s="4">
        <f t="shared" si="3"/>
        <v>0</v>
      </c>
      <c r="V21" s="4">
        <f t="shared" si="0"/>
        <v>0</v>
      </c>
      <c r="W21" s="4">
        <f t="shared" si="1"/>
        <v>17</v>
      </c>
      <c r="X21" s="4">
        <f t="shared" si="2"/>
        <v>17</v>
      </c>
    </row>
    <row r="22" spans="2:24" ht="18.600000000000001" x14ac:dyDescent="0.45">
      <c r="B22" s="5" t="s">
        <v>1295</v>
      </c>
      <c r="C22" s="2">
        <v>0</v>
      </c>
      <c r="D22" s="1">
        <v>0</v>
      </c>
      <c r="E22" s="1">
        <v>0</v>
      </c>
      <c r="F22" s="1">
        <v>0</v>
      </c>
      <c r="G22" s="1">
        <v>0</v>
      </c>
      <c r="H22" s="1">
        <v>0</v>
      </c>
      <c r="I22" s="1">
        <v>0</v>
      </c>
      <c r="J22" s="1">
        <v>0</v>
      </c>
      <c r="K22" s="1">
        <v>1</v>
      </c>
      <c r="L22" s="1">
        <v>0</v>
      </c>
      <c r="M22" s="1">
        <v>1</v>
      </c>
      <c r="N22" s="1">
        <v>0</v>
      </c>
      <c r="O22" s="1">
        <v>1</v>
      </c>
      <c r="P22" s="1">
        <v>0</v>
      </c>
      <c r="Q22" s="1">
        <v>0</v>
      </c>
      <c r="R22" s="1">
        <v>0</v>
      </c>
      <c r="S22" s="1">
        <v>0</v>
      </c>
      <c r="T22" s="1">
        <v>0</v>
      </c>
      <c r="U22" s="4">
        <f t="shared" si="3"/>
        <v>0</v>
      </c>
      <c r="V22" s="4">
        <f t="shared" si="0"/>
        <v>0</v>
      </c>
      <c r="W22" s="4">
        <f t="shared" si="1"/>
        <v>3</v>
      </c>
      <c r="X22" s="4">
        <f t="shared" si="2"/>
        <v>3</v>
      </c>
    </row>
    <row r="23" spans="2:24" ht="18.600000000000001" x14ac:dyDescent="0.45">
      <c r="B23" s="5" t="s">
        <v>1269</v>
      </c>
      <c r="C23" s="2">
        <v>0</v>
      </c>
      <c r="D23" s="1">
        <v>0</v>
      </c>
      <c r="E23" s="1">
        <v>0</v>
      </c>
      <c r="F23" s="1">
        <v>0</v>
      </c>
      <c r="G23" s="1">
        <v>0</v>
      </c>
      <c r="H23" s="1">
        <v>0</v>
      </c>
      <c r="I23" s="1">
        <v>0</v>
      </c>
      <c r="J23" s="1">
        <v>0</v>
      </c>
      <c r="K23" s="1">
        <v>0</v>
      </c>
      <c r="L23" s="1">
        <v>0</v>
      </c>
      <c r="M23" s="1">
        <v>0</v>
      </c>
      <c r="N23" s="1">
        <v>0</v>
      </c>
      <c r="O23" s="1">
        <v>0</v>
      </c>
      <c r="P23" s="1">
        <v>0</v>
      </c>
      <c r="Q23" s="1">
        <v>0</v>
      </c>
      <c r="R23" s="1">
        <v>0</v>
      </c>
      <c r="S23" s="1">
        <v>0</v>
      </c>
      <c r="T23" s="1">
        <v>0</v>
      </c>
      <c r="U23" s="4">
        <f t="shared" si="3"/>
        <v>0</v>
      </c>
      <c r="V23" s="4">
        <f t="shared" si="0"/>
        <v>0</v>
      </c>
      <c r="W23" s="4">
        <f t="shared" si="1"/>
        <v>0</v>
      </c>
      <c r="X23" s="4">
        <f t="shared" si="2"/>
        <v>0</v>
      </c>
    </row>
    <row r="24" spans="2:24" ht="18.600000000000001" x14ac:dyDescent="0.45">
      <c r="B24" s="5" t="s">
        <v>1270</v>
      </c>
      <c r="C24" s="4">
        <f>+SUM(C10:C23)</f>
        <v>0</v>
      </c>
      <c r="D24" s="4">
        <f t="shared" ref="D24:T24" si="4">+SUM(D10:D23)</f>
        <v>0</v>
      </c>
      <c r="E24" s="4">
        <f t="shared" si="4"/>
        <v>1</v>
      </c>
      <c r="F24" s="4">
        <f t="shared" si="4"/>
        <v>5</v>
      </c>
      <c r="G24" s="4">
        <f t="shared" si="4"/>
        <v>4</v>
      </c>
      <c r="H24" s="4">
        <f t="shared" si="4"/>
        <v>0</v>
      </c>
      <c r="I24" s="4">
        <f t="shared" si="4"/>
        <v>0</v>
      </c>
      <c r="J24" s="4">
        <f t="shared" si="4"/>
        <v>0</v>
      </c>
      <c r="K24" s="4">
        <f t="shared" si="4"/>
        <v>27</v>
      </c>
      <c r="L24" s="4">
        <f t="shared" si="4"/>
        <v>0</v>
      </c>
      <c r="M24" s="4">
        <f t="shared" si="4"/>
        <v>25</v>
      </c>
      <c r="N24" s="4">
        <f t="shared" si="4"/>
        <v>31</v>
      </c>
      <c r="O24" s="4">
        <f t="shared" si="4"/>
        <v>33</v>
      </c>
      <c r="P24" s="4">
        <f t="shared" si="4"/>
        <v>0</v>
      </c>
      <c r="Q24" s="4">
        <f t="shared" si="4"/>
        <v>0</v>
      </c>
      <c r="R24" s="4">
        <f t="shared" si="4"/>
        <v>0</v>
      </c>
      <c r="S24" s="4">
        <f t="shared" si="4"/>
        <v>0</v>
      </c>
      <c r="T24" s="4">
        <f t="shared" si="4"/>
        <v>0</v>
      </c>
      <c r="U24" s="4">
        <f t="shared" ref="U24" si="5">+SUM(U10:U23)</f>
        <v>10</v>
      </c>
      <c r="V24" s="4">
        <f t="shared" ref="V24" si="6">+SUM(V10:V23)</f>
        <v>0</v>
      </c>
      <c r="W24" s="4">
        <f t="shared" ref="W24" si="7">+SUM(W10:W23)</f>
        <v>116</v>
      </c>
      <c r="X24" s="4">
        <f t="shared" ref="X24" si="8">+SUM(X10:X23)</f>
        <v>126</v>
      </c>
    </row>
    <row r="25" spans="2:24" ht="18.600000000000001" x14ac:dyDescent="0.45">
      <c r="B25" s="5" t="s">
        <v>1271</v>
      </c>
      <c r="C25" s="4">
        <f>C8-C24</f>
        <v>0</v>
      </c>
      <c r="D25" s="4">
        <f>D8-D24</f>
        <v>0</v>
      </c>
      <c r="E25" s="4">
        <f t="shared" ref="E25:T25" si="9">E8-E24</f>
        <v>3</v>
      </c>
      <c r="F25" s="4">
        <f t="shared" si="9"/>
        <v>0</v>
      </c>
      <c r="G25" s="4">
        <f t="shared" si="9"/>
        <v>0</v>
      </c>
      <c r="H25" s="4">
        <f t="shared" si="9"/>
        <v>0</v>
      </c>
      <c r="I25" s="4">
        <f t="shared" si="9"/>
        <v>0</v>
      </c>
      <c r="J25" s="4">
        <f t="shared" si="9"/>
        <v>0</v>
      </c>
      <c r="K25" s="4">
        <f t="shared" si="9"/>
        <v>74</v>
      </c>
      <c r="L25" s="4">
        <f t="shared" si="9"/>
        <v>0</v>
      </c>
      <c r="M25" s="4">
        <f t="shared" si="9"/>
        <v>76</v>
      </c>
      <c r="N25" s="4">
        <f t="shared" si="9"/>
        <v>71</v>
      </c>
      <c r="O25" s="4">
        <f t="shared" si="9"/>
        <v>70</v>
      </c>
      <c r="P25" s="4">
        <f t="shared" si="9"/>
        <v>0</v>
      </c>
      <c r="Q25" s="4">
        <f t="shared" si="9"/>
        <v>0</v>
      </c>
      <c r="R25" s="4">
        <f t="shared" si="9"/>
        <v>0</v>
      </c>
      <c r="S25" s="4">
        <f t="shared" si="9"/>
        <v>0</v>
      </c>
      <c r="T25" s="4">
        <f t="shared" si="9"/>
        <v>0</v>
      </c>
      <c r="U25" s="4">
        <f t="shared" ref="U25" si="10">U8-U24</f>
        <v>3</v>
      </c>
      <c r="V25" s="4">
        <f t="shared" ref="V25" si="11">V8-V24</f>
        <v>0</v>
      </c>
      <c r="W25" s="4">
        <f t="shared" ref="W25" si="12">W8-W24</f>
        <v>291</v>
      </c>
      <c r="X25" s="4">
        <f t="shared" ref="X25" si="13">X8-X24</f>
        <v>294</v>
      </c>
    </row>
  </sheetData>
  <mergeCells count="8">
    <mergeCell ref="B2:R3"/>
    <mergeCell ref="S2:S3"/>
    <mergeCell ref="T2:U3"/>
    <mergeCell ref="B5:B6"/>
    <mergeCell ref="D5:O5"/>
    <mergeCell ref="P5:Q5"/>
    <mergeCell ref="R5:S5"/>
    <mergeCell ref="U5:X5"/>
  </mergeCells>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30"/>
  <dimension ref="A2:P11"/>
  <sheetViews>
    <sheetView zoomScale="145" zoomScaleNormal="145" workbookViewId="0"/>
  </sheetViews>
  <sheetFormatPr defaultRowHeight="14.4" x14ac:dyDescent="0.3"/>
  <cols>
    <col min="1" max="1" width="7.21875" bestFit="1" customWidth="1"/>
    <col min="2" max="2" width="10.77734375" bestFit="1" customWidth="1"/>
    <col min="3" max="3" width="5.5546875" bestFit="1" customWidth="1"/>
    <col min="4" max="4" width="15.44140625" bestFit="1" customWidth="1"/>
    <col min="5" max="5" width="4.44140625" bestFit="1" customWidth="1"/>
    <col min="6" max="14" width="0" hidden="1" customWidth="1"/>
    <col min="15" max="15" width="8.5546875" bestFit="1" customWidth="1"/>
    <col min="16" max="16" width="9.77734375" bestFit="1" customWidth="1"/>
  </cols>
  <sheetData>
    <row r="2" spans="1:16" x14ac:dyDescent="0.3">
      <c r="G2" t="s">
        <v>1330</v>
      </c>
    </row>
    <row r="4" spans="1:16" x14ac:dyDescent="0.3">
      <c r="A4" s="129" t="s">
        <v>1367</v>
      </c>
      <c r="B4" s="130"/>
      <c r="C4" s="130"/>
      <c r="D4" s="130"/>
      <c r="E4" s="130"/>
      <c r="F4" s="130"/>
      <c r="G4" s="130"/>
      <c r="H4" s="130"/>
      <c r="I4" s="130"/>
      <c r="J4" s="130"/>
      <c r="K4" s="130"/>
      <c r="L4" s="130"/>
      <c r="M4" s="130"/>
      <c r="N4" s="130"/>
      <c r="O4" s="130"/>
      <c r="P4" s="130"/>
    </row>
    <row r="5" spans="1:16" x14ac:dyDescent="0.3">
      <c r="A5" s="76" t="s">
        <v>1312</v>
      </c>
      <c r="B5" s="76" t="s">
        <v>1345</v>
      </c>
      <c r="C5" s="76" t="s">
        <v>1346</v>
      </c>
      <c r="D5" s="76" t="s">
        <v>1348</v>
      </c>
      <c r="E5" s="76" t="s">
        <v>1314</v>
      </c>
      <c r="F5" s="76"/>
      <c r="G5" s="76"/>
      <c r="H5" s="76"/>
      <c r="I5" s="76"/>
      <c r="J5" s="76"/>
      <c r="K5" s="76"/>
      <c r="L5" s="76"/>
      <c r="M5" s="76"/>
      <c r="N5" s="76"/>
      <c r="O5" s="76" t="s">
        <v>1357</v>
      </c>
      <c r="P5" s="76" t="s">
        <v>1355</v>
      </c>
    </row>
    <row r="6" spans="1:16" x14ac:dyDescent="0.3">
      <c r="A6" s="23">
        <f ca="1">SUBTOTAL(3,$B$6:B6)</f>
        <v>1</v>
      </c>
      <c r="B6" s="23" t="e" cm="1">
        <f t="array" aca="1" ref="B6:P10" ca="1">_xlfn._xlws.FILTER('MASTER NOMINAL ROLL'!B5:P1048576,'MASTER NOMINAL ROLL'!P5:P1048576='AWL PERSONALS'!G2)</f>
        <v>#NAME?</v>
      </c>
      <c r="C6" s="23" t="e">
        <f ca="1"/>
        <v>#NAME?</v>
      </c>
      <c r="D6" s="23" t="e">
        <f ca="1"/>
        <v>#NAME?</v>
      </c>
      <c r="E6" s="23" t="e">
        <f ca="1"/>
        <v>#NAME?</v>
      </c>
      <c r="F6" s="23" t="e">
        <f ca="1"/>
        <v>#NAME?</v>
      </c>
      <c r="G6" s="23" t="e">
        <f ca="1"/>
        <v>#NAME?</v>
      </c>
      <c r="H6" s="23" t="e">
        <f ca="1"/>
        <v>#NAME?</v>
      </c>
      <c r="I6" s="23" t="e">
        <f ca="1"/>
        <v>#NAME?</v>
      </c>
      <c r="J6" s="23" t="e">
        <f ca="1"/>
        <v>#NAME?</v>
      </c>
      <c r="K6" s="23" t="e">
        <f ca="1"/>
        <v>#NAME?</v>
      </c>
      <c r="L6" s="23" t="e">
        <f ca="1"/>
        <v>#NAME?</v>
      </c>
      <c r="M6" s="23" t="e">
        <f ca="1"/>
        <v>#NAME?</v>
      </c>
      <c r="N6" s="23" t="e">
        <f ca="1"/>
        <v>#NAME?</v>
      </c>
      <c r="O6" s="23" t="e">
        <f ca="1"/>
        <v>#NAME?</v>
      </c>
      <c r="P6" s="23" t="e">
        <f ca="1"/>
        <v>#NAME?</v>
      </c>
    </row>
    <row r="7" spans="1:16" x14ac:dyDescent="0.3">
      <c r="A7" s="23">
        <f ca="1">SUBTOTAL(3,$B$6:B7)</f>
        <v>2</v>
      </c>
      <c r="B7" s="23" t="e">
        <f ca="1"/>
        <v>#NAME?</v>
      </c>
      <c r="C7" s="23" t="e">
        <f ca="1"/>
        <v>#NAME?</v>
      </c>
      <c r="D7" s="23" t="e">
        <f ca="1"/>
        <v>#NAME?</v>
      </c>
      <c r="E7" s="23" t="e">
        <f ca="1"/>
        <v>#NAME?</v>
      </c>
      <c r="F7" s="23" t="e">
        <f ca="1"/>
        <v>#NAME?</v>
      </c>
      <c r="G7" s="23" t="e">
        <f ca="1"/>
        <v>#NAME?</v>
      </c>
      <c r="H7" s="23" t="e">
        <f ca="1"/>
        <v>#NAME?</v>
      </c>
      <c r="I7" s="23" t="e">
        <f ca="1"/>
        <v>#NAME?</v>
      </c>
      <c r="J7" s="23" t="e">
        <f ca="1"/>
        <v>#NAME?</v>
      </c>
      <c r="K7" s="23" t="e">
        <f ca="1"/>
        <v>#NAME?</v>
      </c>
      <c r="L7" s="23" t="e">
        <f ca="1"/>
        <v>#NAME?</v>
      </c>
      <c r="M7" s="23" t="e">
        <f ca="1"/>
        <v>#NAME?</v>
      </c>
      <c r="N7" s="23" t="e">
        <f ca="1"/>
        <v>#NAME?</v>
      </c>
      <c r="O7" s="23" t="e">
        <f ca="1"/>
        <v>#NAME?</v>
      </c>
      <c r="P7" s="23" t="e">
        <f ca="1"/>
        <v>#NAME?</v>
      </c>
    </row>
    <row r="8" spans="1:16" x14ac:dyDescent="0.3">
      <c r="A8" s="23">
        <f ca="1">SUBTOTAL(3,$B$6:B8)</f>
        <v>3</v>
      </c>
      <c r="B8" s="23" t="e">
        <f ca="1"/>
        <v>#NAME?</v>
      </c>
      <c r="C8" s="23" t="e">
        <f ca="1"/>
        <v>#NAME?</v>
      </c>
      <c r="D8" s="23" t="e">
        <f ca="1"/>
        <v>#NAME?</v>
      </c>
      <c r="E8" s="23" t="e">
        <f ca="1"/>
        <v>#NAME?</v>
      </c>
      <c r="F8" s="23" t="e">
        <f ca="1"/>
        <v>#NAME?</v>
      </c>
      <c r="G8" s="23" t="e">
        <f ca="1"/>
        <v>#NAME?</v>
      </c>
      <c r="H8" s="23" t="e">
        <f ca="1"/>
        <v>#NAME?</v>
      </c>
      <c r="I8" s="23" t="e">
        <f ca="1"/>
        <v>#NAME?</v>
      </c>
      <c r="J8" s="23" t="e">
        <f ca="1"/>
        <v>#NAME?</v>
      </c>
      <c r="K8" s="23" t="e">
        <f ca="1"/>
        <v>#NAME?</v>
      </c>
      <c r="L8" s="23" t="e">
        <f ca="1"/>
        <v>#NAME?</v>
      </c>
      <c r="M8" s="23" t="e">
        <f ca="1"/>
        <v>#NAME?</v>
      </c>
      <c r="N8" s="23" t="e">
        <f ca="1"/>
        <v>#NAME?</v>
      </c>
      <c r="O8" s="23" t="e">
        <f ca="1"/>
        <v>#NAME?</v>
      </c>
      <c r="P8" s="23" t="e">
        <f ca="1"/>
        <v>#NAME?</v>
      </c>
    </row>
    <row r="9" spans="1:16" x14ac:dyDescent="0.3">
      <c r="A9" s="23">
        <f ca="1">SUBTOTAL(3,$B$6:B9)</f>
        <v>4</v>
      </c>
      <c r="B9" s="23" t="e">
        <f ca="1"/>
        <v>#NAME?</v>
      </c>
      <c r="C9" s="23" t="e">
        <f ca="1"/>
        <v>#NAME?</v>
      </c>
      <c r="D9" s="23" t="e">
        <f ca="1"/>
        <v>#NAME?</v>
      </c>
      <c r="E9" s="23" t="e">
        <f ca="1"/>
        <v>#NAME?</v>
      </c>
      <c r="F9" s="23" t="e">
        <f ca="1"/>
        <v>#NAME?</v>
      </c>
      <c r="G9" s="23" t="e">
        <f ca="1"/>
        <v>#NAME?</v>
      </c>
      <c r="H9" s="23" t="e">
        <f ca="1"/>
        <v>#NAME?</v>
      </c>
      <c r="I9" s="23" t="e">
        <f ca="1"/>
        <v>#NAME?</v>
      </c>
      <c r="J9" s="23" t="e">
        <f ca="1"/>
        <v>#NAME?</v>
      </c>
      <c r="K9" s="23" t="e">
        <f ca="1"/>
        <v>#NAME?</v>
      </c>
      <c r="L9" s="23" t="e">
        <f ca="1"/>
        <v>#NAME?</v>
      </c>
      <c r="M9" s="23" t="e">
        <f ca="1"/>
        <v>#NAME?</v>
      </c>
      <c r="N9" s="23" t="e">
        <f ca="1"/>
        <v>#NAME?</v>
      </c>
      <c r="O9" s="23" t="e">
        <f ca="1"/>
        <v>#NAME?</v>
      </c>
      <c r="P9" s="23" t="e">
        <f ca="1"/>
        <v>#NAME?</v>
      </c>
    </row>
    <row r="10" spans="1:16" x14ac:dyDescent="0.3">
      <c r="A10" s="23">
        <f ca="1">SUBTOTAL(3,$B$6:B10)</f>
        <v>5</v>
      </c>
      <c r="B10" s="23" t="e">
        <f ca="1"/>
        <v>#NAME?</v>
      </c>
      <c r="C10" s="23" t="e">
        <f ca="1"/>
        <v>#NAME?</v>
      </c>
      <c r="D10" s="23" t="e">
        <f ca="1"/>
        <v>#NAME?</v>
      </c>
      <c r="E10" s="23" t="e">
        <f ca="1"/>
        <v>#NAME?</v>
      </c>
      <c r="F10" s="23" t="e">
        <f ca="1"/>
        <v>#NAME?</v>
      </c>
      <c r="G10" s="23" t="e">
        <f ca="1"/>
        <v>#NAME?</v>
      </c>
      <c r="H10" s="23" t="e">
        <f ca="1"/>
        <v>#NAME?</v>
      </c>
      <c r="I10" s="23" t="e">
        <f ca="1"/>
        <v>#NAME?</v>
      </c>
      <c r="J10" s="23" t="e">
        <f ca="1"/>
        <v>#NAME?</v>
      </c>
      <c r="K10" s="23" t="e">
        <f ca="1"/>
        <v>#NAME?</v>
      </c>
      <c r="L10" s="23" t="e">
        <f ca="1"/>
        <v>#NAME?</v>
      </c>
      <c r="M10" s="23" t="e">
        <f ca="1"/>
        <v>#NAME?</v>
      </c>
      <c r="N10" s="23" t="e">
        <f ca="1"/>
        <v>#NAME?</v>
      </c>
      <c r="O10" s="23" t="e">
        <f ca="1"/>
        <v>#NAME?</v>
      </c>
      <c r="P10" s="23" t="e">
        <f ca="1"/>
        <v>#NAME?</v>
      </c>
    </row>
    <row r="11" spans="1:16" x14ac:dyDescent="0.3">
      <c r="A11" s="23"/>
      <c r="B11" s="23"/>
      <c r="C11" s="23"/>
      <c r="D11" s="23"/>
      <c r="E11" s="23"/>
      <c r="F11" s="23"/>
      <c r="G11" s="23"/>
      <c r="H11" s="23"/>
      <c r="I11" s="23"/>
      <c r="J11" s="23"/>
      <c r="K11" s="23"/>
      <c r="L11" s="23"/>
      <c r="M11" s="23"/>
      <c r="N11" s="23"/>
      <c r="O11" s="23"/>
      <c r="P11" s="23"/>
    </row>
  </sheetData>
  <mergeCells count="1">
    <mergeCell ref="A4:P4"/>
  </mergeCells>
  <pageMargins left="0.7" right="0.7" top="0.75" bottom="0.75" header="0.3" footer="0.3"/>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32"/>
  <dimension ref="A1:H111"/>
  <sheetViews>
    <sheetView workbookViewId="0">
      <selection activeCell="C3" sqref="C3"/>
    </sheetView>
  </sheetViews>
  <sheetFormatPr defaultRowHeight="14.4" x14ac:dyDescent="0.3"/>
  <cols>
    <col min="1" max="1" width="7.21875" style="23" bestFit="1" customWidth="1"/>
    <col min="2" max="2" width="11.21875" style="23" bestFit="1" customWidth="1"/>
    <col min="3" max="3" width="8.77734375" style="23"/>
    <col min="4" max="4" width="20.21875" style="23" bestFit="1" customWidth="1"/>
    <col min="5" max="5" width="4.44140625" style="22" bestFit="1" customWidth="1"/>
  </cols>
  <sheetData>
    <row r="1" spans="1:8" x14ac:dyDescent="0.3">
      <c r="A1"/>
      <c r="B1"/>
      <c r="C1"/>
      <c r="D1"/>
      <c r="E1" s="21"/>
    </row>
    <row r="2" spans="1:8" x14ac:dyDescent="0.3">
      <c r="A2"/>
      <c r="B2"/>
      <c r="C2"/>
      <c r="D2"/>
      <c r="E2" s="21"/>
      <c r="G2" s="131" t="s">
        <v>1378</v>
      </c>
      <c r="H2" s="132" t="s">
        <v>1346</v>
      </c>
    </row>
    <row r="3" spans="1:8" ht="18" customHeight="1" x14ac:dyDescent="0.3">
      <c r="A3"/>
      <c r="B3"/>
      <c r="C3"/>
      <c r="D3"/>
      <c r="E3" s="21"/>
      <c r="G3" s="131"/>
      <c r="H3" s="132"/>
    </row>
    <row r="4" spans="1:8" ht="18" customHeight="1" x14ac:dyDescent="0.3">
      <c r="A4"/>
      <c r="B4"/>
      <c r="C4"/>
      <c r="D4"/>
      <c r="E4" s="21"/>
    </row>
    <row r="5" spans="1:8" ht="18" customHeight="1" x14ac:dyDescent="0.3">
      <c r="A5"/>
      <c r="B5"/>
      <c r="C5"/>
      <c r="D5"/>
      <c r="E5" s="21"/>
    </row>
    <row r="6" spans="1:8" ht="18" customHeight="1" x14ac:dyDescent="0.3">
      <c r="A6"/>
      <c r="B6"/>
      <c r="C6"/>
      <c r="D6"/>
      <c r="E6" s="21"/>
    </row>
    <row r="7" spans="1:8" x14ac:dyDescent="0.3">
      <c r="A7" s="90" t="s">
        <v>1359</v>
      </c>
      <c r="B7" s="91"/>
      <c r="C7" s="91"/>
      <c r="D7" s="91"/>
      <c r="E7" s="91"/>
    </row>
    <row r="8" spans="1:8" x14ac:dyDescent="0.3">
      <c r="A8" s="76" t="s">
        <v>1312</v>
      </c>
      <c r="B8" s="76" t="s">
        <v>1345</v>
      </c>
      <c r="C8" s="76" t="s">
        <v>1346</v>
      </c>
      <c r="D8" s="76" t="s">
        <v>1348</v>
      </c>
      <c r="E8" s="77" t="s">
        <v>1314</v>
      </c>
    </row>
    <row r="9" spans="1:8" x14ac:dyDescent="0.3">
      <c r="A9" s="23">
        <f>SUBTOTAL(3,$B$9:B9)</f>
        <v>1</v>
      </c>
      <c r="B9" s="23" t="str" cm="1">
        <f t="array" ref="B9:E109">_xlfn._xlws.FILTER('MASTER NOMINAL ROLL'!B5:E1048576,'MASTER NOMINAL ROLL'!C5:C1048576='RANK WISE NEW'!G2)</f>
        <v>17027948A</v>
      </c>
      <c r="C9" s="23" t="str">
        <v>Nk</v>
      </c>
      <c r="D9" s="23" t="str">
        <v>Krishan Badav</v>
      </c>
      <c r="E9" s="22" t="str">
        <v>A</v>
      </c>
    </row>
    <row r="10" spans="1:8" x14ac:dyDescent="0.3">
      <c r="A10" s="23">
        <f>SUBTOTAL(3,$B$9:B10)</f>
        <v>2</v>
      </c>
      <c r="B10" s="23" t="str">
        <v>2794183W</v>
      </c>
      <c r="C10" s="23" t="str">
        <v>Nk</v>
      </c>
      <c r="D10" s="23" t="str">
        <v>Shinde Sharad</v>
      </c>
      <c r="E10" s="22" t="str">
        <v>A</v>
      </c>
    </row>
    <row r="11" spans="1:8" x14ac:dyDescent="0.3">
      <c r="A11" s="23">
        <f>SUBTOTAL(3,$B$9:B11)</f>
        <v>3</v>
      </c>
      <c r="B11" s="23" t="str">
        <v>2797397X</v>
      </c>
      <c r="C11" s="23" t="str">
        <v>Nk</v>
      </c>
      <c r="D11" s="23" t="str">
        <v>Sopan Sargar</v>
      </c>
      <c r="E11" s="22" t="str">
        <v>SP</v>
      </c>
    </row>
    <row r="12" spans="1:8" x14ac:dyDescent="0.3">
      <c r="A12" s="23">
        <f>SUBTOTAL(3,$B$9:B12)</f>
        <v>4</v>
      </c>
      <c r="B12" s="23" t="str">
        <v>2798991L</v>
      </c>
      <c r="C12" s="23" t="str">
        <v>Nk</v>
      </c>
      <c r="D12" s="23" t="str">
        <v>Nidheesh K</v>
      </c>
      <c r="E12" s="22" t="str">
        <v>SP</v>
      </c>
    </row>
    <row r="13" spans="1:8" x14ac:dyDescent="0.3">
      <c r="A13" s="23">
        <f>SUBTOTAL(3,$B$9:B13)</f>
        <v>5</v>
      </c>
      <c r="B13" s="23" t="str">
        <v>2802117L</v>
      </c>
      <c r="C13" s="23" t="str">
        <v>Nk</v>
      </c>
      <c r="D13" s="23" t="str">
        <v>Kendre Digambar</v>
      </c>
      <c r="E13" s="22" t="str">
        <v>HQ</v>
      </c>
    </row>
    <row r="14" spans="1:8" x14ac:dyDescent="0.3">
      <c r="A14" s="23">
        <f>SUBTOTAL(3,$B$9:B14)</f>
        <v>6</v>
      </c>
      <c r="B14" s="23" t="str">
        <v>2803159K</v>
      </c>
      <c r="C14" s="23" t="str">
        <v>Nk</v>
      </c>
      <c r="D14" s="23" t="str">
        <v>Vinod Shere</v>
      </c>
      <c r="E14" s="22" t="str">
        <v>B</v>
      </c>
    </row>
    <row r="15" spans="1:8" x14ac:dyDescent="0.3">
      <c r="A15" s="23">
        <f>SUBTOTAL(3,$B$9:B15)</f>
        <v>7</v>
      </c>
      <c r="B15" s="23" t="str">
        <v>2804378X</v>
      </c>
      <c r="C15" s="23" t="str">
        <v>Nk</v>
      </c>
      <c r="D15" s="23" t="str">
        <v>Sutar Shankar</v>
      </c>
      <c r="E15" s="22" t="str">
        <v>B</v>
      </c>
    </row>
    <row r="16" spans="1:8" x14ac:dyDescent="0.3">
      <c r="A16" s="23">
        <f>SUBTOTAL(3,$B$9:B16)</f>
        <v>8</v>
      </c>
      <c r="B16" s="23" t="str">
        <v>2804846M</v>
      </c>
      <c r="C16" s="23" t="str">
        <v>Nk</v>
      </c>
      <c r="D16" s="23" t="str">
        <v>Sutar Dhaklesh</v>
      </c>
      <c r="E16" s="22" t="str">
        <v>SP</v>
      </c>
    </row>
    <row r="17" spans="1:5" x14ac:dyDescent="0.3">
      <c r="A17" s="23">
        <f>SUBTOTAL(3,$B$9:B17)</f>
        <v>9</v>
      </c>
      <c r="B17" s="23" t="str">
        <v>2805360N</v>
      </c>
      <c r="C17" s="23" t="str">
        <v>Nk</v>
      </c>
      <c r="D17" s="23" t="str">
        <v>Shipekar Santosh</v>
      </c>
      <c r="E17" s="22" t="str">
        <v>D</v>
      </c>
    </row>
    <row r="18" spans="1:5" x14ac:dyDescent="0.3">
      <c r="A18" s="23">
        <f>SUBTOTAL(3,$B$9:B18)</f>
        <v>10</v>
      </c>
      <c r="B18" s="23" t="str">
        <v>2806219B</v>
      </c>
      <c r="C18" s="23" t="str">
        <v>Nk</v>
      </c>
      <c r="D18" s="23" t="str">
        <v>Patil Sharad</v>
      </c>
      <c r="E18" s="22" t="str">
        <v>C</v>
      </c>
    </row>
    <row r="19" spans="1:5" x14ac:dyDescent="0.3">
      <c r="A19" s="23">
        <f>SUBTOTAL(3,$B$9:B19)</f>
        <v>11</v>
      </c>
      <c r="B19" s="23" t="str">
        <v>2807509H</v>
      </c>
      <c r="C19" s="23" t="str">
        <v>Nk</v>
      </c>
      <c r="D19" s="23" t="str">
        <v>Lokhande Sachin</v>
      </c>
      <c r="E19" s="22" t="str">
        <v>SP</v>
      </c>
    </row>
    <row r="20" spans="1:5" x14ac:dyDescent="0.3">
      <c r="A20" s="23">
        <f>SUBTOTAL(3,$B$9:B20)</f>
        <v>12</v>
      </c>
      <c r="B20" s="23" t="str">
        <v>2808643A</v>
      </c>
      <c r="C20" s="23" t="str">
        <v>Nk</v>
      </c>
      <c r="D20" s="23" t="str">
        <v>Gawade DnBaneshwar</v>
      </c>
      <c r="E20" s="22" t="str">
        <v>SP</v>
      </c>
    </row>
    <row r="21" spans="1:5" x14ac:dyDescent="0.3">
      <c r="A21" s="23">
        <f>SUBTOTAL(3,$B$9:B21)</f>
        <v>13</v>
      </c>
      <c r="B21" s="23" t="str">
        <v>2810379W</v>
      </c>
      <c r="C21" s="23" t="str">
        <v>Nk</v>
      </c>
      <c r="D21" s="23" t="str">
        <v>Mule Sarjerao</v>
      </c>
      <c r="E21" s="22" t="str">
        <v>A</v>
      </c>
    </row>
    <row r="22" spans="1:5" x14ac:dyDescent="0.3">
      <c r="A22" s="23">
        <f>SUBTOTAL(3,$B$9:B22)</f>
        <v>14</v>
      </c>
      <c r="B22" s="23" t="str">
        <v>2810418K</v>
      </c>
      <c r="C22" s="23" t="str">
        <v>Nk</v>
      </c>
      <c r="D22" s="23" t="str">
        <v>JaBram Pawal</v>
      </c>
      <c r="E22" s="22" t="str">
        <v>HQ</v>
      </c>
    </row>
    <row r="23" spans="1:5" x14ac:dyDescent="0.3">
      <c r="A23" s="23">
        <f>SUBTOTAL(3,$B$9:B23)</f>
        <v>15</v>
      </c>
      <c r="B23" s="23" t="str">
        <v>2811030L</v>
      </c>
      <c r="C23" s="23" t="str">
        <v>Nk</v>
      </c>
      <c r="D23" s="23" t="str">
        <v>Abasaheb More</v>
      </c>
      <c r="E23" s="22" t="str">
        <v>HQ</v>
      </c>
    </row>
    <row r="24" spans="1:5" x14ac:dyDescent="0.3">
      <c r="A24" s="23">
        <f>SUBTOTAL(3,$B$9:B24)</f>
        <v>16</v>
      </c>
      <c r="B24" s="23" t="str">
        <v>2811470B</v>
      </c>
      <c r="C24" s="23" t="str">
        <v>Nk</v>
      </c>
      <c r="D24" s="23" t="str">
        <v>Maind Hanumant</v>
      </c>
      <c r="E24" s="22" t="str">
        <v>A</v>
      </c>
    </row>
    <row r="25" spans="1:5" x14ac:dyDescent="0.3">
      <c r="A25" s="23">
        <f>SUBTOTAL(3,$B$9:B25)</f>
        <v>17</v>
      </c>
      <c r="B25" s="23" t="str">
        <v>2813204B</v>
      </c>
      <c r="C25" s="23" t="str">
        <v>Nk</v>
      </c>
      <c r="D25" s="23" t="str">
        <v>Paste Sitaram</v>
      </c>
      <c r="E25" s="22" t="str">
        <v>B</v>
      </c>
    </row>
    <row r="26" spans="1:5" x14ac:dyDescent="0.3">
      <c r="A26" s="23">
        <f>SUBTOTAL(3,$B$9:B26)</f>
        <v>18</v>
      </c>
      <c r="B26" s="23" t="str">
        <v>2813530M</v>
      </c>
      <c r="C26" s="23" t="str">
        <v>Nk</v>
      </c>
      <c r="D26" s="23" t="str">
        <v>Todmal Vaibhav</v>
      </c>
      <c r="E26" s="22" t="str">
        <v>B</v>
      </c>
    </row>
    <row r="27" spans="1:5" x14ac:dyDescent="0.3">
      <c r="A27" s="23">
        <f>SUBTOTAL(3,$B$9:B27)</f>
        <v>19</v>
      </c>
      <c r="B27" s="23" t="str">
        <v>2814497F</v>
      </c>
      <c r="C27" s="23" t="str">
        <v>Nk</v>
      </c>
      <c r="D27" s="23" t="str">
        <v>Ranjan Sinha</v>
      </c>
      <c r="E27" s="22" t="str">
        <v>B</v>
      </c>
    </row>
    <row r="28" spans="1:5" x14ac:dyDescent="0.3">
      <c r="A28" s="23">
        <f>SUBTOTAL(3,$B$9:B28)</f>
        <v>20</v>
      </c>
      <c r="B28" s="23" t="str">
        <v>2815083F</v>
      </c>
      <c r="C28" s="23" t="str">
        <v>Nk</v>
      </c>
      <c r="D28" s="23" t="str">
        <v>Zhambre Kundlik</v>
      </c>
      <c r="E28" s="22" t="str">
        <v>B</v>
      </c>
    </row>
    <row r="29" spans="1:5" x14ac:dyDescent="0.3">
      <c r="A29" s="23">
        <f>SUBTOTAL(3,$B$9:B29)</f>
        <v>21</v>
      </c>
      <c r="B29" s="23" t="str">
        <v>2815323N</v>
      </c>
      <c r="C29" s="23" t="str">
        <v>Nk</v>
      </c>
      <c r="D29" s="23" t="str">
        <v>Kadam Sushant</v>
      </c>
      <c r="E29" s="22" t="str">
        <v>B</v>
      </c>
    </row>
    <row r="30" spans="1:5" x14ac:dyDescent="0.3">
      <c r="A30" s="23">
        <f>SUBTOTAL(3,$B$9:B30)</f>
        <v>22</v>
      </c>
      <c r="B30" s="23" t="str">
        <v>2815569M</v>
      </c>
      <c r="C30" s="23" t="str">
        <v>Nk</v>
      </c>
      <c r="D30" s="23" t="str">
        <v>Patil Suraj</v>
      </c>
      <c r="E30" s="22" t="str">
        <v>D</v>
      </c>
    </row>
    <row r="31" spans="1:5" x14ac:dyDescent="0.3">
      <c r="A31" s="23">
        <f>SUBTOTAL(3,$B$9:B31)</f>
        <v>23</v>
      </c>
      <c r="B31" s="23" t="str">
        <v>2815620F</v>
      </c>
      <c r="C31" s="23" t="str">
        <v>Nk</v>
      </c>
      <c r="D31" s="23" t="str">
        <v>Tade Prashant</v>
      </c>
      <c r="E31" s="22" t="str">
        <v>SP</v>
      </c>
    </row>
    <row r="32" spans="1:5" x14ac:dyDescent="0.3">
      <c r="A32" s="23">
        <f>SUBTOTAL(3,$B$9:B32)</f>
        <v>24</v>
      </c>
      <c r="B32" s="23" t="str">
        <v>2815813F</v>
      </c>
      <c r="C32" s="23" t="str">
        <v>Nk</v>
      </c>
      <c r="D32" s="23" t="str">
        <v>Badav AditBa</v>
      </c>
      <c r="E32" s="22" t="str">
        <v>SP</v>
      </c>
    </row>
    <row r="33" spans="1:5" x14ac:dyDescent="0.3">
      <c r="A33" s="23">
        <f>SUBTOTAL(3,$B$9:B33)</f>
        <v>25</v>
      </c>
      <c r="B33" s="23" t="str">
        <v>2816074M</v>
      </c>
      <c r="C33" s="23" t="str">
        <v>Nk</v>
      </c>
      <c r="D33" s="23" t="str">
        <v>Dhage Sagar</v>
      </c>
      <c r="E33" s="22" t="str">
        <v>D</v>
      </c>
    </row>
    <row r="34" spans="1:5" x14ac:dyDescent="0.3">
      <c r="A34" s="23">
        <f>SUBTOTAL(3,$B$9:B34)</f>
        <v>26</v>
      </c>
      <c r="B34" s="23" t="str">
        <v>2816665N</v>
      </c>
      <c r="C34" s="23" t="str">
        <v>Nk</v>
      </c>
      <c r="D34" s="23" t="str">
        <v>Powar DhananjaB</v>
      </c>
      <c r="E34" s="22" t="str">
        <v>A</v>
      </c>
    </row>
    <row r="35" spans="1:5" x14ac:dyDescent="0.3">
      <c r="A35" s="23">
        <f>SUBTOTAL(3,$B$9:B35)</f>
        <v>27</v>
      </c>
      <c r="B35" s="23" t="str">
        <v>2817465K</v>
      </c>
      <c r="C35" s="23" t="str">
        <v>Nk</v>
      </c>
      <c r="D35" s="23" t="str">
        <v>Ghadge Amish</v>
      </c>
      <c r="E35" s="22" t="str">
        <v>A</v>
      </c>
    </row>
    <row r="36" spans="1:5" x14ac:dyDescent="0.3">
      <c r="A36" s="23">
        <f>SUBTOTAL(3,$B$9:B36)</f>
        <v>28</v>
      </c>
      <c r="B36" s="23" t="str">
        <v>2817667L</v>
      </c>
      <c r="C36" s="23" t="str">
        <v>Nk</v>
      </c>
      <c r="D36" s="23" t="str">
        <v>Badav Sunil</v>
      </c>
      <c r="E36" s="22" t="str">
        <v>A</v>
      </c>
    </row>
    <row r="37" spans="1:5" x14ac:dyDescent="0.3">
      <c r="A37" s="23">
        <f>SUBTOTAL(3,$B$9:B37)</f>
        <v>29</v>
      </c>
      <c r="B37" s="23" t="str">
        <v>2817949K</v>
      </c>
      <c r="C37" s="23" t="str">
        <v>Nk</v>
      </c>
      <c r="D37" s="23" t="str">
        <v>Gite Gangaram</v>
      </c>
      <c r="E37" s="22" t="str">
        <v>C</v>
      </c>
    </row>
    <row r="38" spans="1:5" x14ac:dyDescent="0.3">
      <c r="A38" s="23">
        <f>SUBTOTAL(3,$B$9:B38)</f>
        <v>30</v>
      </c>
      <c r="B38" s="23" t="str">
        <v>2818244K</v>
      </c>
      <c r="C38" s="23" t="str">
        <v>Nk</v>
      </c>
      <c r="D38" s="23" t="str">
        <v>Nirmal AkshaB</v>
      </c>
      <c r="E38" s="22" t="str">
        <v>A</v>
      </c>
    </row>
    <row r="39" spans="1:5" x14ac:dyDescent="0.3">
      <c r="A39" s="23">
        <f>SUBTOTAL(3,$B$9:B39)</f>
        <v>31</v>
      </c>
      <c r="B39" s="23" t="str">
        <v>2818730F</v>
      </c>
      <c r="C39" s="23" t="str">
        <v>Nk</v>
      </c>
      <c r="D39" s="23" t="str">
        <v>Bhiungade Vivek</v>
      </c>
      <c r="E39" s="22" t="str">
        <v>B</v>
      </c>
    </row>
    <row r="40" spans="1:5" x14ac:dyDescent="0.3">
      <c r="A40" s="23">
        <f>SUBTOTAL(3,$B$9:B40)</f>
        <v>32</v>
      </c>
      <c r="B40" s="23" t="str">
        <v>2819413M</v>
      </c>
      <c r="C40" s="23" t="str">
        <v>Nk</v>
      </c>
      <c r="D40" s="23" t="str">
        <v>JaBesh Patil</v>
      </c>
      <c r="E40" s="22" t="str">
        <v>HQ</v>
      </c>
    </row>
    <row r="41" spans="1:5" x14ac:dyDescent="0.3">
      <c r="A41" s="23">
        <f>SUBTOTAL(3,$B$9:B41)</f>
        <v>33</v>
      </c>
      <c r="B41" s="23" t="str">
        <v>2819959M</v>
      </c>
      <c r="C41" s="23" t="str">
        <v>Nk</v>
      </c>
      <c r="D41" s="23" t="str">
        <v>Raut Kiran</v>
      </c>
      <c r="E41" s="22" t="str">
        <v>A</v>
      </c>
    </row>
    <row r="42" spans="1:5" x14ac:dyDescent="0.3">
      <c r="A42" s="23">
        <f>SUBTOTAL(3,$B$9:B42)</f>
        <v>34</v>
      </c>
      <c r="B42" s="23" t="str">
        <v>2820542B</v>
      </c>
      <c r="C42" s="23" t="str">
        <v>Nk</v>
      </c>
      <c r="D42" s="23" t="str">
        <v>Raskar Vikas</v>
      </c>
      <c r="E42" s="22" t="str">
        <v>C</v>
      </c>
    </row>
    <row r="43" spans="1:5" x14ac:dyDescent="0.3">
      <c r="A43" s="23">
        <f>SUBTOTAL(3,$B$9:B43)</f>
        <v>35</v>
      </c>
      <c r="B43" s="23" t="str">
        <v>IC-77473B</v>
      </c>
      <c r="C43" s="23" t="str">
        <v>Nk</v>
      </c>
      <c r="D43" s="23" t="str">
        <v>Siddarth Bhatia</v>
      </c>
      <c r="E43" s="22" t="str">
        <v>HQ</v>
      </c>
    </row>
    <row r="44" spans="1:5" x14ac:dyDescent="0.3">
      <c r="A44" s="23">
        <f>SUBTOTAL(3,$B$9:B44)</f>
        <v>36</v>
      </c>
      <c r="B44" s="23" t="str">
        <v>JC-460744H</v>
      </c>
      <c r="C44" s="23" t="str">
        <v>Nk</v>
      </c>
      <c r="D44" s="23" t="str">
        <v>Kokare Chhagan</v>
      </c>
      <c r="E44" s="22" t="str">
        <v>SP</v>
      </c>
    </row>
    <row r="45" spans="1:5" x14ac:dyDescent="0.3">
      <c r="A45" s="23">
        <f>SUBTOTAL(3,$B$9:B45)</f>
        <v>37</v>
      </c>
      <c r="B45" s="23" t="str">
        <v>2793774L</v>
      </c>
      <c r="C45" s="23" t="str">
        <v>Nk</v>
      </c>
      <c r="D45" s="23" t="str">
        <v>Devendra Singh</v>
      </c>
      <c r="E45" s="22" t="str">
        <v>HQ</v>
      </c>
    </row>
    <row r="46" spans="1:5" x14ac:dyDescent="0.3">
      <c r="A46" s="23">
        <f>SUBTOTAL(3,$B$9:B46)</f>
        <v>38</v>
      </c>
      <c r="B46" s="23" t="str">
        <v>2804051B</v>
      </c>
      <c r="C46" s="23" t="str">
        <v>Nk</v>
      </c>
      <c r="D46" s="23" t="str">
        <v>Changude Machindra</v>
      </c>
      <c r="E46" s="22" t="str">
        <v>A</v>
      </c>
    </row>
    <row r="47" spans="1:5" x14ac:dyDescent="0.3">
      <c r="A47" s="23">
        <f>SUBTOTAL(3,$B$9:B47)</f>
        <v>39</v>
      </c>
      <c r="B47" s="23" t="str">
        <v>2805552L</v>
      </c>
      <c r="C47" s="23" t="str">
        <v>Nk</v>
      </c>
      <c r="D47" s="23" t="str">
        <v>Bodke Sandeep</v>
      </c>
      <c r="E47" s="22" t="str">
        <v>A</v>
      </c>
    </row>
    <row r="48" spans="1:5" x14ac:dyDescent="0.3">
      <c r="A48" s="23">
        <f>SUBTOTAL(3,$B$9:B48)</f>
        <v>40</v>
      </c>
      <c r="B48" s="23" t="str">
        <v>2807817H</v>
      </c>
      <c r="C48" s="23" t="str">
        <v>Nk</v>
      </c>
      <c r="D48" s="23" t="str">
        <v>Patil Bogesh</v>
      </c>
      <c r="E48" s="22" t="str">
        <v>D</v>
      </c>
    </row>
    <row r="49" spans="1:5" x14ac:dyDescent="0.3">
      <c r="A49" s="23">
        <f>SUBTOTAL(3,$B$9:B49)</f>
        <v>41</v>
      </c>
      <c r="B49" s="23" t="str">
        <v>2811538P</v>
      </c>
      <c r="C49" s="23" t="str">
        <v>Nk</v>
      </c>
      <c r="D49" s="23" t="str">
        <v>Dunedar Satish</v>
      </c>
      <c r="E49" s="22" t="str">
        <v>A</v>
      </c>
    </row>
    <row r="50" spans="1:5" x14ac:dyDescent="0.3">
      <c r="A50" s="23">
        <f>SUBTOTAL(3,$B$9:B50)</f>
        <v>42</v>
      </c>
      <c r="B50" s="23" t="str">
        <v>14620335M</v>
      </c>
      <c r="C50" s="23" t="str">
        <v>Nk</v>
      </c>
      <c r="D50" s="23" t="str">
        <v>P Gunasekaran</v>
      </c>
      <c r="E50" s="22" t="str">
        <v>HQ</v>
      </c>
    </row>
    <row r="51" spans="1:5" x14ac:dyDescent="0.3">
      <c r="A51" s="23">
        <f>SUBTOTAL(3,$B$9:B51)</f>
        <v>43</v>
      </c>
      <c r="B51" s="23" t="str">
        <v>2792305N</v>
      </c>
      <c r="C51" s="23" t="str">
        <v>Nk</v>
      </c>
      <c r="D51" s="23" t="str">
        <v>Patil Dhannapa</v>
      </c>
      <c r="E51" s="22" t="str">
        <v>A</v>
      </c>
    </row>
    <row r="52" spans="1:5" x14ac:dyDescent="0.3">
      <c r="A52" s="23">
        <f>SUBTOTAL(3,$B$9:B52)</f>
        <v>44</v>
      </c>
      <c r="B52" s="23" t="str">
        <v>2792603M</v>
      </c>
      <c r="C52" s="23" t="str">
        <v>Nk</v>
      </c>
      <c r="D52" s="23" t="str">
        <v>Umesh Patil</v>
      </c>
      <c r="E52" s="22" t="str">
        <v>D</v>
      </c>
    </row>
    <row r="53" spans="1:5" x14ac:dyDescent="0.3">
      <c r="A53" s="23">
        <f>SUBTOTAL(3,$B$9:B53)</f>
        <v>45</v>
      </c>
      <c r="B53" s="23" t="str">
        <v>2792806W</v>
      </c>
      <c r="C53" s="23" t="str">
        <v>Nk</v>
      </c>
      <c r="D53" s="23" t="str">
        <v>Talwar Prabhakar</v>
      </c>
      <c r="E53" s="22" t="str">
        <v>D</v>
      </c>
    </row>
    <row r="54" spans="1:5" x14ac:dyDescent="0.3">
      <c r="A54" s="23">
        <f>SUBTOTAL(3,$B$9:B54)</f>
        <v>46</v>
      </c>
      <c r="B54" s="23" t="str">
        <v>2795172W</v>
      </c>
      <c r="C54" s="23" t="str">
        <v>Nk</v>
      </c>
      <c r="D54" s="23" t="str">
        <v>SanjaB Khambat</v>
      </c>
      <c r="E54" s="22" t="str">
        <v>HQ</v>
      </c>
    </row>
    <row r="55" spans="1:5" x14ac:dyDescent="0.3">
      <c r="A55" s="23">
        <f>SUBTOTAL(3,$B$9:B55)</f>
        <v>47</v>
      </c>
      <c r="B55" s="23" t="str">
        <v>2795902W</v>
      </c>
      <c r="C55" s="23" t="str">
        <v>Nk</v>
      </c>
      <c r="D55" s="23" t="str">
        <v>Patil Gajanan</v>
      </c>
      <c r="E55" s="22" t="str">
        <v>A</v>
      </c>
    </row>
    <row r="56" spans="1:5" x14ac:dyDescent="0.3">
      <c r="A56" s="23">
        <f>SUBTOTAL(3,$B$9:B56)</f>
        <v>48</v>
      </c>
      <c r="B56" s="23" t="str">
        <v>2797384A</v>
      </c>
      <c r="C56" s="23" t="str">
        <v>Nk</v>
      </c>
      <c r="D56" s="23" t="str">
        <v>Ram Ratan Kumar</v>
      </c>
      <c r="E56" s="22" t="str">
        <v>HQ</v>
      </c>
    </row>
    <row r="57" spans="1:5" x14ac:dyDescent="0.3">
      <c r="A57" s="23">
        <f>SUBTOTAL(3,$B$9:B57)</f>
        <v>49</v>
      </c>
      <c r="B57" s="23" t="str">
        <v>2801779F</v>
      </c>
      <c r="C57" s="23" t="str">
        <v>Nk</v>
      </c>
      <c r="D57" s="23" t="str">
        <v>Kute Dadarao</v>
      </c>
      <c r="E57" s="22" t="str">
        <v>D</v>
      </c>
    </row>
    <row r="58" spans="1:5" x14ac:dyDescent="0.3">
      <c r="A58" s="23">
        <f>SUBTOTAL(3,$B$9:B58)</f>
        <v>50</v>
      </c>
      <c r="B58" s="23" t="str">
        <v>2801837A</v>
      </c>
      <c r="C58" s="23" t="str">
        <v>Nk</v>
      </c>
      <c r="D58" s="23" t="str">
        <v>Shendage Sunil</v>
      </c>
      <c r="E58" s="22" t="str">
        <v>HQ</v>
      </c>
    </row>
    <row r="59" spans="1:5" x14ac:dyDescent="0.3">
      <c r="A59" s="23">
        <f>SUBTOTAL(3,$B$9:B59)</f>
        <v>51</v>
      </c>
      <c r="B59" s="23" t="str">
        <v>2802216N</v>
      </c>
      <c r="C59" s="23" t="str">
        <v>Nk</v>
      </c>
      <c r="D59" s="23" t="str">
        <v>Ghadge Prashant</v>
      </c>
      <c r="E59" s="22" t="str">
        <v>A</v>
      </c>
    </row>
    <row r="60" spans="1:5" x14ac:dyDescent="0.3">
      <c r="A60" s="23">
        <f>SUBTOTAL(3,$B$9:B60)</f>
        <v>52</v>
      </c>
      <c r="B60" s="23" t="str">
        <v>2802721W</v>
      </c>
      <c r="C60" s="23" t="str">
        <v>Nk</v>
      </c>
      <c r="D60" s="23" t="str">
        <v>Pandhare Namdeo</v>
      </c>
      <c r="E60" s="22" t="str">
        <v>HQ</v>
      </c>
    </row>
    <row r="61" spans="1:5" x14ac:dyDescent="0.3">
      <c r="A61" s="23">
        <f>SUBTOTAL(3,$B$9:B61)</f>
        <v>53</v>
      </c>
      <c r="B61" s="23" t="str">
        <v>2803002K</v>
      </c>
      <c r="C61" s="23" t="str">
        <v>Nk</v>
      </c>
      <c r="D61" s="23" t="str">
        <v>Pawar Deepak</v>
      </c>
      <c r="E61" s="22" t="str">
        <v>SP</v>
      </c>
    </row>
    <row r="62" spans="1:5" x14ac:dyDescent="0.3">
      <c r="A62" s="23">
        <f>SUBTOTAL(3,$B$9:B62)</f>
        <v>54</v>
      </c>
      <c r="B62" s="23" t="str">
        <v>2803273F</v>
      </c>
      <c r="C62" s="23" t="str">
        <v>Nk</v>
      </c>
      <c r="D62" s="23" t="str">
        <v>Chandgude Ramchandra</v>
      </c>
      <c r="E62" s="22" t="str">
        <v>HQ</v>
      </c>
    </row>
    <row r="63" spans="1:5" x14ac:dyDescent="0.3">
      <c r="A63" s="23">
        <f>SUBTOTAL(3,$B$9:B63)</f>
        <v>55</v>
      </c>
      <c r="B63" s="23" t="str">
        <v>2803408X</v>
      </c>
      <c r="C63" s="23" t="str">
        <v>Nk</v>
      </c>
      <c r="D63" s="23" t="str">
        <v>Jagdale Mahindra</v>
      </c>
      <c r="E63" s="22" t="str">
        <v>C</v>
      </c>
    </row>
    <row r="64" spans="1:5" x14ac:dyDescent="0.3">
      <c r="A64" s="23">
        <f>SUBTOTAL(3,$B$9:B64)</f>
        <v>56</v>
      </c>
      <c r="B64" s="23" t="str">
        <v>JC-459725L</v>
      </c>
      <c r="C64" s="23" t="str">
        <v>Nk</v>
      </c>
      <c r="D64" s="23" t="str">
        <v>Sapate Anil</v>
      </c>
      <c r="E64" s="22" t="str">
        <v>HQ</v>
      </c>
    </row>
    <row r="65" spans="1:5" x14ac:dyDescent="0.3">
      <c r="A65" s="23">
        <f>SUBTOTAL(3,$B$9:B65)</f>
        <v>57</v>
      </c>
      <c r="B65" s="23" t="str">
        <v>2794150L</v>
      </c>
      <c r="C65" s="23" t="str">
        <v>Nk</v>
      </c>
      <c r="D65" s="23" t="str">
        <v>Chandrakant Gudulkar</v>
      </c>
      <c r="E65" s="22" t="str">
        <v>A</v>
      </c>
    </row>
    <row r="66" spans="1:5" x14ac:dyDescent="0.3">
      <c r="A66" s="23">
        <f>SUBTOTAL(3,$B$9:B66)</f>
        <v>58</v>
      </c>
      <c r="B66" s="23" t="str">
        <v>2801404H</v>
      </c>
      <c r="C66" s="23" t="str">
        <v>Nk</v>
      </c>
      <c r="D66" s="23" t="str">
        <v>JaB Babaji Jawale</v>
      </c>
      <c r="E66" s="22" t="str">
        <v>D</v>
      </c>
    </row>
    <row r="67" spans="1:5" x14ac:dyDescent="0.3">
      <c r="A67" s="23">
        <f>SUBTOTAL(3,$B$9:B67)</f>
        <v>59</v>
      </c>
      <c r="B67" s="23" t="str">
        <v>2809233W</v>
      </c>
      <c r="C67" s="23" t="str">
        <v>Nk</v>
      </c>
      <c r="D67" s="23" t="str">
        <v>Patil Deelip</v>
      </c>
      <c r="E67" s="22" t="str">
        <v>A</v>
      </c>
    </row>
    <row r="68" spans="1:5" x14ac:dyDescent="0.3">
      <c r="A68" s="23">
        <f>SUBTOTAL(3,$B$9:B68)</f>
        <v>60</v>
      </c>
      <c r="B68" s="23" t="str">
        <v>JC-461037L</v>
      </c>
      <c r="C68" s="23" t="str">
        <v>Nk</v>
      </c>
      <c r="D68" s="23" t="str">
        <v>Mahesh Punajiche</v>
      </c>
      <c r="E68" s="22" t="str">
        <v>HQ</v>
      </c>
    </row>
    <row r="69" spans="1:5" x14ac:dyDescent="0.3">
      <c r="A69" s="23">
        <f>SUBTOTAL(3,$B$9:B69)</f>
        <v>61</v>
      </c>
      <c r="B69" s="23" t="str">
        <v>2809182N</v>
      </c>
      <c r="C69" s="23" t="str">
        <v>Nk</v>
      </c>
      <c r="D69" s="23" t="str">
        <v>Amunekar Krishna</v>
      </c>
      <c r="E69" s="22" t="str">
        <v>HQ</v>
      </c>
    </row>
    <row r="70" spans="1:5" x14ac:dyDescent="0.3">
      <c r="A70" s="23">
        <f>SUBTOTAL(3,$B$9:B70)</f>
        <v>62</v>
      </c>
      <c r="B70" s="23" t="str">
        <v>2815617F</v>
      </c>
      <c r="C70" s="23" t="str">
        <v>Nk</v>
      </c>
      <c r="D70" s="23" t="str">
        <v>Chougale Tushar</v>
      </c>
      <c r="E70" s="22" t="str">
        <v>SP</v>
      </c>
    </row>
    <row r="71" spans="1:5" x14ac:dyDescent="0.3">
      <c r="A71" s="23">
        <f>SUBTOTAL(3,$B$9:B71)</f>
        <v>63</v>
      </c>
      <c r="B71" s="23" t="str">
        <v>2801889W</v>
      </c>
      <c r="C71" s="23" t="str">
        <v>Nk</v>
      </c>
      <c r="D71" s="23" t="str">
        <v>Patil Sandeep</v>
      </c>
      <c r="E71" s="22" t="str">
        <v>A</v>
      </c>
    </row>
    <row r="72" spans="1:5" x14ac:dyDescent="0.3">
      <c r="A72" s="23">
        <f>SUBTOTAL(3,$B$9:B72)</f>
        <v>64</v>
      </c>
      <c r="B72" s="23" t="str">
        <v>2804826B</v>
      </c>
      <c r="C72" s="23" t="str">
        <v>Nk</v>
      </c>
      <c r="D72" s="23" t="str">
        <v>Magdum Sudhakar</v>
      </c>
      <c r="E72" s="22" t="str">
        <v>B</v>
      </c>
    </row>
    <row r="73" spans="1:5" x14ac:dyDescent="0.3">
      <c r="A73" s="23">
        <f>SUBTOTAL(3,$B$9:B73)</f>
        <v>65</v>
      </c>
      <c r="B73" s="23" t="str">
        <v>2805944B</v>
      </c>
      <c r="C73" s="23" t="str">
        <v>Nk</v>
      </c>
      <c r="D73" s="23" t="str">
        <v>Nikam Sandipkumar</v>
      </c>
      <c r="E73" s="22" t="str">
        <v>D</v>
      </c>
    </row>
    <row r="74" spans="1:5" x14ac:dyDescent="0.3">
      <c r="A74" s="23">
        <f>SUBTOTAL(3,$B$9:B74)</f>
        <v>66</v>
      </c>
      <c r="B74" s="23" t="str">
        <v>2812684F</v>
      </c>
      <c r="C74" s="23" t="str">
        <v>Nk</v>
      </c>
      <c r="D74" s="23" t="str">
        <v>Gangurade Mahesh</v>
      </c>
      <c r="E74" s="22" t="str">
        <v>A</v>
      </c>
    </row>
    <row r="75" spans="1:5" x14ac:dyDescent="0.3">
      <c r="A75" s="23">
        <f>SUBTOTAL(3,$B$9:B75)</f>
        <v>67</v>
      </c>
      <c r="B75" s="23" t="str">
        <v>2815541M</v>
      </c>
      <c r="C75" s="23" t="str">
        <v>Nk</v>
      </c>
      <c r="D75" s="23" t="str">
        <v>SurBawanshi Gunvant</v>
      </c>
      <c r="E75" s="22" t="str">
        <v>HQ</v>
      </c>
    </row>
    <row r="76" spans="1:5" x14ac:dyDescent="0.3">
      <c r="A76" s="23">
        <f>SUBTOTAL(3,$B$9:B76)</f>
        <v>68</v>
      </c>
      <c r="B76" s="23" t="str">
        <v>2818064F</v>
      </c>
      <c r="C76" s="23" t="str">
        <v>Nk</v>
      </c>
      <c r="D76" s="23" t="str">
        <v>Zanjurne Harshad</v>
      </c>
      <c r="E76" s="22" t="str">
        <v>A</v>
      </c>
    </row>
    <row r="77" spans="1:5" x14ac:dyDescent="0.3">
      <c r="A77" s="23">
        <f>SUBTOTAL(3,$B$9:B77)</f>
        <v>69</v>
      </c>
      <c r="B77" s="23" t="str">
        <v>2792914A</v>
      </c>
      <c r="C77" s="23" t="str">
        <v>Nk</v>
      </c>
      <c r="D77" s="23" t="str">
        <v>Walke Ashok</v>
      </c>
      <c r="E77" s="22" t="str">
        <v>B</v>
      </c>
    </row>
    <row r="78" spans="1:5" x14ac:dyDescent="0.3">
      <c r="A78" s="23">
        <f>SUBTOTAL(3,$B$9:B78)</f>
        <v>70</v>
      </c>
      <c r="B78" s="23" t="str">
        <v>2795576B</v>
      </c>
      <c r="C78" s="23" t="str">
        <v>Nk</v>
      </c>
      <c r="D78" s="23" t="str">
        <v>Manmode Shivaji</v>
      </c>
      <c r="E78" s="22" t="str">
        <v>HQ</v>
      </c>
    </row>
    <row r="79" spans="1:5" x14ac:dyDescent="0.3">
      <c r="A79" s="23">
        <f>SUBTOTAL(3,$B$9:B79)</f>
        <v>71</v>
      </c>
      <c r="B79" s="23" t="str">
        <v>2804010P</v>
      </c>
      <c r="C79" s="23" t="str">
        <v>Nk</v>
      </c>
      <c r="D79" s="23" t="str">
        <v>Chavan Mohan</v>
      </c>
      <c r="E79" s="22" t="str">
        <v>D</v>
      </c>
    </row>
    <row r="80" spans="1:5" x14ac:dyDescent="0.3">
      <c r="A80" s="23">
        <f>SUBTOTAL(3,$B$9:B80)</f>
        <v>72</v>
      </c>
      <c r="B80" s="23" t="str">
        <v>2807413A</v>
      </c>
      <c r="C80" s="23" t="str">
        <v>Nk</v>
      </c>
      <c r="D80" s="23" t="str">
        <v>Pradeepkumar S</v>
      </c>
      <c r="E80" s="22" t="str">
        <v>HQ</v>
      </c>
    </row>
    <row r="81" spans="1:5" x14ac:dyDescent="0.3">
      <c r="A81" s="23">
        <f>SUBTOTAL(3,$B$9:B81)</f>
        <v>73</v>
      </c>
      <c r="B81" s="23" t="str">
        <v>2813283B</v>
      </c>
      <c r="C81" s="23" t="str">
        <v>Nk</v>
      </c>
      <c r="D81" s="23" t="str">
        <v>Sujeesh D V</v>
      </c>
      <c r="E81" s="22" t="str">
        <v>HQ</v>
      </c>
    </row>
    <row r="82" spans="1:5" x14ac:dyDescent="0.3">
      <c r="A82" s="23">
        <f>SUBTOTAL(3,$B$9:B82)</f>
        <v>74</v>
      </c>
      <c r="B82" s="23" t="str">
        <v>IC-62783M</v>
      </c>
      <c r="C82" s="23" t="str">
        <v>Nk</v>
      </c>
      <c r="D82" s="23" t="str">
        <v>P S Navalgund</v>
      </c>
      <c r="E82" s="22" t="str">
        <v>HQ</v>
      </c>
    </row>
    <row r="83" spans="1:5" x14ac:dyDescent="0.3">
      <c r="A83" s="23">
        <f>SUBTOTAL(3,$B$9:B83)</f>
        <v>75</v>
      </c>
      <c r="B83" s="23" t="str">
        <v>JC-460789H</v>
      </c>
      <c r="C83" s="23" t="str">
        <v>Nk</v>
      </c>
      <c r="D83" s="23" t="str">
        <v>Ashok Jadhav</v>
      </c>
      <c r="E83" s="22" t="str">
        <v>A</v>
      </c>
    </row>
    <row r="84" spans="1:5" x14ac:dyDescent="0.3">
      <c r="A84" s="23">
        <f>SUBTOTAL(3,$B$9:B84)</f>
        <v>76</v>
      </c>
      <c r="B84" s="23" t="str">
        <v>JC-461370K</v>
      </c>
      <c r="C84" s="23" t="str">
        <v>Nk</v>
      </c>
      <c r="D84" s="23" t="str">
        <v>Patil Deelip</v>
      </c>
      <c r="E84" s="22" t="str">
        <v>D</v>
      </c>
    </row>
    <row r="85" spans="1:5" x14ac:dyDescent="0.3">
      <c r="A85" s="23">
        <f>SUBTOTAL(3,$B$9:B85)</f>
        <v>77</v>
      </c>
      <c r="B85" s="23" t="str">
        <v>JC-461913A</v>
      </c>
      <c r="C85" s="23" t="str">
        <v>Nk</v>
      </c>
      <c r="D85" s="23" t="str">
        <v>Narvekar Anant</v>
      </c>
      <c r="E85" s="22" t="str">
        <v>D</v>
      </c>
    </row>
    <row r="86" spans="1:5" x14ac:dyDescent="0.3">
      <c r="A86" s="23">
        <f>SUBTOTAL(3,$B$9:B86)</f>
        <v>78</v>
      </c>
      <c r="B86" s="23" t="str">
        <v>14666390F</v>
      </c>
      <c r="C86" s="23" t="str">
        <v>Nk</v>
      </c>
      <c r="D86" s="23" t="str">
        <v>Tapan Das</v>
      </c>
      <c r="E86" s="22" t="str">
        <v>HQ</v>
      </c>
    </row>
    <row r="87" spans="1:5" x14ac:dyDescent="0.3">
      <c r="A87" s="23">
        <f>SUBTOTAL(3,$B$9:B87)</f>
        <v>79</v>
      </c>
      <c r="B87" s="23" t="str">
        <v>2793112H</v>
      </c>
      <c r="C87" s="23" t="str">
        <v>Nk</v>
      </c>
      <c r="D87" s="23" t="str">
        <v>Shelge Kiran</v>
      </c>
      <c r="E87" s="22" t="str">
        <v>SP</v>
      </c>
    </row>
    <row r="88" spans="1:5" x14ac:dyDescent="0.3">
      <c r="A88" s="23">
        <f>SUBTOTAL(3,$B$9:B88)</f>
        <v>80</v>
      </c>
      <c r="B88" s="23" t="str">
        <v>2794222K</v>
      </c>
      <c r="C88" s="23" t="str">
        <v>Nk</v>
      </c>
      <c r="D88" s="23" t="str">
        <v>Avadan Rukamana</v>
      </c>
      <c r="E88" s="22" t="str">
        <v>SP</v>
      </c>
    </row>
    <row r="89" spans="1:5" x14ac:dyDescent="0.3">
      <c r="A89" s="23">
        <f>SUBTOTAL(3,$B$9:B89)</f>
        <v>81</v>
      </c>
      <c r="B89" s="23" t="str">
        <v>2795378N</v>
      </c>
      <c r="C89" s="23" t="str">
        <v>Nk</v>
      </c>
      <c r="D89" s="23" t="str">
        <v>Anil Desai</v>
      </c>
      <c r="E89" s="22" t="str">
        <v>SP</v>
      </c>
    </row>
    <row r="90" spans="1:5" x14ac:dyDescent="0.3">
      <c r="A90" s="23">
        <f>SUBTOTAL(3,$B$9:B90)</f>
        <v>82</v>
      </c>
      <c r="B90" s="23" t="str">
        <v>2797208H</v>
      </c>
      <c r="C90" s="23" t="str">
        <v>Nk</v>
      </c>
      <c r="D90" s="23" t="str">
        <v>Patil Sandeep</v>
      </c>
      <c r="E90" s="22" t="str">
        <v>D</v>
      </c>
    </row>
    <row r="91" spans="1:5" x14ac:dyDescent="0.3">
      <c r="A91" s="23">
        <f>SUBTOTAL(3,$B$9:B91)</f>
        <v>83</v>
      </c>
      <c r="B91" s="23" t="str">
        <v>2798718W</v>
      </c>
      <c r="C91" s="23" t="str">
        <v>Nk</v>
      </c>
      <c r="D91" s="23" t="str">
        <v>Shivane Ramesh</v>
      </c>
      <c r="E91" s="22" t="str">
        <v>HQ</v>
      </c>
    </row>
    <row r="92" spans="1:5" x14ac:dyDescent="0.3">
      <c r="A92" s="23">
        <f>SUBTOTAL(3,$B$9:B92)</f>
        <v>84</v>
      </c>
      <c r="B92" s="23" t="str">
        <v>2800331P</v>
      </c>
      <c r="C92" s="23" t="str">
        <v>Nk</v>
      </c>
      <c r="D92" s="23" t="str">
        <v>Dahipale Popat</v>
      </c>
      <c r="E92" s="22" t="str">
        <v>SP</v>
      </c>
    </row>
    <row r="93" spans="1:5" x14ac:dyDescent="0.3">
      <c r="A93" s="23">
        <f>SUBTOTAL(3,$B$9:B93)</f>
        <v>85</v>
      </c>
      <c r="B93" s="23" t="str">
        <v>2801289N</v>
      </c>
      <c r="C93" s="23" t="str">
        <v>Nk</v>
      </c>
      <c r="D93" s="23" t="str">
        <v>Shekhar Ghosh</v>
      </c>
      <c r="E93" s="22" t="str">
        <v>HQ</v>
      </c>
    </row>
    <row r="94" spans="1:5" x14ac:dyDescent="0.3">
      <c r="A94" s="23">
        <f>SUBTOTAL(3,$B$9:B94)</f>
        <v>86</v>
      </c>
      <c r="B94" s="23" t="str">
        <v>2802442L</v>
      </c>
      <c r="C94" s="23" t="str">
        <v>Nk</v>
      </c>
      <c r="D94" s="23" t="str">
        <v>Patil Shankar</v>
      </c>
      <c r="E94" s="22" t="str">
        <v>C</v>
      </c>
    </row>
    <row r="95" spans="1:5" x14ac:dyDescent="0.3">
      <c r="A95" s="23">
        <f>SUBTOTAL(3,$B$9:B95)</f>
        <v>87</v>
      </c>
      <c r="B95" s="23" t="str">
        <v>2803336B</v>
      </c>
      <c r="C95" s="23" t="str">
        <v>Nk</v>
      </c>
      <c r="D95" s="23" t="str">
        <v>Bhosale Dhanaji</v>
      </c>
      <c r="E95" s="22" t="str">
        <v>HQ</v>
      </c>
    </row>
    <row r="96" spans="1:5" x14ac:dyDescent="0.3">
      <c r="A96" s="23">
        <f>SUBTOTAL(3,$B$9:B96)</f>
        <v>88</v>
      </c>
      <c r="B96" s="23" t="str">
        <v>2804394P</v>
      </c>
      <c r="C96" s="23" t="str">
        <v>Nk</v>
      </c>
      <c r="D96" s="23" t="str">
        <v>Varal Shankar</v>
      </c>
      <c r="E96" s="22" t="str">
        <v>HQ</v>
      </c>
    </row>
    <row r="97" spans="1:5" x14ac:dyDescent="0.3">
      <c r="A97" s="23">
        <f>SUBTOTAL(3,$B$9:B97)</f>
        <v>89</v>
      </c>
      <c r="B97" s="23" t="str">
        <v>2804784X</v>
      </c>
      <c r="C97" s="23" t="str">
        <v>Nk</v>
      </c>
      <c r="D97" s="23" t="str">
        <v>Manjule Dilip</v>
      </c>
      <c r="E97" s="22" t="str">
        <v>HQ</v>
      </c>
    </row>
    <row r="98" spans="1:5" x14ac:dyDescent="0.3">
      <c r="A98" s="23">
        <f>SUBTOTAL(3,$B$9:B98)</f>
        <v>90</v>
      </c>
      <c r="B98" s="23" t="str">
        <v>2805291H</v>
      </c>
      <c r="C98" s="23" t="str">
        <v>Nk</v>
      </c>
      <c r="D98" s="23" t="str">
        <v>Chorge Shriram</v>
      </c>
      <c r="E98" s="22" t="str">
        <v>B</v>
      </c>
    </row>
    <row r="99" spans="1:5" x14ac:dyDescent="0.3">
      <c r="A99" s="23">
        <f>SUBTOTAL(3,$B$9:B99)</f>
        <v>91</v>
      </c>
      <c r="B99" s="23" t="str">
        <v>2805752F</v>
      </c>
      <c r="C99" s="23" t="str">
        <v>Nk</v>
      </c>
      <c r="D99" s="23" t="str">
        <v>Lakhe Dhanraj</v>
      </c>
      <c r="E99" s="22" t="str">
        <v>HQ</v>
      </c>
    </row>
    <row r="100" spans="1:5" x14ac:dyDescent="0.3">
      <c r="A100" s="23">
        <f>SUBTOTAL(3,$B$9:B100)</f>
        <v>92</v>
      </c>
      <c r="B100" s="23" t="str">
        <v>2805990A</v>
      </c>
      <c r="C100" s="23" t="str">
        <v>Nk</v>
      </c>
      <c r="D100" s="23" t="str">
        <v>Jagtap Baliram</v>
      </c>
      <c r="E100" s="22" t="str">
        <v>B</v>
      </c>
    </row>
    <row r="101" spans="1:5" x14ac:dyDescent="0.3">
      <c r="A101" s="23">
        <f>SUBTOTAL(3,$B$9:B101)</f>
        <v>93</v>
      </c>
      <c r="B101" s="23" t="str">
        <v>2806157K</v>
      </c>
      <c r="C101" s="23" t="str">
        <v>Nk</v>
      </c>
      <c r="D101" s="23" t="str">
        <v>Dond Prakash</v>
      </c>
      <c r="E101" s="22" t="str">
        <v>HQ</v>
      </c>
    </row>
    <row r="102" spans="1:5" x14ac:dyDescent="0.3">
      <c r="A102" s="23">
        <f>SUBTOTAL(3,$B$9:B102)</f>
        <v>94</v>
      </c>
      <c r="B102" s="23" t="str">
        <v>2807555X</v>
      </c>
      <c r="C102" s="23" t="str">
        <v>Nk</v>
      </c>
      <c r="D102" s="23" t="str">
        <v>Bhosale Santosh</v>
      </c>
      <c r="E102" s="22" t="str">
        <v>SP</v>
      </c>
    </row>
    <row r="103" spans="1:5" x14ac:dyDescent="0.3">
      <c r="A103" s="23">
        <f>SUBTOTAL(3,$B$9:B103)</f>
        <v>95</v>
      </c>
      <c r="B103" s="23" t="str">
        <v>IC-63562M</v>
      </c>
      <c r="C103" s="23" t="str">
        <v>Nk</v>
      </c>
      <c r="D103" s="23" t="str">
        <v>JKV Mudliar</v>
      </c>
      <c r="E103" s="22" t="str">
        <v>HQ</v>
      </c>
    </row>
    <row r="104" spans="1:5" x14ac:dyDescent="0.3">
      <c r="A104" s="23">
        <f>SUBTOTAL(3,$B$9:B104)</f>
        <v>96</v>
      </c>
      <c r="B104" s="23" t="str">
        <v>IC-77800B</v>
      </c>
      <c r="C104" s="23" t="str">
        <v>Nk</v>
      </c>
      <c r="D104" s="23" t="str">
        <v>Abhinav Rai</v>
      </c>
      <c r="E104" s="22" t="str">
        <v>SP</v>
      </c>
    </row>
    <row r="105" spans="1:5" x14ac:dyDescent="0.3">
      <c r="A105" s="23">
        <f>SUBTOTAL(3,$B$9:B105)</f>
        <v>97</v>
      </c>
      <c r="B105" s="23" t="str">
        <v>JC-460643F</v>
      </c>
      <c r="C105" s="23" t="str">
        <v>Nk</v>
      </c>
      <c r="D105" s="23" t="str">
        <v>D B Dhangare</v>
      </c>
      <c r="E105" s="22" t="str">
        <v>B</v>
      </c>
    </row>
    <row r="106" spans="1:5" x14ac:dyDescent="0.3">
      <c r="A106" s="23">
        <f>SUBTOTAL(3,$B$9:B106)</f>
        <v>98</v>
      </c>
      <c r="B106" s="23" t="str">
        <v>JC-460769P</v>
      </c>
      <c r="C106" s="23" t="str">
        <v>Nk</v>
      </c>
      <c r="D106" s="23" t="str">
        <v>Parbhane SanjaB</v>
      </c>
      <c r="E106" s="22" t="str">
        <v>C</v>
      </c>
    </row>
    <row r="107" spans="1:5" x14ac:dyDescent="0.3">
      <c r="A107" s="23">
        <f>SUBTOTAL(3,$B$9:B107)</f>
        <v>99</v>
      </c>
      <c r="B107" s="23" t="str">
        <v>JC-461278L</v>
      </c>
      <c r="C107" s="23" t="str">
        <v>Nk</v>
      </c>
      <c r="D107" s="23" t="str">
        <v>Gurmej Singh</v>
      </c>
      <c r="E107" s="22" t="str">
        <v>A</v>
      </c>
    </row>
    <row r="108" spans="1:5" x14ac:dyDescent="0.3">
      <c r="A108" s="23">
        <f>SUBTOTAL(3,$B$9:B108)</f>
        <v>100</v>
      </c>
      <c r="B108" s="23" t="str">
        <v>JC-461677P</v>
      </c>
      <c r="C108" s="23" t="str">
        <v>Nk</v>
      </c>
      <c r="D108" s="23" t="str">
        <v>Bagal Prakash</v>
      </c>
      <c r="E108" s="22" t="str">
        <v>C</v>
      </c>
    </row>
    <row r="109" spans="1:5" x14ac:dyDescent="0.3">
      <c r="A109" s="23">
        <f>SUBTOTAL(3,$B$9:B109)</f>
        <v>101</v>
      </c>
      <c r="B109" s="23" t="str">
        <v>2794593M</v>
      </c>
      <c r="C109" s="23" t="str">
        <v>Nk</v>
      </c>
      <c r="D109" s="23" t="str">
        <v>Gawade Deepak</v>
      </c>
      <c r="E109" s="22" t="str">
        <v>B</v>
      </c>
    </row>
    <row r="110" spans="1:5" x14ac:dyDescent="0.3">
      <c r="A110" s="23">
        <f>SUBTOTAL(3,$B$9:B110)</f>
        <v>101</v>
      </c>
    </row>
    <row r="111" spans="1:5" x14ac:dyDescent="0.3">
      <c r="A111" s="23">
        <f>SUBTOTAL(3,$B$9:B111)</f>
        <v>101</v>
      </c>
    </row>
  </sheetData>
  <mergeCells count="3">
    <mergeCell ref="A7:E7"/>
    <mergeCell ref="G2:G3"/>
    <mergeCell ref="H2:H3"/>
  </mergeCells>
  <pageMargins left="0.7" right="0.7" top="0.75" bottom="0.75" header="0.3" footer="0.3"/>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34"/>
  <dimension ref="A1:P11"/>
  <sheetViews>
    <sheetView workbookViewId="0">
      <selection activeCell="T7" sqref="T7"/>
    </sheetView>
  </sheetViews>
  <sheetFormatPr defaultRowHeight="14.4" x14ac:dyDescent="0.3"/>
  <cols>
    <col min="1" max="1" width="8.77734375" style="23" customWidth="1"/>
    <col min="2" max="2" width="10.77734375" style="23" customWidth="1"/>
    <col min="3" max="3" width="5.5546875" style="23" customWidth="1"/>
    <col min="4" max="4" width="12.21875" style="23" customWidth="1"/>
    <col min="5" max="5" width="4.44140625" style="23" customWidth="1"/>
    <col min="6" max="15" width="0" style="23" hidden="1" customWidth="1"/>
    <col min="16" max="16" width="10.44140625" style="23" customWidth="1"/>
  </cols>
  <sheetData>
    <row r="1" spans="1:16" x14ac:dyDescent="0.3">
      <c r="A1"/>
      <c r="B1"/>
      <c r="C1"/>
      <c r="D1"/>
      <c r="E1"/>
      <c r="F1"/>
      <c r="G1"/>
      <c r="H1"/>
      <c r="I1"/>
      <c r="J1"/>
      <c r="K1"/>
      <c r="L1"/>
      <c r="M1"/>
      <c r="N1"/>
      <c r="O1"/>
      <c r="P1"/>
    </row>
    <row r="2" spans="1:16" ht="27.6" hidden="1" x14ac:dyDescent="0.3">
      <c r="A2"/>
      <c r="B2"/>
      <c r="C2"/>
      <c r="D2"/>
      <c r="E2"/>
      <c r="F2"/>
      <c r="G2" s="14" t="s">
        <v>1295</v>
      </c>
      <c r="H2"/>
      <c r="I2"/>
      <c r="J2"/>
      <c r="K2"/>
      <c r="L2"/>
      <c r="M2"/>
      <c r="N2"/>
      <c r="O2"/>
      <c r="P2"/>
    </row>
    <row r="3" spans="1:16" x14ac:dyDescent="0.3">
      <c r="A3"/>
      <c r="B3"/>
      <c r="C3"/>
      <c r="D3"/>
      <c r="E3"/>
      <c r="F3"/>
      <c r="G3" s="24"/>
      <c r="H3"/>
      <c r="I3"/>
      <c r="J3"/>
      <c r="K3"/>
      <c r="L3"/>
      <c r="M3"/>
      <c r="N3"/>
      <c r="O3"/>
      <c r="P3"/>
    </row>
    <row r="4" spans="1:16" x14ac:dyDescent="0.3">
      <c r="A4"/>
      <c r="B4"/>
      <c r="C4"/>
      <c r="D4"/>
      <c r="E4"/>
      <c r="F4"/>
      <c r="G4"/>
      <c r="H4"/>
      <c r="I4"/>
      <c r="J4"/>
      <c r="K4"/>
      <c r="L4"/>
      <c r="M4"/>
      <c r="N4"/>
      <c r="O4"/>
      <c r="P4"/>
    </row>
    <row r="5" spans="1:16" x14ac:dyDescent="0.3">
      <c r="A5"/>
      <c r="B5"/>
      <c r="C5"/>
      <c r="D5"/>
      <c r="E5"/>
      <c r="F5"/>
      <c r="G5"/>
      <c r="H5"/>
      <c r="I5"/>
      <c r="J5"/>
      <c r="K5"/>
      <c r="L5"/>
      <c r="M5"/>
      <c r="N5"/>
      <c r="O5"/>
      <c r="P5"/>
    </row>
    <row r="6" spans="1:16" x14ac:dyDescent="0.3">
      <c r="A6" s="90" t="s">
        <v>1368</v>
      </c>
      <c r="B6" s="91"/>
      <c r="C6" s="91"/>
      <c r="D6" s="91"/>
      <c r="E6" s="91"/>
      <c r="F6" s="91"/>
      <c r="G6" s="91"/>
      <c r="H6" s="91"/>
      <c r="I6" s="91"/>
      <c r="J6" s="91"/>
      <c r="K6" s="91"/>
      <c r="L6" s="91"/>
      <c r="M6" s="91"/>
      <c r="N6" s="91"/>
      <c r="O6" s="91"/>
      <c r="P6" s="91"/>
    </row>
    <row r="7" spans="1:16" x14ac:dyDescent="0.3">
      <c r="A7" s="76" t="s">
        <v>1312</v>
      </c>
      <c r="B7" s="76" t="s">
        <v>1345</v>
      </c>
      <c r="C7" s="76" t="s">
        <v>1346</v>
      </c>
      <c r="D7" s="76" t="s">
        <v>1348</v>
      </c>
      <c r="E7" s="76" t="s">
        <v>1314</v>
      </c>
      <c r="F7" s="76"/>
      <c r="G7" s="76"/>
      <c r="H7" s="76"/>
      <c r="I7" s="76"/>
      <c r="J7" s="76"/>
      <c r="K7" s="76"/>
      <c r="L7" s="76"/>
      <c r="M7" s="76"/>
      <c r="N7" s="76"/>
      <c r="O7" s="76"/>
      <c r="P7" s="76" t="s">
        <v>1355</v>
      </c>
    </row>
    <row r="8" spans="1:16" x14ac:dyDescent="0.3">
      <c r="A8" s="23">
        <f ca="1">SUBTOTAL(3,$B$8:B8)</f>
        <v>1</v>
      </c>
      <c r="B8" s="23" t="e" cm="1">
        <f t="array" aca="1" ref="B8:P10" ca="1">_xlfn._xlws.FILTER('MASTER NOMINAL ROLL'!B5:P1048576,'MASTER NOMINAL ROLL'!P5:P1048576='POSTING OUT'!G2)</f>
        <v>#NAME?</v>
      </c>
      <c r="C8" s="23" t="e">
        <f ca="1"/>
        <v>#NAME?</v>
      </c>
      <c r="D8" s="23" t="e">
        <f ca="1"/>
        <v>#NAME?</v>
      </c>
      <c r="E8" s="23" t="e">
        <f ca="1"/>
        <v>#NAME?</v>
      </c>
      <c r="F8" s="23" t="e">
        <f ca="1"/>
        <v>#NAME?</v>
      </c>
      <c r="G8" s="23" t="e">
        <f ca="1"/>
        <v>#NAME?</v>
      </c>
      <c r="H8" s="23" t="e">
        <f ca="1"/>
        <v>#NAME?</v>
      </c>
      <c r="I8" s="23" t="e">
        <f ca="1"/>
        <v>#NAME?</v>
      </c>
      <c r="J8" s="23" t="e">
        <f ca="1"/>
        <v>#NAME?</v>
      </c>
      <c r="K8" s="23" t="e">
        <f ca="1"/>
        <v>#NAME?</v>
      </c>
      <c r="L8" s="23" t="e">
        <f ca="1"/>
        <v>#NAME?</v>
      </c>
      <c r="M8" s="23" t="e">
        <f ca="1"/>
        <v>#NAME?</v>
      </c>
      <c r="N8" s="23" t="e">
        <f ca="1"/>
        <v>#NAME?</v>
      </c>
      <c r="O8" s="23" t="e">
        <f ca="1"/>
        <v>#NAME?</v>
      </c>
      <c r="P8" s="23" t="e">
        <f ca="1"/>
        <v>#NAME?</v>
      </c>
    </row>
    <row r="9" spans="1:16" x14ac:dyDescent="0.3">
      <c r="A9" s="23">
        <f ca="1">SUBTOTAL(3,$B$8:B9)</f>
        <v>2</v>
      </c>
      <c r="B9" s="23" t="e">
        <f ca="1"/>
        <v>#NAME?</v>
      </c>
      <c r="C9" s="23" t="e">
        <f ca="1"/>
        <v>#NAME?</v>
      </c>
      <c r="D9" s="23" t="e">
        <f ca="1"/>
        <v>#NAME?</v>
      </c>
      <c r="E9" s="23" t="e">
        <f ca="1"/>
        <v>#NAME?</v>
      </c>
      <c r="F9" s="23" t="e">
        <f ca="1"/>
        <v>#NAME?</v>
      </c>
      <c r="G9" s="23" t="e">
        <f ca="1"/>
        <v>#NAME?</v>
      </c>
      <c r="H9" s="23" t="e">
        <f ca="1"/>
        <v>#NAME?</v>
      </c>
      <c r="I9" s="23" t="e">
        <f ca="1"/>
        <v>#NAME?</v>
      </c>
      <c r="J9" s="23" t="e">
        <f ca="1"/>
        <v>#NAME?</v>
      </c>
      <c r="K9" s="23" t="e">
        <f ca="1"/>
        <v>#NAME?</v>
      </c>
      <c r="L9" s="23" t="e">
        <f ca="1"/>
        <v>#NAME?</v>
      </c>
      <c r="M9" s="23" t="e">
        <f ca="1"/>
        <v>#NAME?</v>
      </c>
      <c r="N9" s="23" t="e">
        <f ca="1"/>
        <v>#NAME?</v>
      </c>
      <c r="O9" s="23" t="e">
        <f ca="1"/>
        <v>#NAME?</v>
      </c>
      <c r="P9" s="23" t="e">
        <f ca="1"/>
        <v>#NAME?</v>
      </c>
    </row>
    <row r="10" spans="1:16" x14ac:dyDescent="0.3">
      <c r="A10" s="23">
        <f ca="1">SUBTOTAL(3,$B$8:B10)</f>
        <v>3</v>
      </c>
      <c r="B10" s="23" t="e">
        <f ca="1"/>
        <v>#NAME?</v>
      </c>
      <c r="C10" s="23" t="e">
        <f ca="1"/>
        <v>#NAME?</v>
      </c>
      <c r="D10" s="23" t="e">
        <f ca="1"/>
        <v>#NAME?</v>
      </c>
      <c r="E10" s="23" t="e">
        <f ca="1"/>
        <v>#NAME?</v>
      </c>
      <c r="F10" s="23" t="e">
        <f ca="1"/>
        <v>#NAME?</v>
      </c>
      <c r="G10" s="23" t="e">
        <f ca="1"/>
        <v>#NAME?</v>
      </c>
      <c r="H10" s="23" t="e">
        <f ca="1"/>
        <v>#NAME?</v>
      </c>
      <c r="I10" s="23" t="e">
        <f ca="1"/>
        <v>#NAME?</v>
      </c>
      <c r="J10" s="23" t="e">
        <f ca="1"/>
        <v>#NAME?</v>
      </c>
      <c r="K10" s="23" t="e">
        <f ca="1"/>
        <v>#NAME?</v>
      </c>
      <c r="L10" s="23" t="e">
        <f ca="1"/>
        <v>#NAME?</v>
      </c>
      <c r="M10" s="23" t="e">
        <f ca="1"/>
        <v>#NAME?</v>
      </c>
      <c r="N10" s="23" t="e">
        <f ca="1"/>
        <v>#NAME?</v>
      </c>
      <c r="O10" s="23" t="e">
        <f ca="1"/>
        <v>#NAME?</v>
      </c>
      <c r="P10" s="23" t="e">
        <f ca="1"/>
        <v>#NAME?</v>
      </c>
    </row>
    <row r="11" spans="1:16" x14ac:dyDescent="0.3">
      <c r="A11" s="23">
        <f ca="1">SUBTOTAL(3,$B$8:B11)</f>
        <v>3</v>
      </c>
    </row>
  </sheetData>
  <mergeCells count="1">
    <mergeCell ref="A6:P6"/>
  </mergeCells>
  <pageMargins left="0.7" right="0.7" top="0.75" bottom="0.75" header="0.3" footer="0.3"/>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48"/>
  <dimension ref="D1:Y427"/>
  <sheetViews>
    <sheetView topLeftCell="A3" workbookViewId="0">
      <selection activeCell="H5" sqref="H5"/>
    </sheetView>
  </sheetViews>
  <sheetFormatPr defaultRowHeight="14.4" x14ac:dyDescent="0.3"/>
  <cols>
    <col min="4" max="4" width="9.21875" style="21"/>
    <col min="5" max="5" width="8.21875" hidden="1" customWidth="1"/>
    <col min="6" max="6" width="10.77734375" bestFit="1" customWidth="1"/>
    <col min="7" max="7" width="7.44140625" bestFit="1" customWidth="1"/>
    <col min="8" max="8" width="17.77734375" bestFit="1" customWidth="1"/>
    <col min="10" max="10" width="11.77734375" bestFit="1" customWidth="1"/>
    <col min="11" max="11" width="15.44140625" bestFit="1" customWidth="1"/>
    <col min="12" max="22" width="0" hidden="1" customWidth="1"/>
  </cols>
  <sheetData>
    <row r="1" spans="4:25" hidden="1" x14ac:dyDescent="0.3">
      <c r="E1" s="19" t="s">
        <v>1310</v>
      </c>
      <c r="F1" t="s">
        <v>1311</v>
      </c>
    </row>
    <row r="2" spans="4:25" hidden="1" x14ac:dyDescent="0.3">
      <c r="E2" s="19" t="s">
        <v>1331</v>
      </c>
      <c r="F2" t="s">
        <v>1311</v>
      </c>
    </row>
    <row r="3" spans="4:25" ht="54.45" customHeight="1" x14ac:dyDescent="0.3"/>
    <row r="4" spans="4:25" ht="75.599999999999994" customHeight="1" x14ac:dyDescent="0.3">
      <c r="X4" s="130"/>
      <c r="Y4" s="130"/>
    </row>
    <row r="5" spans="4:25" x14ac:dyDescent="0.3">
      <c r="D5" s="53" t="s">
        <v>1312</v>
      </c>
      <c r="E5" s="54" t="s">
        <v>1300</v>
      </c>
      <c r="F5" s="54" t="s">
        <v>1301</v>
      </c>
      <c r="G5" s="54" t="s">
        <v>1298</v>
      </c>
      <c r="H5" s="54" t="s">
        <v>9</v>
      </c>
      <c r="I5" s="54" t="s">
        <v>10</v>
      </c>
      <c r="J5" s="54" t="s">
        <v>1297</v>
      </c>
      <c r="K5" s="54" t="s">
        <v>11</v>
      </c>
    </row>
    <row r="6" spans="4:25" x14ac:dyDescent="0.3">
      <c r="D6" s="22">
        <f>SUBTOTAL(3,$F$6:F6)</f>
        <v>1</v>
      </c>
      <c r="E6">
        <v>1</v>
      </c>
      <c r="F6" t="s">
        <v>44</v>
      </c>
      <c r="G6" t="s">
        <v>34</v>
      </c>
      <c r="H6" t="s">
        <v>45</v>
      </c>
      <c r="I6" t="s">
        <v>1</v>
      </c>
      <c r="J6" t="s">
        <v>5</v>
      </c>
      <c r="K6" t="s">
        <v>16</v>
      </c>
    </row>
    <row r="7" spans="4:25" x14ac:dyDescent="0.3">
      <c r="D7" s="22">
        <f>SUBTOTAL(3,$F$6:F7)</f>
        <v>2</v>
      </c>
      <c r="E7">
        <v>2</v>
      </c>
      <c r="F7" t="s">
        <v>114</v>
      </c>
      <c r="G7" t="s">
        <v>14</v>
      </c>
      <c r="H7" t="s">
        <v>115</v>
      </c>
      <c r="I7" t="s">
        <v>1</v>
      </c>
      <c r="J7" t="s">
        <v>1264</v>
      </c>
      <c r="K7" t="s">
        <v>1292</v>
      </c>
    </row>
    <row r="8" spans="4:25" x14ac:dyDescent="0.3">
      <c r="D8" s="22">
        <f>SUBTOTAL(3,$F$6:F8)</f>
        <v>3</v>
      </c>
      <c r="E8">
        <v>3</v>
      </c>
      <c r="F8" t="s">
        <v>118</v>
      </c>
      <c r="G8" t="s">
        <v>19</v>
      </c>
      <c r="H8" t="s">
        <v>119</v>
      </c>
      <c r="I8" t="s">
        <v>1</v>
      </c>
      <c r="J8" t="s">
        <v>1330</v>
      </c>
      <c r="K8" t="s">
        <v>16</v>
      </c>
    </row>
    <row r="9" spans="4:25" x14ac:dyDescent="0.3">
      <c r="D9" s="22">
        <f>SUBTOTAL(3,$F$6:F9)</f>
        <v>4</v>
      </c>
      <c r="E9">
        <v>4</v>
      </c>
      <c r="F9" t="s">
        <v>134</v>
      </c>
      <c r="G9" t="s">
        <v>24</v>
      </c>
      <c r="H9" t="s">
        <v>135</v>
      </c>
      <c r="I9" t="s">
        <v>1</v>
      </c>
      <c r="J9" t="s">
        <v>20</v>
      </c>
      <c r="K9" t="s">
        <v>16</v>
      </c>
    </row>
    <row r="10" spans="4:25" x14ac:dyDescent="0.3">
      <c r="D10" s="22">
        <f>SUBTOTAL(3,$F$6:F10)</f>
        <v>5</v>
      </c>
      <c r="E10" s="23">
        <v>5</v>
      </c>
      <c r="F10" t="s">
        <v>145</v>
      </c>
      <c r="G10" t="s">
        <v>34</v>
      </c>
      <c r="H10" t="s">
        <v>146</v>
      </c>
      <c r="I10" t="s">
        <v>1</v>
      </c>
      <c r="J10" t="s">
        <v>1295</v>
      </c>
      <c r="K10" t="s">
        <v>16</v>
      </c>
    </row>
    <row r="11" spans="4:25" x14ac:dyDescent="0.3">
      <c r="D11" s="22">
        <f>SUBTOTAL(3,$F$6:F11)</f>
        <v>6</v>
      </c>
      <c r="E11">
        <v>6</v>
      </c>
      <c r="F11" t="s">
        <v>169</v>
      </c>
      <c r="G11" t="s">
        <v>14</v>
      </c>
      <c r="H11" t="s">
        <v>170</v>
      </c>
      <c r="I11" t="s">
        <v>1</v>
      </c>
      <c r="J11" t="s">
        <v>5</v>
      </c>
      <c r="K11" t="s">
        <v>26</v>
      </c>
    </row>
    <row r="12" spans="4:25" x14ac:dyDescent="0.3">
      <c r="D12" s="22">
        <f>SUBTOTAL(3,$F$6:F12)</f>
        <v>7</v>
      </c>
      <c r="E12">
        <v>7</v>
      </c>
      <c r="F12" t="s">
        <v>194</v>
      </c>
      <c r="G12" t="s">
        <v>19</v>
      </c>
      <c r="H12" t="s">
        <v>195</v>
      </c>
      <c r="I12" t="s">
        <v>0</v>
      </c>
      <c r="J12" t="s">
        <v>1264</v>
      </c>
      <c r="K12" t="s">
        <v>16</v>
      </c>
    </row>
    <row r="13" spans="4:25" x14ac:dyDescent="0.3">
      <c r="D13" s="22">
        <f>SUBTOTAL(3,$F$6:F13)</f>
        <v>8</v>
      </c>
      <c r="E13">
        <v>8</v>
      </c>
      <c r="F13" t="s">
        <v>213</v>
      </c>
      <c r="G13" t="s">
        <v>24</v>
      </c>
      <c r="H13" t="s">
        <v>214</v>
      </c>
      <c r="I13" t="s">
        <v>15</v>
      </c>
      <c r="J13" t="s">
        <v>1295</v>
      </c>
      <c r="K13" t="s">
        <v>16</v>
      </c>
    </row>
    <row r="14" spans="4:25" x14ac:dyDescent="0.3">
      <c r="D14" s="22">
        <f>SUBTOTAL(3,$F$6:F14)</f>
        <v>9</v>
      </c>
      <c r="E14">
        <v>9</v>
      </c>
      <c r="F14" t="s">
        <v>228</v>
      </c>
      <c r="G14" t="s">
        <v>34</v>
      </c>
      <c r="H14" t="s">
        <v>229</v>
      </c>
      <c r="I14" t="s">
        <v>15</v>
      </c>
      <c r="J14" t="s">
        <v>1266</v>
      </c>
      <c r="K14" t="s">
        <v>16</v>
      </c>
    </row>
    <row r="15" spans="4:25" x14ac:dyDescent="0.3">
      <c r="D15" s="22">
        <f>SUBTOTAL(3,$F$6:F15)</f>
        <v>10</v>
      </c>
      <c r="E15">
        <v>10</v>
      </c>
      <c r="F15" t="s">
        <v>247</v>
      </c>
      <c r="G15" t="s">
        <v>14</v>
      </c>
      <c r="H15" t="s">
        <v>248</v>
      </c>
      <c r="I15" t="s">
        <v>15</v>
      </c>
      <c r="J15" t="s">
        <v>1296</v>
      </c>
      <c r="K15" t="s">
        <v>16</v>
      </c>
    </row>
    <row r="16" spans="4:25" x14ac:dyDescent="0.3">
      <c r="D16" s="22"/>
      <c r="E16">
        <v>11</v>
      </c>
      <c r="F16" t="s">
        <v>253</v>
      </c>
      <c r="G16" t="s">
        <v>19</v>
      </c>
      <c r="H16" t="s">
        <v>254</v>
      </c>
      <c r="I16" t="s">
        <v>15</v>
      </c>
      <c r="J16" t="s">
        <v>20</v>
      </c>
      <c r="K16" t="s">
        <v>16</v>
      </c>
    </row>
    <row r="17" spans="4:11" x14ac:dyDescent="0.3">
      <c r="D17" s="22"/>
      <c r="E17">
        <v>12</v>
      </c>
      <c r="F17" t="s">
        <v>266</v>
      </c>
      <c r="G17" t="s">
        <v>24</v>
      </c>
      <c r="H17" t="s">
        <v>267</v>
      </c>
      <c r="I17" t="s">
        <v>15</v>
      </c>
      <c r="J17" t="s">
        <v>20</v>
      </c>
      <c r="K17" t="s">
        <v>16</v>
      </c>
    </row>
    <row r="18" spans="4:11" x14ac:dyDescent="0.3">
      <c r="D18" s="22"/>
      <c r="E18">
        <v>13</v>
      </c>
      <c r="F18" t="s">
        <v>272</v>
      </c>
      <c r="G18" t="s">
        <v>34</v>
      </c>
      <c r="H18" t="s">
        <v>273</v>
      </c>
      <c r="I18" t="s">
        <v>15</v>
      </c>
      <c r="J18" t="s">
        <v>20</v>
      </c>
      <c r="K18" t="s">
        <v>1292</v>
      </c>
    </row>
    <row r="19" spans="4:11" x14ac:dyDescent="0.3">
      <c r="D19" s="22"/>
      <c r="E19">
        <v>14</v>
      </c>
      <c r="F19" t="s">
        <v>276</v>
      </c>
      <c r="G19" t="s">
        <v>14</v>
      </c>
      <c r="H19" t="s">
        <v>277</v>
      </c>
      <c r="I19" t="s">
        <v>0</v>
      </c>
      <c r="J19" t="s">
        <v>1264</v>
      </c>
      <c r="K19" t="s">
        <v>274</v>
      </c>
    </row>
    <row r="20" spans="4:11" x14ac:dyDescent="0.3">
      <c r="D20" s="22"/>
      <c r="E20">
        <v>15</v>
      </c>
      <c r="F20" t="s">
        <v>288</v>
      </c>
      <c r="G20" t="s">
        <v>19</v>
      </c>
      <c r="H20" t="s">
        <v>289</v>
      </c>
      <c r="I20" t="s">
        <v>0</v>
      </c>
      <c r="J20" t="s">
        <v>1264</v>
      </c>
      <c r="K20" t="s">
        <v>16</v>
      </c>
    </row>
    <row r="21" spans="4:11" x14ac:dyDescent="0.3">
      <c r="D21" s="22"/>
      <c r="E21" s="23">
        <v>16</v>
      </c>
      <c r="F21" t="s">
        <v>320</v>
      </c>
      <c r="G21" t="s">
        <v>24</v>
      </c>
      <c r="H21" t="s">
        <v>321</v>
      </c>
      <c r="I21" t="s">
        <v>15</v>
      </c>
      <c r="J21" t="s">
        <v>1266</v>
      </c>
      <c r="K21" t="s">
        <v>16</v>
      </c>
    </row>
    <row r="22" spans="4:11" x14ac:dyDescent="0.3">
      <c r="D22" s="22"/>
      <c r="E22">
        <v>17</v>
      </c>
      <c r="F22" t="s">
        <v>352</v>
      </c>
      <c r="G22" t="s">
        <v>34</v>
      </c>
      <c r="H22" t="s">
        <v>353</v>
      </c>
      <c r="I22" t="s">
        <v>4</v>
      </c>
      <c r="J22" t="s">
        <v>1266</v>
      </c>
      <c r="K22" t="s">
        <v>16</v>
      </c>
    </row>
    <row r="23" spans="4:11" x14ac:dyDescent="0.3">
      <c r="D23" s="22"/>
      <c r="E23">
        <v>18</v>
      </c>
      <c r="F23" t="s">
        <v>363</v>
      </c>
      <c r="G23" t="s">
        <v>14</v>
      </c>
      <c r="H23" t="s">
        <v>364</v>
      </c>
      <c r="I23" t="s">
        <v>0</v>
      </c>
      <c r="J23" t="s">
        <v>1264</v>
      </c>
      <c r="K23" t="s">
        <v>16</v>
      </c>
    </row>
    <row r="24" spans="4:11" x14ac:dyDescent="0.3">
      <c r="D24" s="22"/>
      <c r="E24">
        <v>19</v>
      </c>
      <c r="F24" t="s">
        <v>371</v>
      </c>
      <c r="G24" t="s">
        <v>19</v>
      </c>
      <c r="H24" t="s">
        <v>372</v>
      </c>
      <c r="I24" t="s">
        <v>0</v>
      </c>
      <c r="J24" t="s">
        <v>5</v>
      </c>
      <c r="K24" t="s">
        <v>373</v>
      </c>
    </row>
    <row r="25" spans="4:11" x14ac:dyDescent="0.3">
      <c r="D25" s="22"/>
      <c r="E25">
        <v>20</v>
      </c>
      <c r="F25" t="s">
        <v>384</v>
      </c>
      <c r="G25" t="s">
        <v>24</v>
      </c>
      <c r="H25" t="s">
        <v>385</v>
      </c>
      <c r="I25" t="s">
        <v>1</v>
      </c>
      <c r="J25" t="s">
        <v>5</v>
      </c>
      <c r="K25" t="s">
        <v>16</v>
      </c>
    </row>
    <row r="26" spans="4:11" x14ac:dyDescent="0.3">
      <c r="D26" s="22"/>
      <c r="E26">
        <v>21</v>
      </c>
      <c r="F26" t="s">
        <v>417</v>
      </c>
      <c r="G26" t="s">
        <v>34</v>
      </c>
      <c r="H26" t="s">
        <v>418</v>
      </c>
      <c r="I26" t="s">
        <v>0</v>
      </c>
      <c r="J26" t="s">
        <v>5</v>
      </c>
      <c r="K26" t="s">
        <v>16</v>
      </c>
    </row>
    <row r="27" spans="4:11" x14ac:dyDescent="0.3">
      <c r="D27" s="22"/>
      <c r="E27">
        <v>22</v>
      </c>
      <c r="F27" t="s">
        <v>471</v>
      </c>
      <c r="G27" t="s">
        <v>14</v>
      </c>
      <c r="H27" t="s">
        <v>472</v>
      </c>
      <c r="I27" t="s">
        <v>1</v>
      </c>
      <c r="J27" t="s">
        <v>5</v>
      </c>
      <c r="K27" t="s">
        <v>16</v>
      </c>
    </row>
    <row r="28" spans="4:11" x14ac:dyDescent="0.3">
      <c r="D28" s="22"/>
      <c r="E28">
        <v>23</v>
      </c>
      <c r="F28" t="s">
        <v>477</v>
      </c>
      <c r="G28" t="s">
        <v>19</v>
      </c>
      <c r="H28" t="s">
        <v>478</v>
      </c>
      <c r="I28" t="s">
        <v>1</v>
      </c>
      <c r="J28" t="s">
        <v>5</v>
      </c>
      <c r="K28" t="s">
        <v>16</v>
      </c>
    </row>
    <row r="29" spans="4:11" x14ac:dyDescent="0.3">
      <c r="D29" s="22"/>
      <c r="E29">
        <v>24</v>
      </c>
      <c r="F29" t="s">
        <v>480</v>
      </c>
      <c r="G29" t="s">
        <v>24</v>
      </c>
      <c r="H29" t="s">
        <v>481</v>
      </c>
      <c r="I29" t="s">
        <v>1</v>
      </c>
      <c r="J29" t="s">
        <v>5</v>
      </c>
      <c r="K29" t="s">
        <v>16</v>
      </c>
    </row>
    <row r="30" spans="4:11" x14ac:dyDescent="0.3">
      <c r="D30" s="22"/>
      <c r="E30">
        <v>25</v>
      </c>
      <c r="F30" t="s">
        <v>483</v>
      </c>
      <c r="G30" t="s">
        <v>34</v>
      </c>
      <c r="H30" t="s">
        <v>484</v>
      </c>
      <c r="I30" t="s">
        <v>0</v>
      </c>
      <c r="J30" t="s">
        <v>5</v>
      </c>
      <c r="K30" t="s">
        <v>16</v>
      </c>
    </row>
    <row r="31" spans="4:11" x14ac:dyDescent="0.3">
      <c r="D31" s="22"/>
      <c r="E31">
        <v>26</v>
      </c>
      <c r="F31" t="s">
        <v>492</v>
      </c>
      <c r="G31" t="s">
        <v>14</v>
      </c>
      <c r="H31" t="s">
        <v>493</v>
      </c>
      <c r="I31" t="s">
        <v>2</v>
      </c>
      <c r="J31" t="s">
        <v>1266</v>
      </c>
      <c r="K31" t="s">
        <v>16</v>
      </c>
    </row>
    <row r="32" spans="4:11" x14ac:dyDescent="0.3">
      <c r="D32" s="22"/>
      <c r="E32">
        <v>27</v>
      </c>
      <c r="F32" t="s">
        <v>498</v>
      </c>
      <c r="G32" t="s">
        <v>19</v>
      </c>
      <c r="H32" t="s">
        <v>499</v>
      </c>
      <c r="I32" t="s">
        <v>4</v>
      </c>
      <c r="J32" t="s">
        <v>1266</v>
      </c>
      <c r="K32" t="s">
        <v>133</v>
      </c>
    </row>
    <row r="33" spans="4:11" x14ac:dyDescent="0.3">
      <c r="D33" s="22"/>
      <c r="E33">
        <v>28</v>
      </c>
      <c r="F33" t="s">
        <v>502</v>
      </c>
      <c r="G33" t="s">
        <v>24</v>
      </c>
      <c r="H33" t="s">
        <v>503</v>
      </c>
      <c r="I33" t="s">
        <v>3</v>
      </c>
      <c r="J33" t="s">
        <v>5</v>
      </c>
      <c r="K33" t="s">
        <v>16</v>
      </c>
    </row>
    <row r="34" spans="4:11" x14ac:dyDescent="0.3">
      <c r="D34" s="22"/>
      <c r="E34">
        <v>29</v>
      </c>
      <c r="F34" t="s">
        <v>518</v>
      </c>
      <c r="G34" t="s">
        <v>34</v>
      </c>
      <c r="H34" t="s">
        <v>519</v>
      </c>
      <c r="I34" t="s">
        <v>15</v>
      </c>
      <c r="J34" t="s">
        <v>1266</v>
      </c>
      <c r="K34" t="s">
        <v>16</v>
      </c>
    </row>
    <row r="35" spans="4:11" x14ac:dyDescent="0.3">
      <c r="D35" s="22"/>
      <c r="E35">
        <v>30</v>
      </c>
      <c r="F35" t="s">
        <v>524</v>
      </c>
      <c r="G35" t="s">
        <v>14</v>
      </c>
      <c r="H35" t="s">
        <v>525</v>
      </c>
      <c r="I35" t="s">
        <v>3</v>
      </c>
      <c r="J35" t="s">
        <v>5</v>
      </c>
      <c r="K35" t="s">
        <v>16</v>
      </c>
    </row>
    <row r="36" spans="4:11" x14ac:dyDescent="0.3">
      <c r="D36" s="22"/>
      <c r="E36">
        <v>31</v>
      </c>
      <c r="F36" t="s">
        <v>539</v>
      </c>
      <c r="G36" t="s">
        <v>19</v>
      </c>
      <c r="H36" t="s">
        <v>540</v>
      </c>
      <c r="I36" t="s">
        <v>15</v>
      </c>
      <c r="J36" t="s">
        <v>1295</v>
      </c>
      <c r="K36" t="s">
        <v>16</v>
      </c>
    </row>
    <row r="37" spans="4:11" x14ac:dyDescent="0.3">
      <c r="D37" s="22"/>
      <c r="E37">
        <v>32</v>
      </c>
      <c r="F37" t="s">
        <v>542</v>
      </c>
      <c r="G37" t="s">
        <v>24</v>
      </c>
      <c r="H37" t="s">
        <v>543</v>
      </c>
      <c r="I37" t="s">
        <v>4</v>
      </c>
      <c r="J37" t="s">
        <v>5</v>
      </c>
      <c r="K37" t="s">
        <v>16</v>
      </c>
    </row>
    <row r="38" spans="4:11" x14ac:dyDescent="0.3">
      <c r="D38" s="22"/>
      <c r="E38">
        <v>33</v>
      </c>
      <c r="F38" t="s">
        <v>551</v>
      </c>
      <c r="G38" t="s">
        <v>34</v>
      </c>
      <c r="H38" t="s">
        <v>552</v>
      </c>
      <c r="I38" t="s">
        <v>3</v>
      </c>
      <c r="J38" t="s">
        <v>60</v>
      </c>
      <c r="K38" t="s">
        <v>16</v>
      </c>
    </row>
    <row r="39" spans="4:11" x14ac:dyDescent="0.3">
      <c r="D39" s="22"/>
      <c r="E39">
        <v>34</v>
      </c>
      <c r="F39" t="s">
        <v>557</v>
      </c>
      <c r="G39" t="s">
        <v>14</v>
      </c>
      <c r="H39" t="s">
        <v>558</v>
      </c>
      <c r="I39" t="s">
        <v>4</v>
      </c>
      <c r="J39" t="s">
        <v>1266</v>
      </c>
      <c r="K39" t="s">
        <v>16</v>
      </c>
    </row>
    <row r="40" spans="4:11" x14ac:dyDescent="0.3">
      <c r="D40" s="22"/>
      <c r="E40">
        <v>35</v>
      </c>
      <c r="F40" t="s">
        <v>563</v>
      </c>
      <c r="G40" t="s">
        <v>19</v>
      </c>
      <c r="H40" t="s">
        <v>564</v>
      </c>
      <c r="I40" t="s">
        <v>2</v>
      </c>
      <c r="J40" t="s">
        <v>1296</v>
      </c>
      <c r="K40" t="s">
        <v>16</v>
      </c>
    </row>
    <row r="41" spans="4:11" x14ac:dyDescent="0.3">
      <c r="D41" s="22"/>
      <c r="E41">
        <v>36</v>
      </c>
      <c r="F41" t="s">
        <v>599</v>
      </c>
      <c r="G41" t="s">
        <v>24</v>
      </c>
      <c r="H41" t="s">
        <v>600</v>
      </c>
      <c r="I41" t="s">
        <v>2</v>
      </c>
      <c r="J41" t="s">
        <v>60</v>
      </c>
      <c r="K41" t="s">
        <v>16</v>
      </c>
    </row>
    <row r="42" spans="4:11" x14ac:dyDescent="0.3">
      <c r="D42" s="22"/>
      <c r="E42">
        <v>37</v>
      </c>
      <c r="F42" t="s">
        <v>623</v>
      </c>
      <c r="G42" t="s">
        <v>34</v>
      </c>
      <c r="H42" t="s">
        <v>624</v>
      </c>
      <c r="I42" t="s">
        <v>2</v>
      </c>
      <c r="J42" t="s">
        <v>1265</v>
      </c>
      <c r="K42" t="s">
        <v>183</v>
      </c>
    </row>
    <row r="43" spans="4:11" x14ac:dyDescent="0.3">
      <c r="D43" s="22"/>
      <c r="E43">
        <v>38</v>
      </c>
      <c r="F43" t="s">
        <v>626</v>
      </c>
      <c r="G43" t="s">
        <v>14</v>
      </c>
      <c r="H43" t="s">
        <v>1285</v>
      </c>
      <c r="I43" t="s">
        <v>15</v>
      </c>
      <c r="J43" t="s">
        <v>60</v>
      </c>
      <c r="K43" t="s">
        <v>16</v>
      </c>
    </row>
    <row r="44" spans="4:11" x14ac:dyDescent="0.3">
      <c r="D44" s="22"/>
      <c r="E44">
        <v>39</v>
      </c>
      <c r="F44" t="s">
        <v>628</v>
      </c>
      <c r="G44" t="s">
        <v>19</v>
      </c>
      <c r="H44" t="s">
        <v>629</v>
      </c>
      <c r="I44" t="s">
        <v>15</v>
      </c>
      <c r="J44" t="s">
        <v>60</v>
      </c>
      <c r="K44" t="s">
        <v>16</v>
      </c>
    </row>
    <row r="45" spans="4:11" x14ac:dyDescent="0.3">
      <c r="D45" s="22"/>
      <c r="E45">
        <v>40</v>
      </c>
      <c r="F45" t="s">
        <v>634</v>
      </c>
      <c r="G45" t="s">
        <v>24</v>
      </c>
      <c r="H45" t="s">
        <v>635</v>
      </c>
      <c r="I45" t="s">
        <v>15</v>
      </c>
      <c r="J45" t="s">
        <v>1265</v>
      </c>
      <c r="K45" t="s">
        <v>16</v>
      </c>
    </row>
    <row r="46" spans="4:11" x14ac:dyDescent="0.3">
      <c r="D46" s="22"/>
      <c r="E46">
        <v>41</v>
      </c>
      <c r="F46" t="s">
        <v>660</v>
      </c>
      <c r="G46" t="s">
        <v>34</v>
      </c>
      <c r="H46" t="s">
        <v>661</v>
      </c>
      <c r="I46" t="s">
        <v>15</v>
      </c>
      <c r="J46" t="s">
        <v>60</v>
      </c>
      <c r="K46" t="s">
        <v>183</v>
      </c>
    </row>
    <row r="47" spans="4:11" x14ac:dyDescent="0.3">
      <c r="D47" s="22"/>
      <c r="E47">
        <v>42</v>
      </c>
      <c r="F47" t="s">
        <v>692</v>
      </c>
      <c r="G47" t="s">
        <v>14</v>
      </c>
      <c r="H47" t="s">
        <v>693</v>
      </c>
      <c r="I47" t="s">
        <v>15</v>
      </c>
      <c r="J47" t="s">
        <v>60</v>
      </c>
      <c r="K47" t="s">
        <v>16</v>
      </c>
    </row>
    <row r="48" spans="4:11" x14ac:dyDescent="0.3">
      <c r="D48" s="22"/>
      <c r="E48">
        <v>43</v>
      </c>
      <c r="F48" t="s">
        <v>699</v>
      </c>
      <c r="G48" t="s">
        <v>19</v>
      </c>
      <c r="H48" t="s">
        <v>700</v>
      </c>
      <c r="I48" t="s">
        <v>15</v>
      </c>
      <c r="J48" t="s">
        <v>142</v>
      </c>
      <c r="K48" t="s">
        <v>16</v>
      </c>
    </row>
    <row r="49" spans="4:11" x14ac:dyDescent="0.3">
      <c r="D49" s="22"/>
      <c r="E49">
        <v>44</v>
      </c>
      <c r="F49" t="s">
        <v>702</v>
      </c>
      <c r="G49" t="s">
        <v>24</v>
      </c>
      <c r="H49" t="s">
        <v>703</v>
      </c>
      <c r="I49" t="s">
        <v>15</v>
      </c>
      <c r="J49" t="s">
        <v>60</v>
      </c>
      <c r="K49" t="s">
        <v>16</v>
      </c>
    </row>
    <row r="50" spans="4:11" x14ac:dyDescent="0.3">
      <c r="D50" s="22"/>
      <c r="E50">
        <v>45</v>
      </c>
      <c r="F50" t="s">
        <v>705</v>
      </c>
      <c r="G50" t="s">
        <v>34</v>
      </c>
      <c r="H50" t="s">
        <v>706</v>
      </c>
      <c r="I50" t="s">
        <v>15</v>
      </c>
      <c r="J50" t="s">
        <v>1266</v>
      </c>
      <c r="K50" t="s">
        <v>16</v>
      </c>
    </row>
    <row r="51" spans="4:11" x14ac:dyDescent="0.3">
      <c r="D51" s="22"/>
      <c r="E51">
        <v>46</v>
      </c>
      <c r="F51" t="s">
        <v>708</v>
      </c>
      <c r="G51" t="s">
        <v>14</v>
      </c>
      <c r="H51" t="s">
        <v>709</v>
      </c>
      <c r="I51" t="s">
        <v>15</v>
      </c>
      <c r="J51" t="s">
        <v>60</v>
      </c>
      <c r="K51" t="s">
        <v>16</v>
      </c>
    </row>
    <row r="52" spans="4:11" x14ac:dyDescent="0.3">
      <c r="D52" s="22"/>
      <c r="E52">
        <v>47</v>
      </c>
      <c r="F52" t="s">
        <v>716</v>
      </c>
      <c r="G52" t="s">
        <v>19</v>
      </c>
      <c r="H52" t="s">
        <v>717</v>
      </c>
      <c r="I52" t="s">
        <v>15</v>
      </c>
      <c r="J52" t="s">
        <v>60</v>
      </c>
      <c r="K52" t="s">
        <v>26</v>
      </c>
    </row>
    <row r="53" spans="4:11" x14ac:dyDescent="0.3">
      <c r="D53" s="22"/>
      <c r="E53">
        <v>48</v>
      </c>
      <c r="F53" t="s">
        <v>725</v>
      </c>
      <c r="G53" t="s">
        <v>24</v>
      </c>
      <c r="H53" t="s">
        <v>726</v>
      </c>
      <c r="I53" t="s">
        <v>15</v>
      </c>
      <c r="J53" t="s">
        <v>60</v>
      </c>
      <c r="K53" t="s">
        <v>16</v>
      </c>
    </row>
    <row r="54" spans="4:11" x14ac:dyDescent="0.3">
      <c r="D54" s="22"/>
      <c r="E54">
        <v>49</v>
      </c>
      <c r="F54" t="s">
        <v>728</v>
      </c>
      <c r="G54" t="s">
        <v>1121</v>
      </c>
      <c r="H54" t="s">
        <v>1286</v>
      </c>
      <c r="I54" t="s">
        <v>15</v>
      </c>
      <c r="J54" t="s">
        <v>20</v>
      </c>
      <c r="K54" t="s">
        <v>16</v>
      </c>
    </row>
    <row r="55" spans="4:11" x14ac:dyDescent="0.3">
      <c r="D55" s="22"/>
      <c r="E55">
        <v>50</v>
      </c>
      <c r="F55" t="s">
        <v>730</v>
      </c>
      <c r="G55" t="s">
        <v>1121</v>
      </c>
      <c r="H55" t="s">
        <v>731</v>
      </c>
      <c r="I55" t="s">
        <v>15</v>
      </c>
      <c r="J55" t="s">
        <v>1264</v>
      </c>
      <c r="K55" t="s">
        <v>16</v>
      </c>
    </row>
    <row r="56" spans="4:11" x14ac:dyDescent="0.3">
      <c r="D56" s="22"/>
      <c r="E56">
        <v>51</v>
      </c>
      <c r="F56" t="s">
        <v>739</v>
      </c>
      <c r="G56" t="s">
        <v>1121</v>
      </c>
      <c r="H56" t="s">
        <v>740</v>
      </c>
      <c r="I56" t="s">
        <v>15</v>
      </c>
      <c r="J56" t="s">
        <v>5</v>
      </c>
      <c r="K56" t="s">
        <v>16</v>
      </c>
    </row>
    <row r="57" spans="4:11" x14ac:dyDescent="0.3">
      <c r="D57" s="22"/>
      <c r="E57">
        <v>52</v>
      </c>
      <c r="F57" t="s">
        <v>742</v>
      </c>
      <c r="G57" t="s">
        <v>1121</v>
      </c>
      <c r="H57" t="s">
        <v>743</v>
      </c>
      <c r="I57" t="s">
        <v>4</v>
      </c>
      <c r="J57" t="s">
        <v>5</v>
      </c>
      <c r="K57" t="s">
        <v>16</v>
      </c>
    </row>
    <row r="58" spans="4:11" x14ac:dyDescent="0.3">
      <c r="D58" s="22"/>
      <c r="E58">
        <v>53</v>
      </c>
      <c r="F58" t="s">
        <v>745</v>
      </c>
      <c r="G58" t="s">
        <v>1121</v>
      </c>
      <c r="H58" t="s">
        <v>746</v>
      </c>
      <c r="I58" t="s">
        <v>4</v>
      </c>
      <c r="J58" t="s">
        <v>5</v>
      </c>
      <c r="K58" t="s">
        <v>16</v>
      </c>
    </row>
    <row r="59" spans="4:11" x14ac:dyDescent="0.3">
      <c r="D59" s="22"/>
      <c r="E59">
        <v>54</v>
      </c>
      <c r="F59" t="s">
        <v>748</v>
      </c>
      <c r="G59" t="s">
        <v>14</v>
      </c>
      <c r="H59" t="s">
        <v>749</v>
      </c>
      <c r="I59" t="s">
        <v>4</v>
      </c>
      <c r="J59" t="s">
        <v>5</v>
      </c>
      <c r="K59" t="s">
        <v>16</v>
      </c>
    </row>
    <row r="60" spans="4:11" x14ac:dyDescent="0.3">
      <c r="D60" s="22"/>
      <c r="E60">
        <v>55</v>
      </c>
      <c r="F60" t="s">
        <v>751</v>
      </c>
      <c r="G60" t="s">
        <v>19</v>
      </c>
      <c r="H60" t="s">
        <v>752</v>
      </c>
      <c r="I60" t="s">
        <v>2</v>
      </c>
      <c r="J60" t="s">
        <v>5</v>
      </c>
      <c r="K60" t="s">
        <v>183</v>
      </c>
    </row>
    <row r="61" spans="4:11" x14ac:dyDescent="0.3">
      <c r="D61" s="22"/>
      <c r="E61">
        <v>56</v>
      </c>
      <c r="F61" t="s">
        <v>754</v>
      </c>
      <c r="G61" t="s">
        <v>24</v>
      </c>
      <c r="H61" t="s">
        <v>755</v>
      </c>
      <c r="I61" t="s">
        <v>4</v>
      </c>
      <c r="J61" t="s">
        <v>5</v>
      </c>
      <c r="K61" t="s">
        <v>16</v>
      </c>
    </row>
    <row r="62" spans="4:11" x14ac:dyDescent="0.3">
      <c r="D62" s="22"/>
      <c r="E62">
        <v>57</v>
      </c>
      <c r="F62" t="s">
        <v>757</v>
      </c>
      <c r="G62" t="s">
        <v>34</v>
      </c>
      <c r="H62" t="s">
        <v>758</v>
      </c>
      <c r="I62" t="s">
        <v>1</v>
      </c>
      <c r="J62" t="s">
        <v>5</v>
      </c>
      <c r="K62" t="s">
        <v>16</v>
      </c>
    </row>
    <row r="63" spans="4:11" x14ac:dyDescent="0.3">
      <c r="D63" s="22"/>
      <c r="E63">
        <v>58</v>
      </c>
      <c r="F63" t="s">
        <v>760</v>
      </c>
      <c r="G63" t="s">
        <v>14</v>
      </c>
      <c r="H63" t="s">
        <v>761</v>
      </c>
      <c r="I63" t="s">
        <v>3</v>
      </c>
      <c r="J63" t="s">
        <v>5</v>
      </c>
      <c r="K63" t="s">
        <v>16</v>
      </c>
    </row>
    <row r="64" spans="4:11" x14ac:dyDescent="0.3">
      <c r="D64" s="22"/>
      <c r="E64">
        <v>59</v>
      </c>
      <c r="F64" t="s">
        <v>763</v>
      </c>
      <c r="G64" t="s">
        <v>19</v>
      </c>
      <c r="H64" t="s">
        <v>764</v>
      </c>
      <c r="I64" t="s">
        <v>4</v>
      </c>
      <c r="J64" t="s">
        <v>5</v>
      </c>
      <c r="K64" t="s">
        <v>16</v>
      </c>
    </row>
    <row r="65" spans="4:11" x14ac:dyDescent="0.3">
      <c r="D65" s="22"/>
      <c r="E65">
        <v>60</v>
      </c>
      <c r="F65" t="s">
        <v>766</v>
      </c>
      <c r="G65" t="s">
        <v>24</v>
      </c>
      <c r="H65" t="s">
        <v>767</v>
      </c>
      <c r="I65" t="s">
        <v>0</v>
      </c>
      <c r="J65" t="s">
        <v>5</v>
      </c>
      <c r="K65" t="s">
        <v>16</v>
      </c>
    </row>
    <row r="66" spans="4:11" x14ac:dyDescent="0.3">
      <c r="D66" s="22"/>
      <c r="E66">
        <v>61</v>
      </c>
      <c r="F66" t="s">
        <v>769</v>
      </c>
      <c r="G66" t="s">
        <v>34</v>
      </c>
      <c r="H66" t="s">
        <v>770</v>
      </c>
      <c r="I66" t="s">
        <v>4</v>
      </c>
      <c r="J66" t="s">
        <v>5</v>
      </c>
      <c r="K66" t="s">
        <v>16</v>
      </c>
    </row>
    <row r="67" spans="4:11" x14ac:dyDescent="0.3">
      <c r="D67" s="22"/>
      <c r="E67">
        <v>62</v>
      </c>
      <c r="F67" t="s">
        <v>772</v>
      </c>
      <c r="G67" t="s">
        <v>14</v>
      </c>
      <c r="H67" t="s">
        <v>773</v>
      </c>
      <c r="I67" t="s">
        <v>4</v>
      </c>
      <c r="J67" t="s">
        <v>5</v>
      </c>
      <c r="K67" t="s">
        <v>16</v>
      </c>
    </row>
    <row r="68" spans="4:11" x14ac:dyDescent="0.3">
      <c r="D68" s="22"/>
      <c r="E68">
        <v>63</v>
      </c>
      <c r="F68" t="s">
        <v>775</v>
      </c>
      <c r="G68" t="s">
        <v>19</v>
      </c>
      <c r="H68" t="s">
        <v>776</v>
      </c>
      <c r="I68" t="s">
        <v>1</v>
      </c>
      <c r="J68" t="s">
        <v>5</v>
      </c>
      <c r="K68" t="s">
        <v>16</v>
      </c>
    </row>
    <row r="69" spans="4:11" x14ac:dyDescent="0.3">
      <c r="D69" s="22"/>
      <c r="E69">
        <v>64</v>
      </c>
      <c r="F69" t="s">
        <v>781</v>
      </c>
      <c r="G69" t="s">
        <v>24</v>
      </c>
      <c r="H69" t="s">
        <v>782</v>
      </c>
      <c r="I69" t="s">
        <v>1</v>
      </c>
      <c r="J69" t="s">
        <v>5</v>
      </c>
      <c r="K69" t="s">
        <v>16</v>
      </c>
    </row>
    <row r="70" spans="4:11" x14ac:dyDescent="0.3">
      <c r="D70" s="22"/>
      <c r="E70">
        <v>65</v>
      </c>
      <c r="F70" t="s">
        <v>784</v>
      </c>
      <c r="G70" t="s">
        <v>34</v>
      </c>
      <c r="H70" t="s">
        <v>785</v>
      </c>
      <c r="I70" t="s">
        <v>4</v>
      </c>
      <c r="J70" t="s">
        <v>5</v>
      </c>
      <c r="K70" t="s">
        <v>16</v>
      </c>
    </row>
    <row r="71" spans="4:11" x14ac:dyDescent="0.3">
      <c r="D71" s="22"/>
      <c r="E71">
        <v>66</v>
      </c>
      <c r="F71" t="s">
        <v>787</v>
      </c>
      <c r="G71" t="s">
        <v>14</v>
      </c>
      <c r="H71" t="s">
        <v>788</v>
      </c>
      <c r="I71" t="s">
        <v>0</v>
      </c>
      <c r="J71" t="s">
        <v>5</v>
      </c>
      <c r="K71" t="s">
        <v>183</v>
      </c>
    </row>
    <row r="72" spans="4:11" x14ac:dyDescent="0.3">
      <c r="D72" s="22"/>
      <c r="E72">
        <v>67</v>
      </c>
      <c r="F72" t="s">
        <v>790</v>
      </c>
      <c r="G72" t="s">
        <v>19</v>
      </c>
      <c r="H72" t="s">
        <v>791</v>
      </c>
      <c r="I72" t="s">
        <v>2</v>
      </c>
      <c r="J72" t="s">
        <v>5</v>
      </c>
      <c r="K72" t="s">
        <v>16</v>
      </c>
    </row>
    <row r="73" spans="4:11" x14ac:dyDescent="0.3">
      <c r="D73" s="22"/>
      <c r="E73">
        <v>68</v>
      </c>
      <c r="F73" t="s">
        <v>793</v>
      </c>
      <c r="G73" t="s">
        <v>24</v>
      </c>
      <c r="H73" t="s">
        <v>794</v>
      </c>
      <c r="I73" t="s">
        <v>2</v>
      </c>
      <c r="J73" t="s">
        <v>5</v>
      </c>
      <c r="K73" t="s">
        <v>26</v>
      </c>
    </row>
    <row r="74" spans="4:11" x14ac:dyDescent="0.3">
      <c r="D74" s="22"/>
      <c r="E74">
        <v>69</v>
      </c>
      <c r="F74" t="s">
        <v>799</v>
      </c>
      <c r="G74" t="s">
        <v>34</v>
      </c>
      <c r="H74" t="s">
        <v>800</v>
      </c>
      <c r="I74" t="s">
        <v>1</v>
      </c>
      <c r="J74" t="s">
        <v>5</v>
      </c>
      <c r="K74" t="s">
        <v>16</v>
      </c>
    </row>
    <row r="75" spans="4:11" x14ac:dyDescent="0.3">
      <c r="D75" s="22"/>
      <c r="E75">
        <v>70</v>
      </c>
      <c r="F75" t="s">
        <v>805</v>
      </c>
      <c r="G75" t="s">
        <v>14</v>
      </c>
      <c r="H75" t="s">
        <v>806</v>
      </c>
      <c r="I75" t="s">
        <v>2</v>
      </c>
      <c r="J75" t="s">
        <v>5</v>
      </c>
      <c r="K75" t="s">
        <v>16</v>
      </c>
    </row>
    <row r="76" spans="4:11" x14ac:dyDescent="0.3">
      <c r="D76" s="22"/>
      <c r="E76">
        <v>71</v>
      </c>
      <c r="F76" t="s">
        <v>808</v>
      </c>
      <c r="G76" t="s">
        <v>19</v>
      </c>
      <c r="H76" t="s">
        <v>809</v>
      </c>
      <c r="I76" t="s">
        <v>0</v>
      </c>
      <c r="J76" t="s">
        <v>1347</v>
      </c>
      <c r="K76" t="s">
        <v>16</v>
      </c>
    </row>
    <row r="77" spans="4:11" x14ac:dyDescent="0.3">
      <c r="D77" s="22"/>
      <c r="E77">
        <v>72</v>
      </c>
      <c r="F77" t="s">
        <v>817</v>
      </c>
      <c r="G77" t="s">
        <v>24</v>
      </c>
      <c r="H77" t="s">
        <v>818</v>
      </c>
      <c r="I77" t="s">
        <v>0</v>
      </c>
      <c r="J77" t="s">
        <v>1347</v>
      </c>
      <c r="K77" t="s">
        <v>16</v>
      </c>
    </row>
    <row r="78" spans="4:11" x14ac:dyDescent="0.3">
      <c r="D78" s="22"/>
      <c r="E78">
        <v>73</v>
      </c>
      <c r="F78" t="s">
        <v>825</v>
      </c>
      <c r="G78" t="s">
        <v>34</v>
      </c>
      <c r="H78" t="s">
        <v>826</v>
      </c>
      <c r="I78" t="s">
        <v>0</v>
      </c>
      <c r="J78" t="s">
        <v>1347</v>
      </c>
      <c r="K78" t="s">
        <v>16</v>
      </c>
    </row>
    <row r="79" spans="4:11" x14ac:dyDescent="0.3">
      <c r="D79" s="22"/>
      <c r="E79">
        <v>74</v>
      </c>
      <c r="F79" t="s">
        <v>828</v>
      </c>
      <c r="G79" t="s">
        <v>14</v>
      </c>
      <c r="H79" t="s">
        <v>829</v>
      </c>
      <c r="I79" t="s">
        <v>0</v>
      </c>
      <c r="J79" t="s">
        <v>1347</v>
      </c>
      <c r="K79" t="s">
        <v>16</v>
      </c>
    </row>
    <row r="80" spans="4:11" x14ac:dyDescent="0.3">
      <c r="D80" s="22"/>
      <c r="E80">
        <v>75</v>
      </c>
      <c r="F80" t="s">
        <v>834</v>
      </c>
      <c r="G80" t="s">
        <v>19</v>
      </c>
      <c r="H80" t="s">
        <v>835</v>
      </c>
      <c r="I80" t="s">
        <v>0</v>
      </c>
      <c r="J80" t="s">
        <v>1347</v>
      </c>
      <c r="K80" t="s">
        <v>16</v>
      </c>
    </row>
    <row r="81" spans="4:11" x14ac:dyDescent="0.3">
      <c r="D81" s="22"/>
      <c r="E81">
        <v>76</v>
      </c>
      <c r="F81" t="s">
        <v>840</v>
      </c>
      <c r="G81" t="s">
        <v>24</v>
      </c>
      <c r="H81" t="s">
        <v>379</v>
      </c>
      <c r="I81" t="s">
        <v>0</v>
      </c>
      <c r="J81" t="s">
        <v>1347</v>
      </c>
      <c r="K81" t="s">
        <v>16</v>
      </c>
    </row>
    <row r="82" spans="4:11" x14ac:dyDescent="0.3">
      <c r="D82" s="22"/>
      <c r="E82">
        <v>77</v>
      </c>
      <c r="F82" t="s">
        <v>842</v>
      </c>
      <c r="G82" t="s">
        <v>34</v>
      </c>
      <c r="H82" t="s">
        <v>843</v>
      </c>
      <c r="I82" t="s">
        <v>0</v>
      </c>
      <c r="J82" t="s">
        <v>1347</v>
      </c>
      <c r="K82" t="s">
        <v>1292</v>
      </c>
    </row>
    <row r="83" spans="4:11" x14ac:dyDescent="0.3">
      <c r="D83" s="22"/>
      <c r="E83">
        <v>78</v>
      </c>
      <c r="F83" t="s">
        <v>845</v>
      </c>
      <c r="G83" t="s">
        <v>14</v>
      </c>
      <c r="H83" t="s">
        <v>846</v>
      </c>
      <c r="I83" t="s">
        <v>0</v>
      </c>
      <c r="J83" t="s">
        <v>1347</v>
      </c>
      <c r="K83" t="s">
        <v>16</v>
      </c>
    </row>
    <row r="84" spans="4:11" x14ac:dyDescent="0.3">
      <c r="D84" s="22"/>
      <c r="E84">
        <v>79</v>
      </c>
      <c r="F84" t="s">
        <v>848</v>
      </c>
      <c r="G84" t="s">
        <v>19</v>
      </c>
      <c r="H84" t="s">
        <v>849</v>
      </c>
      <c r="I84" t="s">
        <v>0</v>
      </c>
      <c r="J84" t="s">
        <v>1347</v>
      </c>
      <c r="K84" t="s">
        <v>16</v>
      </c>
    </row>
    <row r="85" spans="4:11" x14ac:dyDescent="0.3">
      <c r="D85" s="22"/>
      <c r="E85" s="23">
        <v>80</v>
      </c>
      <c r="F85" t="s">
        <v>851</v>
      </c>
      <c r="G85" t="s">
        <v>24</v>
      </c>
      <c r="H85" t="s">
        <v>852</v>
      </c>
      <c r="I85" t="s">
        <v>0</v>
      </c>
      <c r="J85" t="s">
        <v>1347</v>
      </c>
      <c r="K85" t="s">
        <v>16</v>
      </c>
    </row>
    <row r="86" spans="4:11" x14ac:dyDescent="0.3">
      <c r="D86" s="22"/>
      <c r="E86">
        <v>81</v>
      </c>
      <c r="F86" t="s">
        <v>854</v>
      </c>
      <c r="G86" t="s">
        <v>34</v>
      </c>
      <c r="H86" t="s">
        <v>855</v>
      </c>
      <c r="I86" t="s">
        <v>0</v>
      </c>
      <c r="J86" t="s">
        <v>1347</v>
      </c>
      <c r="K86" t="s">
        <v>16</v>
      </c>
    </row>
    <row r="87" spans="4:11" x14ac:dyDescent="0.3">
      <c r="D87" s="22"/>
      <c r="E87">
        <v>82</v>
      </c>
      <c r="F87" t="s">
        <v>857</v>
      </c>
      <c r="G87" t="s">
        <v>14</v>
      </c>
      <c r="H87" t="s">
        <v>858</v>
      </c>
      <c r="I87" t="s">
        <v>0</v>
      </c>
      <c r="J87" t="s">
        <v>1347</v>
      </c>
      <c r="K87" t="s">
        <v>16</v>
      </c>
    </row>
    <row r="88" spans="4:11" x14ac:dyDescent="0.3">
      <c r="D88" s="22"/>
      <c r="E88">
        <v>83</v>
      </c>
      <c r="F88" t="s">
        <v>863</v>
      </c>
      <c r="G88" t="s">
        <v>19</v>
      </c>
      <c r="H88" t="s">
        <v>864</v>
      </c>
      <c r="I88" t="s">
        <v>0</v>
      </c>
      <c r="J88" t="s">
        <v>1347</v>
      </c>
      <c r="K88" t="s">
        <v>16</v>
      </c>
    </row>
    <row r="89" spans="4:11" x14ac:dyDescent="0.3">
      <c r="D89" s="22"/>
      <c r="E89">
        <v>84</v>
      </c>
      <c r="F89" t="s">
        <v>866</v>
      </c>
      <c r="G89" t="s">
        <v>24</v>
      </c>
      <c r="H89" t="s">
        <v>867</v>
      </c>
      <c r="I89" t="s">
        <v>0</v>
      </c>
      <c r="J89" t="s">
        <v>1347</v>
      </c>
      <c r="K89" t="s">
        <v>16</v>
      </c>
    </row>
    <row r="90" spans="4:11" x14ac:dyDescent="0.3">
      <c r="D90" s="22"/>
      <c r="E90">
        <v>85</v>
      </c>
      <c r="F90" t="s">
        <v>869</v>
      </c>
      <c r="G90" t="s">
        <v>34</v>
      </c>
      <c r="H90" t="s">
        <v>870</v>
      </c>
      <c r="I90" t="s">
        <v>0</v>
      </c>
      <c r="J90" t="s">
        <v>1347</v>
      </c>
      <c r="K90" t="s">
        <v>16</v>
      </c>
    </row>
    <row r="91" spans="4:11" x14ac:dyDescent="0.3">
      <c r="D91" s="22"/>
      <c r="E91">
        <v>86</v>
      </c>
      <c r="F91" t="s">
        <v>872</v>
      </c>
      <c r="G91" t="s">
        <v>14</v>
      </c>
      <c r="H91" t="s">
        <v>873</v>
      </c>
      <c r="I91" t="s">
        <v>0</v>
      </c>
      <c r="J91" t="s">
        <v>1347</v>
      </c>
      <c r="K91" t="s">
        <v>1292</v>
      </c>
    </row>
    <row r="92" spans="4:11" x14ac:dyDescent="0.3">
      <c r="E92">
        <v>87</v>
      </c>
      <c r="F92" t="s">
        <v>875</v>
      </c>
      <c r="G92" t="s">
        <v>19</v>
      </c>
      <c r="H92" t="s">
        <v>876</v>
      </c>
      <c r="I92" t="s">
        <v>0</v>
      </c>
      <c r="J92" t="s">
        <v>1347</v>
      </c>
      <c r="K92" t="s">
        <v>16</v>
      </c>
    </row>
    <row r="93" spans="4:11" x14ac:dyDescent="0.3">
      <c r="E93">
        <v>88</v>
      </c>
      <c r="F93" t="s">
        <v>878</v>
      </c>
      <c r="G93" t="s">
        <v>24</v>
      </c>
      <c r="H93" t="s">
        <v>879</v>
      </c>
      <c r="I93" t="s">
        <v>0</v>
      </c>
      <c r="J93" t="s">
        <v>1347</v>
      </c>
      <c r="K93" t="s">
        <v>16</v>
      </c>
    </row>
    <row r="94" spans="4:11" x14ac:dyDescent="0.3">
      <c r="E94" s="23">
        <v>89</v>
      </c>
      <c r="F94" t="s">
        <v>887</v>
      </c>
      <c r="G94" t="s">
        <v>34</v>
      </c>
      <c r="H94" t="s">
        <v>888</v>
      </c>
      <c r="I94" t="s">
        <v>0</v>
      </c>
      <c r="J94" t="s">
        <v>1347</v>
      </c>
      <c r="K94" t="s">
        <v>16</v>
      </c>
    </row>
    <row r="95" spans="4:11" x14ac:dyDescent="0.3">
      <c r="E95">
        <v>90</v>
      </c>
      <c r="F95" t="s">
        <v>890</v>
      </c>
      <c r="G95" t="s">
        <v>14</v>
      </c>
      <c r="H95" t="s">
        <v>891</v>
      </c>
      <c r="I95" t="s">
        <v>0</v>
      </c>
      <c r="J95" t="s">
        <v>1347</v>
      </c>
      <c r="K95" t="s">
        <v>16</v>
      </c>
    </row>
    <row r="96" spans="4:11" x14ac:dyDescent="0.3">
      <c r="E96">
        <v>91</v>
      </c>
      <c r="F96" t="s">
        <v>893</v>
      </c>
      <c r="G96" t="s">
        <v>19</v>
      </c>
      <c r="H96" t="s">
        <v>894</v>
      </c>
      <c r="I96" t="s">
        <v>15</v>
      </c>
      <c r="J96" t="s">
        <v>5</v>
      </c>
      <c r="K96" t="s">
        <v>16</v>
      </c>
    </row>
    <row r="97" spans="5:11" x14ac:dyDescent="0.3">
      <c r="E97">
        <v>92</v>
      </c>
      <c r="F97" t="s">
        <v>896</v>
      </c>
      <c r="G97" t="s">
        <v>24</v>
      </c>
      <c r="H97" t="s">
        <v>897</v>
      </c>
      <c r="I97" t="s">
        <v>2</v>
      </c>
      <c r="J97" t="s">
        <v>60</v>
      </c>
      <c r="K97" t="s">
        <v>16</v>
      </c>
    </row>
    <row r="98" spans="5:11" x14ac:dyDescent="0.3">
      <c r="E98">
        <v>93</v>
      </c>
      <c r="F98" t="s">
        <v>902</v>
      </c>
      <c r="G98" t="s">
        <v>34</v>
      </c>
      <c r="H98" t="s">
        <v>903</v>
      </c>
      <c r="I98" t="s">
        <v>3</v>
      </c>
      <c r="J98" t="s">
        <v>1266</v>
      </c>
      <c r="K98" t="s">
        <v>16</v>
      </c>
    </row>
    <row r="99" spans="5:11" x14ac:dyDescent="0.3">
      <c r="E99">
        <v>94</v>
      </c>
      <c r="F99" t="s">
        <v>905</v>
      </c>
      <c r="G99" t="s">
        <v>14</v>
      </c>
      <c r="H99" t="s">
        <v>906</v>
      </c>
      <c r="I99" t="s">
        <v>15</v>
      </c>
      <c r="J99" t="s">
        <v>361</v>
      </c>
      <c r="K99" t="s">
        <v>16</v>
      </c>
    </row>
    <row r="100" spans="5:11" x14ac:dyDescent="0.3">
      <c r="E100">
        <v>95</v>
      </c>
      <c r="F100" t="s">
        <v>908</v>
      </c>
      <c r="G100" t="s">
        <v>19</v>
      </c>
      <c r="H100" t="s">
        <v>909</v>
      </c>
      <c r="I100" t="s">
        <v>2</v>
      </c>
      <c r="J100" t="s">
        <v>60</v>
      </c>
      <c r="K100" t="s">
        <v>16</v>
      </c>
    </row>
    <row r="101" spans="5:11" x14ac:dyDescent="0.3">
      <c r="E101">
        <v>96</v>
      </c>
      <c r="F101" t="s">
        <v>911</v>
      </c>
      <c r="G101" t="s">
        <v>24</v>
      </c>
      <c r="H101" t="s">
        <v>912</v>
      </c>
      <c r="I101" t="s">
        <v>4</v>
      </c>
      <c r="J101" t="s">
        <v>1288</v>
      </c>
      <c r="K101" t="s">
        <v>16</v>
      </c>
    </row>
    <row r="102" spans="5:11" x14ac:dyDescent="0.3">
      <c r="E102">
        <v>97</v>
      </c>
      <c r="F102" t="s">
        <v>917</v>
      </c>
      <c r="G102" t="s">
        <v>34</v>
      </c>
      <c r="H102" t="s">
        <v>918</v>
      </c>
      <c r="I102" t="s">
        <v>15</v>
      </c>
      <c r="J102" t="s">
        <v>1296</v>
      </c>
      <c r="K102" t="s">
        <v>16</v>
      </c>
    </row>
    <row r="103" spans="5:11" x14ac:dyDescent="0.3">
      <c r="E103">
        <v>98</v>
      </c>
      <c r="F103" t="s">
        <v>920</v>
      </c>
      <c r="G103" t="s">
        <v>14</v>
      </c>
      <c r="H103" t="s">
        <v>303</v>
      </c>
      <c r="I103" t="s">
        <v>4</v>
      </c>
      <c r="J103" t="s">
        <v>1288</v>
      </c>
      <c r="K103" t="s">
        <v>16</v>
      </c>
    </row>
    <row r="104" spans="5:11" x14ac:dyDescent="0.3">
      <c r="E104">
        <v>99</v>
      </c>
      <c r="F104" t="s">
        <v>928</v>
      </c>
      <c r="G104" t="s">
        <v>19</v>
      </c>
      <c r="H104" t="s">
        <v>929</v>
      </c>
      <c r="I104" t="s">
        <v>4</v>
      </c>
      <c r="J104" t="s">
        <v>1288</v>
      </c>
      <c r="K104" t="s">
        <v>16</v>
      </c>
    </row>
    <row r="105" spans="5:11" x14ac:dyDescent="0.3">
      <c r="E105">
        <v>100</v>
      </c>
      <c r="F105" t="s">
        <v>931</v>
      </c>
      <c r="G105" t="s">
        <v>24</v>
      </c>
      <c r="H105" t="s">
        <v>932</v>
      </c>
      <c r="I105" t="s">
        <v>2</v>
      </c>
      <c r="J105" t="s">
        <v>60</v>
      </c>
      <c r="K105" t="s">
        <v>16</v>
      </c>
    </row>
    <row r="106" spans="5:11" x14ac:dyDescent="0.3">
      <c r="E106">
        <v>101</v>
      </c>
      <c r="F106" t="s">
        <v>934</v>
      </c>
      <c r="G106" t="s">
        <v>34</v>
      </c>
      <c r="H106" t="s">
        <v>935</v>
      </c>
      <c r="I106" t="s">
        <v>15</v>
      </c>
      <c r="J106" t="s">
        <v>361</v>
      </c>
      <c r="K106" t="s">
        <v>16</v>
      </c>
    </row>
    <row r="107" spans="5:11" x14ac:dyDescent="0.3">
      <c r="E107">
        <v>102</v>
      </c>
      <c r="F107" t="s">
        <v>937</v>
      </c>
      <c r="G107" t="s">
        <v>14</v>
      </c>
      <c r="H107" t="s">
        <v>938</v>
      </c>
      <c r="I107" t="s">
        <v>3</v>
      </c>
      <c r="J107" t="s">
        <v>1266</v>
      </c>
      <c r="K107" t="s">
        <v>16</v>
      </c>
    </row>
    <row r="108" spans="5:11" x14ac:dyDescent="0.3">
      <c r="E108">
        <v>103</v>
      </c>
      <c r="F108" t="s">
        <v>943</v>
      </c>
      <c r="G108" t="s">
        <v>19</v>
      </c>
      <c r="H108" t="s">
        <v>944</v>
      </c>
      <c r="I108" t="s">
        <v>2</v>
      </c>
      <c r="J108" t="s">
        <v>60</v>
      </c>
      <c r="K108" t="s">
        <v>16</v>
      </c>
    </row>
    <row r="109" spans="5:11" x14ac:dyDescent="0.3">
      <c r="E109">
        <v>104</v>
      </c>
      <c r="F109" t="s">
        <v>946</v>
      </c>
      <c r="G109" t="s">
        <v>24</v>
      </c>
      <c r="H109" t="s">
        <v>947</v>
      </c>
      <c r="I109" t="s">
        <v>3</v>
      </c>
      <c r="J109" t="s">
        <v>1266</v>
      </c>
      <c r="K109" t="s">
        <v>16</v>
      </c>
    </row>
    <row r="110" spans="5:11" x14ac:dyDescent="0.3">
      <c r="E110">
        <v>105</v>
      </c>
      <c r="F110" t="s">
        <v>949</v>
      </c>
      <c r="G110" t="s">
        <v>34</v>
      </c>
      <c r="H110" t="s">
        <v>950</v>
      </c>
      <c r="I110" t="s">
        <v>3</v>
      </c>
      <c r="J110" t="s">
        <v>1266</v>
      </c>
      <c r="K110" t="s">
        <v>1292</v>
      </c>
    </row>
    <row r="111" spans="5:11" x14ac:dyDescent="0.3">
      <c r="E111">
        <v>106</v>
      </c>
      <c r="F111" t="s">
        <v>952</v>
      </c>
      <c r="G111" t="s">
        <v>14</v>
      </c>
      <c r="H111" t="s">
        <v>953</v>
      </c>
      <c r="I111" t="s">
        <v>2</v>
      </c>
      <c r="J111" t="s">
        <v>1266</v>
      </c>
      <c r="K111" t="s">
        <v>16</v>
      </c>
    </row>
    <row r="112" spans="5:11" x14ac:dyDescent="0.3">
      <c r="E112">
        <v>107</v>
      </c>
      <c r="F112" t="s">
        <v>955</v>
      </c>
      <c r="G112" t="s">
        <v>19</v>
      </c>
      <c r="H112" t="s">
        <v>956</v>
      </c>
      <c r="I112" t="s">
        <v>2</v>
      </c>
      <c r="J112" t="s">
        <v>1266</v>
      </c>
      <c r="K112" t="s">
        <v>16</v>
      </c>
    </row>
    <row r="113" spans="5:11" x14ac:dyDescent="0.3">
      <c r="E113" s="23">
        <v>108</v>
      </c>
      <c r="F113" t="s">
        <v>961</v>
      </c>
      <c r="G113" t="s">
        <v>24</v>
      </c>
      <c r="H113" t="s">
        <v>962</v>
      </c>
      <c r="I113" t="s">
        <v>4</v>
      </c>
      <c r="J113" t="s">
        <v>1288</v>
      </c>
      <c r="K113" t="s">
        <v>16</v>
      </c>
    </row>
    <row r="114" spans="5:11" x14ac:dyDescent="0.3">
      <c r="E114">
        <v>109</v>
      </c>
      <c r="F114" t="s">
        <v>964</v>
      </c>
      <c r="G114" t="s">
        <v>34</v>
      </c>
      <c r="H114" t="s">
        <v>965</v>
      </c>
      <c r="I114" t="s">
        <v>1</v>
      </c>
      <c r="J114" t="s">
        <v>1288</v>
      </c>
      <c r="K114" t="s">
        <v>16</v>
      </c>
    </row>
    <row r="115" spans="5:11" x14ac:dyDescent="0.3">
      <c r="E115">
        <v>110</v>
      </c>
      <c r="F115" t="s">
        <v>971</v>
      </c>
      <c r="G115" t="s">
        <v>14</v>
      </c>
      <c r="H115" t="s">
        <v>972</v>
      </c>
      <c r="I115" t="s">
        <v>4</v>
      </c>
      <c r="J115" t="s">
        <v>1288</v>
      </c>
      <c r="K115" t="s">
        <v>16</v>
      </c>
    </row>
    <row r="116" spans="5:11" x14ac:dyDescent="0.3">
      <c r="E116">
        <v>111</v>
      </c>
      <c r="F116" t="s">
        <v>974</v>
      </c>
      <c r="G116" t="s">
        <v>19</v>
      </c>
      <c r="H116" t="s">
        <v>975</v>
      </c>
      <c r="I116" t="s">
        <v>2</v>
      </c>
      <c r="J116" t="s">
        <v>1288</v>
      </c>
      <c r="K116" t="s">
        <v>16</v>
      </c>
    </row>
    <row r="117" spans="5:11" x14ac:dyDescent="0.3">
      <c r="E117">
        <v>112</v>
      </c>
      <c r="F117" t="s">
        <v>977</v>
      </c>
      <c r="G117" t="s">
        <v>24</v>
      </c>
      <c r="H117" t="s">
        <v>978</v>
      </c>
      <c r="I117" t="s">
        <v>0</v>
      </c>
      <c r="J117" t="s">
        <v>1288</v>
      </c>
      <c r="K117" t="s">
        <v>16</v>
      </c>
    </row>
    <row r="118" spans="5:11" x14ac:dyDescent="0.3">
      <c r="E118">
        <v>113</v>
      </c>
      <c r="F118" t="s">
        <v>979</v>
      </c>
      <c r="G118" t="s">
        <v>34</v>
      </c>
      <c r="H118" t="s">
        <v>980</v>
      </c>
      <c r="I118" t="s">
        <v>1</v>
      </c>
      <c r="J118" t="s">
        <v>1288</v>
      </c>
      <c r="K118" t="s">
        <v>16</v>
      </c>
    </row>
    <row r="119" spans="5:11" x14ac:dyDescent="0.3">
      <c r="E119">
        <v>114</v>
      </c>
      <c r="F119" t="s">
        <v>982</v>
      </c>
      <c r="G119" t="s">
        <v>14</v>
      </c>
      <c r="H119" t="s">
        <v>983</v>
      </c>
      <c r="I119" t="s">
        <v>1</v>
      </c>
      <c r="J119" t="s">
        <v>1288</v>
      </c>
      <c r="K119" t="s">
        <v>16</v>
      </c>
    </row>
    <row r="120" spans="5:11" x14ac:dyDescent="0.3">
      <c r="E120">
        <v>115</v>
      </c>
      <c r="F120" t="s">
        <v>985</v>
      </c>
      <c r="G120" t="s">
        <v>19</v>
      </c>
      <c r="H120" t="s">
        <v>986</v>
      </c>
      <c r="I120" t="s">
        <v>0</v>
      </c>
      <c r="J120" t="s">
        <v>1288</v>
      </c>
      <c r="K120" t="s">
        <v>16</v>
      </c>
    </row>
    <row r="121" spans="5:11" x14ac:dyDescent="0.3">
      <c r="E121">
        <v>116</v>
      </c>
      <c r="F121" t="s">
        <v>988</v>
      </c>
      <c r="G121" t="s">
        <v>24</v>
      </c>
      <c r="H121" t="s">
        <v>989</v>
      </c>
      <c r="I121" t="s">
        <v>15</v>
      </c>
      <c r="J121" t="s">
        <v>1288</v>
      </c>
      <c r="K121" t="s">
        <v>16</v>
      </c>
    </row>
    <row r="122" spans="5:11" x14ac:dyDescent="0.3">
      <c r="E122">
        <v>117</v>
      </c>
      <c r="F122" t="s">
        <v>991</v>
      </c>
      <c r="G122" t="s">
        <v>34</v>
      </c>
      <c r="H122" t="s">
        <v>992</v>
      </c>
      <c r="I122" t="s">
        <v>1</v>
      </c>
      <c r="J122" t="s">
        <v>1288</v>
      </c>
      <c r="K122" t="s">
        <v>16</v>
      </c>
    </row>
    <row r="123" spans="5:11" x14ac:dyDescent="0.3">
      <c r="E123">
        <v>118</v>
      </c>
      <c r="F123" t="s">
        <v>994</v>
      </c>
      <c r="G123" t="s">
        <v>14</v>
      </c>
      <c r="H123" t="s">
        <v>995</v>
      </c>
      <c r="I123" t="s">
        <v>1</v>
      </c>
      <c r="J123" t="s">
        <v>1288</v>
      </c>
      <c r="K123" t="s">
        <v>16</v>
      </c>
    </row>
    <row r="124" spans="5:11" x14ac:dyDescent="0.3">
      <c r="E124">
        <v>119</v>
      </c>
      <c r="F124" t="s">
        <v>997</v>
      </c>
      <c r="G124" t="s">
        <v>19</v>
      </c>
      <c r="H124" t="s">
        <v>998</v>
      </c>
      <c r="I124" t="s">
        <v>3</v>
      </c>
      <c r="J124" t="s">
        <v>1288</v>
      </c>
      <c r="K124" t="s">
        <v>16</v>
      </c>
    </row>
    <row r="125" spans="5:11" x14ac:dyDescent="0.3">
      <c r="E125">
        <v>120</v>
      </c>
      <c r="F125" t="s">
        <v>1000</v>
      </c>
      <c r="G125" t="s">
        <v>24</v>
      </c>
      <c r="H125" t="s">
        <v>1001</v>
      </c>
      <c r="I125" t="s">
        <v>15</v>
      </c>
      <c r="J125" t="s">
        <v>1288</v>
      </c>
      <c r="K125" t="s">
        <v>16</v>
      </c>
    </row>
    <row r="126" spans="5:11" x14ac:dyDescent="0.3">
      <c r="E126">
        <v>121</v>
      </c>
      <c r="F126" t="s">
        <v>1003</v>
      </c>
      <c r="G126" t="s">
        <v>34</v>
      </c>
      <c r="H126" t="s">
        <v>1004</v>
      </c>
      <c r="I126" t="s">
        <v>2</v>
      </c>
      <c r="J126" t="s">
        <v>1288</v>
      </c>
      <c r="K126" t="s">
        <v>16</v>
      </c>
    </row>
    <row r="127" spans="5:11" x14ac:dyDescent="0.3">
      <c r="E127">
        <v>122</v>
      </c>
      <c r="F127" t="s">
        <v>1006</v>
      </c>
      <c r="G127" t="s">
        <v>14</v>
      </c>
      <c r="H127" t="s">
        <v>1007</v>
      </c>
      <c r="I127" t="s">
        <v>1</v>
      </c>
      <c r="J127" t="s">
        <v>1288</v>
      </c>
      <c r="K127" t="s">
        <v>16</v>
      </c>
    </row>
    <row r="128" spans="5:11" x14ac:dyDescent="0.3">
      <c r="E128">
        <v>123</v>
      </c>
      <c r="F128" t="s">
        <v>1015</v>
      </c>
      <c r="G128" t="s">
        <v>19</v>
      </c>
      <c r="H128" t="s">
        <v>1016</v>
      </c>
      <c r="I128" t="s">
        <v>3</v>
      </c>
      <c r="J128" t="s">
        <v>1288</v>
      </c>
      <c r="K128" t="s">
        <v>16</v>
      </c>
    </row>
    <row r="129" spans="5:11" x14ac:dyDescent="0.3">
      <c r="E129">
        <v>124</v>
      </c>
      <c r="F129" t="s">
        <v>1018</v>
      </c>
      <c r="G129" t="s">
        <v>24</v>
      </c>
      <c r="H129" t="s">
        <v>1019</v>
      </c>
      <c r="I129" t="s">
        <v>4</v>
      </c>
      <c r="J129" t="s">
        <v>1288</v>
      </c>
      <c r="K129" t="s">
        <v>16</v>
      </c>
    </row>
    <row r="130" spans="5:11" x14ac:dyDescent="0.3">
      <c r="E130">
        <v>125</v>
      </c>
      <c r="F130" t="s">
        <v>1021</v>
      </c>
      <c r="G130" t="s">
        <v>34</v>
      </c>
      <c r="H130" t="s">
        <v>1022</v>
      </c>
      <c r="I130" t="s">
        <v>1</v>
      </c>
      <c r="J130" t="s">
        <v>1288</v>
      </c>
      <c r="K130" t="s">
        <v>1023</v>
      </c>
    </row>
    <row r="131" spans="5:11" x14ac:dyDescent="0.3">
      <c r="E131">
        <v>126</v>
      </c>
      <c r="F131" t="s">
        <v>1031</v>
      </c>
      <c r="G131" t="s">
        <v>14</v>
      </c>
      <c r="H131" t="s">
        <v>1032</v>
      </c>
      <c r="I131" t="s">
        <v>0</v>
      </c>
      <c r="J131" t="s">
        <v>1288</v>
      </c>
      <c r="K131" t="s">
        <v>16</v>
      </c>
    </row>
    <row r="132" spans="5:11" x14ac:dyDescent="0.3">
      <c r="E132">
        <v>127</v>
      </c>
      <c r="F132" t="s">
        <v>1034</v>
      </c>
      <c r="G132" t="s">
        <v>19</v>
      </c>
      <c r="H132" t="s">
        <v>1035</v>
      </c>
      <c r="I132" t="s">
        <v>15</v>
      </c>
      <c r="J132" t="s">
        <v>1288</v>
      </c>
      <c r="K132" t="s">
        <v>16</v>
      </c>
    </row>
    <row r="133" spans="5:11" x14ac:dyDescent="0.3">
      <c r="E133">
        <v>128</v>
      </c>
      <c r="F133" t="s">
        <v>1037</v>
      </c>
      <c r="G133" t="s">
        <v>24</v>
      </c>
      <c r="H133" t="s">
        <v>1038</v>
      </c>
      <c r="I133" t="s">
        <v>2</v>
      </c>
      <c r="J133" t="s">
        <v>1288</v>
      </c>
      <c r="K133" t="s">
        <v>16</v>
      </c>
    </row>
    <row r="134" spans="5:11" x14ac:dyDescent="0.3">
      <c r="E134">
        <v>129</v>
      </c>
      <c r="F134" t="s">
        <v>1040</v>
      </c>
      <c r="G134" t="s">
        <v>34</v>
      </c>
      <c r="H134" t="s">
        <v>1041</v>
      </c>
      <c r="I134" t="s">
        <v>0</v>
      </c>
      <c r="J134" t="s">
        <v>1288</v>
      </c>
      <c r="K134" t="s">
        <v>94</v>
      </c>
    </row>
    <row r="135" spans="5:11" x14ac:dyDescent="0.3">
      <c r="E135">
        <v>130</v>
      </c>
      <c r="F135" t="s">
        <v>1043</v>
      </c>
      <c r="G135" t="s">
        <v>14</v>
      </c>
      <c r="H135" t="s">
        <v>1044</v>
      </c>
      <c r="I135" t="s">
        <v>2</v>
      </c>
      <c r="J135" t="s">
        <v>1288</v>
      </c>
      <c r="K135" t="s">
        <v>16</v>
      </c>
    </row>
    <row r="136" spans="5:11" x14ac:dyDescent="0.3">
      <c r="E136">
        <v>131</v>
      </c>
      <c r="F136" t="s">
        <v>1046</v>
      </c>
      <c r="G136" t="s">
        <v>19</v>
      </c>
      <c r="H136" t="s">
        <v>1047</v>
      </c>
      <c r="I136" t="s">
        <v>4</v>
      </c>
      <c r="J136" t="s">
        <v>1288</v>
      </c>
      <c r="K136" t="s">
        <v>16</v>
      </c>
    </row>
    <row r="137" spans="5:11" x14ac:dyDescent="0.3">
      <c r="E137">
        <v>132</v>
      </c>
      <c r="F137" t="s">
        <v>1049</v>
      </c>
      <c r="G137" t="s">
        <v>24</v>
      </c>
      <c r="H137" t="s">
        <v>1050</v>
      </c>
      <c r="I137" t="s">
        <v>15</v>
      </c>
      <c r="J137" t="s">
        <v>1288</v>
      </c>
      <c r="K137" t="s">
        <v>16</v>
      </c>
    </row>
    <row r="138" spans="5:11" x14ac:dyDescent="0.3">
      <c r="E138">
        <v>133</v>
      </c>
      <c r="F138" t="s">
        <v>1052</v>
      </c>
      <c r="G138" t="s">
        <v>34</v>
      </c>
      <c r="H138" t="s">
        <v>1053</v>
      </c>
      <c r="I138" t="s">
        <v>4</v>
      </c>
      <c r="J138" t="s">
        <v>1288</v>
      </c>
      <c r="K138" t="s">
        <v>16</v>
      </c>
    </row>
    <row r="139" spans="5:11" x14ac:dyDescent="0.3">
      <c r="E139">
        <v>134</v>
      </c>
      <c r="F139" t="s">
        <v>1055</v>
      </c>
      <c r="G139" t="s">
        <v>14</v>
      </c>
      <c r="H139" t="s">
        <v>1056</v>
      </c>
      <c r="I139" t="s">
        <v>4</v>
      </c>
      <c r="J139" t="s">
        <v>1288</v>
      </c>
      <c r="K139" t="s">
        <v>16</v>
      </c>
    </row>
    <row r="140" spans="5:11" x14ac:dyDescent="0.3">
      <c r="E140">
        <v>135</v>
      </c>
      <c r="F140" t="s">
        <v>1058</v>
      </c>
      <c r="G140" t="s">
        <v>19</v>
      </c>
      <c r="H140" t="s">
        <v>1059</v>
      </c>
      <c r="I140" t="s">
        <v>0</v>
      </c>
      <c r="J140" t="s">
        <v>1288</v>
      </c>
      <c r="K140" t="s">
        <v>16</v>
      </c>
    </row>
    <row r="141" spans="5:11" x14ac:dyDescent="0.3">
      <c r="E141">
        <v>136</v>
      </c>
      <c r="F141" t="s">
        <v>1061</v>
      </c>
      <c r="G141" t="s">
        <v>24</v>
      </c>
      <c r="H141" t="s">
        <v>1062</v>
      </c>
      <c r="I141" t="s">
        <v>15</v>
      </c>
      <c r="J141" t="s">
        <v>1288</v>
      </c>
      <c r="K141" t="s">
        <v>16</v>
      </c>
    </row>
    <row r="142" spans="5:11" x14ac:dyDescent="0.3">
      <c r="E142">
        <v>137</v>
      </c>
      <c r="F142" t="s">
        <v>1064</v>
      </c>
      <c r="G142" t="s">
        <v>34</v>
      </c>
      <c r="H142" t="s">
        <v>1065</v>
      </c>
      <c r="I142" t="s">
        <v>1</v>
      </c>
      <c r="J142" t="s">
        <v>1288</v>
      </c>
      <c r="K142" t="s">
        <v>16</v>
      </c>
    </row>
    <row r="143" spans="5:11" x14ac:dyDescent="0.3">
      <c r="E143">
        <v>138</v>
      </c>
      <c r="F143" t="s">
        <v>1067</v>
      </c>
      <c r="G143" t="s">
        <v>14</v>
      </c>
      <c r="H143" t="s">
        <v>1068</v>
      </c>
      <c r="I143" t="s">
        <v>4</v>
      </c>
      <c r="J143" t="s">
        <v>1288</v>
      </c>
      <c r="K143" t="s">
        <v>16</v>
      </c>
    </row>
    <row r="144" spans="5:11" x14ac:dyDescent="0.3">
      <c r="E144">
        <v>139</v>
      </c>
      <c r="F144" t="s">
        <v>1070</v>
      </c>
      <c r="G144" t="s">
        <v>19</v>
      </c>
      <c r="H144" t="s">
        <v>1071</v>
      </c>
      <c r="I144" t="s">
        <v>0</v>
      </c>
      <c r="J144" t="s">
        <v>1288</v>
      </c>
      <c r="K144" t="s">
        <v>16</v>
      </c>
    </row>
    <row r="145" spans="5:11" x14ac:dyDescent="0.3">
      <c r="E145">
        <v>140</v>
      </c>
      <c r="F145" t="s">
        <v>1073</v>
      </c>
      <c r="G145" t="s">
        <v>24</v>
      </c>
      <c r="H145" t="s">
        <v>1074</v>
      </c>
      <c r="I145" t="s">
        <v>4</v>
      </c>
      <c r="J145" t="s">
        <v>1288</v>
      </c>
      <c r="K145" t="s">
        <v>16</v>
      </c>
    </row>
    <row r="146" spans="5:11" x14ac:dyDescent="0.3">
      <c r="E146">
        <v>141</v>
      </c>
      <c r="F146" t="s">
        <v>1075</v>
      </c>
      <c r="G146" t="s">
        <v>34</v>
      </c>
      <c r="H146" t="s">
        <v>1076</v>
      </c>
      <c r="I146" t="s">
        <v>2</v>
      </c>
      <c r="J146" t="s">
        <v>1288</v>
      </c>
      <c r="K146" t="s">
        <v>16</v>
      </c>
    </row>
    <row r="147" spans="5:11" x14ac:dyDescent="0.3">
      <c r="E147">
        <v>142</v>
      </c>
      <c r="F147" t="s">
        <v>1078</v>
      </c>
      <c r="G147" t="s">
        <v>14</v>
      </c>
      <c r="H147" t="s">
        <v>1079</v>
      </c>
      <c r="I147" t="s">
        <v>3</v>
      </c>
      <c r="J147" t="s">
        <v>1288</v>
      </c>
      <c r="K147" t="s">
        <v>16</v>
      </c>
    </row>
    <row r="148" spans="5:11" x14ac:dyDescent="0.3">
      <c r="E148">
        <v>143</v>
      </c>
      <c r="F148" t="s">
        <v>1081</v>
      </c>
      <c r="G148" t="s">
        <v>19</v>
      </c>
      <c r="H148" t="s">
        <v>1082</v>
      </c>
      <c r="I148" t="s">
        <v>1</v>
      </c>
      <c r="J148" t="s">
        <v>1288</v>
      </c>
      <c r="K148" t="s">
        <v>16</v>
      </c>
    </row>
    <row r="149" spans="5:11" x14ac:dyDescent="0.3">
      <c r="E149">
        <v>144</v>
      </c>
      <c r="F149" t="s">
        <v>1084</v>
      </c>
      <c r="G149" t="s">
        <v>24</v>
      </c>
      <c r="H149" t="s">
        <v>1085</v>
      </c>
      <c r="I149" t="s">
        <v>3</v>
      </c>
      <c r="J149" t="s">
        <v>1288</v>
      </c>
      <c r="K149" t="s">
        <v>16</v>
      </c>
    </row>
    <row r="150" spans="5:11" x14ac:dyDescent="0.3">
      <c r="E150">
        <v>145</v>
      </c>
      <c r="F150" t="s">
        <v>1114</v>
      </c>
      <c r="G150" t="s">
        <v>34</v>
      </c>
      <c r="H150" t="s">
        <v>1115</v>
      </c>
      <c r="I150" t="s">
        <v>4</v>
      </c>
      <c r="J150" t="s">
        <v>1288</v>
      </c>
    </row>
    <row r="151" spans="5:11" x14ac:dyDescent="0.3">
      <c r="E151">
        <v>146</v>
      </c>
      <c r="F151" t="s">
        <v>1120</v>
      </c>
      <c r="G151" t="s">
        <v>14</v>
      </c>
      <c r="H151" t="s">
        <v>1122</v>
      </c>
      <c r="I151" t="s">
        <v>3</v>
      </c>
      <c r="J151" t="s">
        <v>1288</v>
      </c>
      <c r="K151" t="s">
        <v>1292</v>
      </c>
    </row>
    <row r="152" spans="5:11" x14ac:dyDescent="0.3">
      <c r="E152">
        <v>147</v>
      </c>
      <c r="F152" t="s">
        <v>1126</v>
      </c>
      <c r="G152" t="s">
        <v>19</v>
      </c>
      <c r="H152" t="s">
        <v>1128</v>
      </c>
      <c r="I152" t="s">
        <v>15</v>
      </c>
      <c r="J152" t="s">
        <v>1288</v>
      </c>
      <c r="K152" t="s">
        <v>16</v>
      </c>
    </row>
    <row r="153" spans="5:11" x14ac:dyDescent="0.3">
      <c r="E153">
        <v>148</v>
      </c>
      <c r="F153" t="s">
        <v>1162</v>
      </c>
      <c r="G153" t="s">
        <v>24</v>
      </c>
      <c r="H153" t="s">
        <v>1163</v>
      </c>
      <c r="I153" t="s">
        <v>3</v>
      </c>
      <c r="J153" t="s">
        <v>1288</v>
      </c>
      <c r="K153" t="s">
        <v>16</v>
      </c>
    </row>
    <row r="154" spans="5:11" x14ac:dyDescent="0.3">
      <c r="E154" s="23">
        <v>149</v>
      </c>
      <c r="F154" t="s">
        <v>1165</v>
      </c>
      <c r="G154" t="s">
        <v>34</v>
      </c>
      <c r="H154" t="s">
        <v>1166</v>
      </c>
      <c r="I154" t="s">
        <v>15</v>
      </c>
      <c r="J154" t="s">
        <v>1288</v>
      </c>
      <c r="K154" t="s">
        <v>208</v>
      </c>
    </row>
    <row r="155" spans="5:11" x14ac:dyDescent="0.3">
      <c r="E155">
        <v>150</v>
      </c>
      <c r="F155" t="s">
        <v>1239</v>
      </c>
      <c r="G155" t="s">
        <v>14</v>
      </c>
      <c r="H155" t="s">
        <v>1240</v>
      </c>
      <c r="I155" t="s">
        <v>3</v>
      </c>
      <c r="J155" t="s">
        <v>1288</v>
      </c>
      <c r="K155" t="s">
        <v>16</v>
      </c>
    </row>
    <row r="156" spans="5:11" x14ac:dyDescent="0.3">
      <c r="E156">
        <v>151</v>
      </c>
      <c r="F156" t="s">
        <v>1247</v>
      </c>
      <c r="G156" t="s">
        <v>19</v>
      </c>
      <c r="H156" t="s">
        <v>1248</v>
      </c>
      <c r="I156" t="s">
        <v>4</v>
      </c>
      <c r="J156" t="s">
        <v>1288</v>
      </c>
      <c r="K156" t="s">
        <v>16</v>
      </c>
    </row>
    <row r="157" spans="5:11" x14ac:dyDescent="0.3">
      <c r="E157">
        <v>152</v>
      </c>
      <c r="F157" t="s">
        <v>1250</v>
      </c>
      <c r="G157" t="s">
        <v>24</v>
      </c>
      <c r="H157" t="s">
        <v>1251</v>
      </c>
      <c r="I157" t="s">
        <v>15</v>
      </c>
      <c r="J157" t="s">
        <v>1288</v>
      </c>
      <c r="K157" t="s">
        <v>16</v>
      </c>
    </row>
    <row r="158" spans="5:11" x14ac:dyDescent="0.3">
      <c r="E158">
        <v>153</v>
      </c>
      <c r="F158" t="s">
        <v>127</v>
      </c>
      <c r="G158" t="s">
        <v>34</v>
      </c>
      <c r="H158" t="s">
        <v>128</v>
      </c>
      <c r="I158" t="s">
        <v>4</v>
      </c>
      <c r="J158" t="s">
        <v>1288</v>
      </c>
      <c r="K158" t="s">
        <v>16</v>
      </c>
    </row>
    <row r="159" spans="5:11" x14ac:dyDescent="0.3">
      <c r="E159">
        <v>154</v>
      </c>
      <c r="F159" t="s">
        <v>203</v>
      </c>
      <c r="G159" t="s">
        <v>14</v>
      </c>
      <c r="H159" t="s">
        <v>204</v>
      </c>
      <c r="I159" t="s">
        <v>1</v>
      </c>
      <c r="J159" t="s">
        <v>1288</v>
      </c>
      <c r="K159" t="s">
        <v>205</v>
      </c>
    </row>
    <row r="160" spans="5:11" x14ac:dyDescent="0.3">
      <c r="E160">
        <v>155</v>
      </c>
      <c r="F160" t="s">
        <v>241</v>
      </c>
      <c r="G160" t="s">
        <v>19</v>
      </c>
      <c r="H160" t="s">
        <v>242</v>
      </c>
      <c r="I160" t="s">
        <v>1</v>
      </c>
      <c r="J160" t="s">
        <v>1288</v>
      </c>
      <c r="K160" t="s">
        <v>16</v>
      </c>
    </row>
    <row r="161" spans="5:11" x14ac:dyDescent="0.3">
      <c r="E161">
        <v>156</v>
      </c>
      <c r="F161" t="s">
        <v>465</v>
      </c>
      <c r="G161" t="s">
        <v>24</v>
      </c>
      <c r="H161" t="s">
        <v>466</v>
      </c>
      <c r="I161" t="s">
        <v>0</v>
      </c>
      <c r="J161" t="s">
        <v>1288</v>
      </c>
      <c r="K161" t="s">
        <v>26</v>
      </c>
    </row>
    <row r="162" spans="5:11" x14ac:dyDescent="0.3">
      <c r="E162">
        <v>157</v>
      </c>
      <c r="F162" t="s">
        <v>468</v>
      </c>
      <c r="G162" t="s">
        <v>34</v>
      </c>
      <c r="H162" t="s">
        <v>469</v>
      </c>
      <c r="I162" t="s">
        <v>1</v>
      </c>
      <c r="J162" t="s">
        <v>1288</v>
      </c>
      <c r="K162" t="s">
        <v>183</v>
      </c>
    </row>
    <row r="163" spans="5:11" x14ac:dyDescent="0.3">
      <c r="E163">
        <v>158</v>
      </c>
      <c r="F163" t="s">
        <v>527</v>
      </c>
      <c r="G163" t="s">
        <v>14</v>
      </c>
      <c r="H163" t="s">
        <v>528</v>
      </c>
      <c r="I163" t="s">
        <v>0</v>
      </c>
      <c r="J163" t="s">
        <v>1288</v>
      </c>
      <c r="K163" t="s">
        <v>16</v>
      </c>
    </row>
    <row r="164" spans="5:11" x14ac:dyDescent="0.3">
      <c r="E164">
        <v>159</v>
      </c>
      <c r="F164" t="s">
        <v>530</v>
      </c>
      <c r="G164" t="s">
        <v>19</v>
      </c>
      <c r="H164" t="s">
        <v>531</v>
      </c>
      <c r="I164" t="s">
        <v>0</v>
      </c>
      <c r="J164" t="s">
        <v>1288</v>
      </c>
      <c r="K164" t="s">
        <v>1292</v>
      </c>
    </row>
    <row r="165" spans="5:11" x14ac:dyDescent="0.3">
      <c r="E165">
        <v>160</v>
      </c>
      <c r="F165" t="s">
        <v>560</v>
      </c>
      <c r="G165" t="s">
        <v>24</v>
      </c>
      <c r="H165" t="s">
        <v>561</v>
      </c>
      <c r="I165" t="s">
        <v>1</v>
      </c>
      <c r="J165" t="s">
        <v>1288</v>
      </c>
      <c r="K165" t="s">
        <v>16</v>
      </c>
    </row>
    <row r="166" spans="5:11" x14ac:dyDescent="0.3">
      <c r="E166">
        <v>161</v>
      </c>
      <c r="F166" t="s">
        <v>579</v>
      </c>
      <c r="G166" t="s">
        <v>34</v>
      </c>
      <c r="H166" t="s">
        <v>580</v>
      </c>
      <c r="I166" t="s">
        <v>1</v>
      </c>
      <c r="J166" t="s">
        <v>1288</v>
      </c>
      <c r="K166" t="s">
        <v>26</v>
      </c>
    </row>
    <row r="167" spans="5:11" x14ac:dyDescent="0.3">
      <c r="E167" s="23">
        <v>162</v>
      </c>
      <c r="F167" t="s">
        <v>643</v>
      </c>
      <c r="G167" t="s">
        <v>14</v>
      </c>
      <c r="H167" t="s">
        <v>644</v>
      </c>
      <c r="I167" t="s">
        <v>2</v>
      </c>
      <c r="J167" t="s">
        <v>1288</v>
      </c>
      <c r="K167" t="s">
        <v>16</v>
      </c>
    </row>
    <row r="168" spans="5:11" x14ac:dyDescent="0.3">
      <c r="E168">
        <v>163</v>
      </c>
      <c r="F168" t="s">
        <v>646</v>
      </c>
      <c r="G168" t="s">
        <v>19</v>
      </c>
      <c r="H168" t="s">
        <v>647</v>
      </c>
      <c r="I168" t="s">
        <v>0</v>
      </c>
      <c r="J168" t="s">
        <v>1288</v>
      </c>
      <c r="K168" t="s">
        <v>16</v>
      </c>
    </row>
    <row r="169" spans="5:11" x14ac:dyDescent="0.3">
      <c r="E169">
        <v>164</v>
      </c>
      <c r="F169" t="s">
        <v>657</v>
      </c>
      <c r="G169" t="s">
        <v>24</v>
      </c>
      <c r="H169" t="s">
        <v>658</v>
      </c>
      <c r="I169" t="s">
        <v>4</v>
      </c>
      <c r="J169" t="s">
        <v>1288</v>
      </c>
      <c r="K169" t="s">
        <v>16</v>
      </c>
    </row>
    <row r="170" spans="5:11" x14ac:dyDescent="0.3">
      <c r="E170">
        <v>165</v>
      </c>
      <c r="F170" t="s">
        <v>666</v>
      </c>
      <c r="G170" t="s">
        <v>34</v>
      </c>
      <c r="H170" t="s">
        <v>667</v>
      </c>
      <c r="I170" t="s">
        <v>3</v>
      </c>
      <c r="J170" t="s">
        <v>1288</v>
      </c>
      <c r="K170" t="s">
        <v>16</v>
      </c>
    </row>
    <row r="171" spans="5:11" x14ac:dyDescent="0.3">
      <c r="E171">
        <v>166</v>
      </c>
      <c r="F171" t="s">
        <v>711</v>
      </c>
      <c r="G171" t="s">
        <v>14</v>
      </c>
      <c r="H171" t="s">
        <v>712</v>
      </c>
      <c r="I171" t="s">
        <v>1</v>
      </c>
      <c r="J171" t="s">
        <v>361</v>
      </c>
      <c r="K171" t="s">
        <v>1292</v>
      </c>
    </row>
    <row r="172" spans="5:11" x14ac:dyDescent="0.3">
      <c r="E172">
        <v>167</v>
      </c>
      <c r="F172" t="s">
        <v>714</v>
      </c>
      <c r="G172" t="s">
        <v>19</v>
      </c>
      <c r="H172" t="s">
        <v>715</v>
      </c>
      <c r="I172" t="s">
        <v>3</v>
      </c>
      <c r="J172" t="s">
        <v>361</v>
      </c>
      <c r="K172" t="s">
        <v>16</v>
      </c>
    </row>
    <row r="173" spans="5:11" x14ac:dyDescent="0.3">
      <c r="E173">
        <v>168</v>
      </c>
      <c r="F173" t="s">
        <v>796</v>
      </c>
      <c r="G173" t="s">
        <v>24</v>
      </c>
      <c r="H173" t="s">
        <v>797</v>
      </c>
      <c r="I173" t="s">
        <v>3</v>
      </c>
      <c r="J173" t="s">
        <v>361</v>
      </c>
      <c r="K173" t="s">
        <v>16</v>
      </c>
    </row>
    <row r="174" spans="5:11" x14ac:dyDescent="0.3">
      <c r="E174" s="23">
        <v>169</v>
      </c>
      <c r="F174" t="s">
        <v>802</v>
      </c>
      <c r="G174" t="s">
        <v>34</v>
      </c>
      <c r="H174" t="s">
        <v>803</v>
      </c>
      <c r="I174" t="s">
        <v>1</v>
      </c>
      <c r="J174" t="s">
        <v>361</v>
      </c>
      <c r="K174" t="s">
        <v>16</v>
      </c>
    </row>
    <row r="175" spans="5:11" x14ac:dyDescent="0.3">
      <c r="E175">
        <v>170</v>
      </c>
      <c r="F175" t="s">
        <v>925</v>
      </c>
      <c r="G175" t="s">
        <v>14</v>
      </c>
      <c r="H175" t="s">
        <v>926</v>
      </c>
      <c r="I175" t="s">
        <v>15</v>
      </c>
      <c r="J175" t="s">
        <v>1288</v>
      </c>
      <c r="K175" t="s">
        <v>16</v>
      </c>
    </row>
    <row r="176" spans="5:11" x14ac:dyDescent="0.3">
      <c r="E176">
        <v>171</v>
      </c>
      <c r="F176" t="s">
        <v>1180</v>
      </c>
      <c r="G176" t="s">
        <v>19</v>
      </c>
      <c r="H176" t="s">
        <v>1181</v>
      </c>
      <c r="I176" t="s">
        <v>15</v>
      </c>
      <c r="J176" t="s">
        <v>1288</v>
      </c>
      <c r="K176" t="s">
        <v>16</v>
      </c>
    </row>
    <row r="177" spans="5:11" x14ac:dyDescent="0.3">
      <c r="E177">
        <v>172</v>
      </c>
      <c r="F177" t="s">
        <v>256</v>
      </c>
      <c r="G177" t="s">
        <v>24</v>
      </c>
      <c r="H177" t="s">
        <v>257</v>
      </c>
      <c r="I177" t="s">
        <v>4</v>
      </c>
      <c r="J177" t="s">
        <v>1288</v>
      </c>
      <c r="K177" t="s">
        <v>16</v>
      </c>
    </row>
    <row r="178" spans="5:11" x14ac:dyDescent="0.3">
      <c r="E178">
        <v>173</v>
      </c>
      <c r="F178" t="s">
        <v>23</v>
      </c>
      <c r="G178" t="s">
        <v>34</v>
      </c>
      <c r="H178" t="s">
        <v>25</v>
      </c>
      <c r="I178" t="s">
        <v>4</v>
      </c>
      <c r="J178" t="s">
        <v>1288</v>
      </c>
      <c r="K178" t="s">
        <v>26</v>
      </c>
    </row>
    <row r="179" spans="5:11" x14ac:dyDescent="0.3">
      <c r="E179">
        <v>174</v>
      </c>
      <c r="F179" t="s">
        <v>47</v>
      </c>
      <c r="G179" t="s">
        <v>14</v>
      </c>
      <c r="H179" t="s">
        <v>48</v>
      </c>
      <c r="I179" t="s">
        <v>4</v>
      </c>
      <c r="J179" t="s">
        <v>1288</v>
      </c>
      <c r="K179" t="s">
        <v>16</v>
      </c>
    </row>
    <row r="180" spans="5:11" x14ac:dyDescent="0.3">
      <c r="E180">
        <v>175</v>
      </c>
      <c r="F180" t="s">
        <v>51</v>
      </c>
      <c r="G180" t="s">
        <v>19</v>
      </c>
      <c r="H180" t="s">
        <v>52</v>
      </c>
      <c r="I180" t="s">
        <v>4</v>
      </c>
      <c r="J180" t="s">
        <v>1288</v>
      </c>
      <c r="K180" t="s">
        <v>1292</v>
      </c>
    </row>
    <row r="181" spans="5:11" x14ac:dyDescent="0.3">
      <c r="E181">
        <v>176</v>
      </c>
      <c r="F181" t="s">
        <v>62</v>
      </c>
      <c r="G181" t="s">
        <v>24</v>
      </c>
      <c r="H181" t="s">
        <v>63</v>
      </c>
      <c r="I181" t="s">
        <v>1</v>
      </c>
      <c r="J181" t="s">
        <v>361</v>
      </c>
      <c r="K181" t="s">
        <v>16</v>
      </c>
    </row>
    <row r="182" spans="5:11" x14ac:dyDescent="0.3">
      <c r="E182">
        <v>177</v>
      </c>
      <c r="F182" t="s">
        <v>65</v>
      </c>
      <c r="G182" t="s">
        <v>34</v>
      </c>
      <c r="H182" t="s">
        <v>66</v>
      </c>
      <c r="I182" t="s">
        <v>1</v>
      </c>
      <c r="J182" t="s">
        <v>1265</v>
      </c>
      <c r="K182" t="s">
        <v>16</v>
      </c>
    </row>
    <row r="183" spans="5:11" x14ac:dyDescent="0.3">
      <c r="E183" s="23">
        <v>178</v>
      </c>
      <c r="F183" t="s">
        <v>68</v>
      </c>
      <c r="G183" t="s">
        <v>14</v>
      </c>
      <c r="H183" t="s">
        <v>69</v>
      </c>
      <c r="I183" t="s">
        <v>0</v>
      </c>
      <c r="J183" t="s">
        <v>142</v>
      </c>
      <c r="K183" t="s">
        <v>16</v>
      </c>
    </row>
    <row r="184" spans="5:11" x14ac:dyDescent="0.3">
      <c r="E184">
        <v>179</v>
      </c>
      <c r="F184" t="s">
        <v>71</v>
      </c>
      <c r="G184" t="s">
        <v>19</v>
      </c>
      <c r="H184" t="s">
        <v>72</v>
      </c>
      <c r="I184" t="s">
        <v>2</v>
      </c>
      <c r="J184" t="s">
        <v>20</v>
      </c>
      <c r="K184" t="s">
        <v>16</v>
      </c>
    </row>
    <row r="185" spans="5:11" x14ac:dyDescent="0.3">
      <c r="E185">
        <v>180</v>
      </c>
      <c r="F185" t="s">
        <v>73</v>
      </c>
      <c r="G185" t="s">
        <v>24</v>
      </c>
      <c r="H185" t="s">
        <v>74</v>
      </c>
      <c r="I185" t="s">
        <v>2</v>
      </c>
      <c r="J185" t="s">
        <v>20</v>
      </c>
      <c r="K185" t="s">
        <v>16</v>
      </c>
    </row>
    <row r="186" spans="5:11" x14ac:dyDescent="0.3">
      <c r="E186">
        <v>181</v>
      </c>
      <c r="F186" t="s">
        <v>76</v>
      </c>
      <c r="G186" t="s">
        <v>34</v>
      </c>
      <c r="H186" t="s">
        <v>77</v>
      </c>
      <c r="I186" t="s">
        <v>3</v>
      </c>
      <c r="J186" t="s">
        <v>361</v>
      </c>
      <c r="K186" t="s">
        <v>16</v>
      </c>
    </row>
    <row r="187" spans="5:11" x14ac:dyDescent="0.3">
      <c r="E187">
        <v>182</v>
      </c>
      <c r="F187" t="s">
        <v>78</v>
      </c>
      <c r="G187" t="s">
        <v>14</v>
      </c>
      <c r="H187" t="s">
        <v>79</v>
      </c>
      <c r="I187" t="s">
        <v>0</v>
      </c>
      <c r="J187" t="s">
        <v>142</v>
      </c>
      <c r="K187" t="s">
        <v>26</v>
      </c>
    </row>
    <row r="188" spans="5:11" x14ac:dyDescent="0.3">
      <c r="E188">
        <v>183</v>
      </c>
      <c r="F188" t="s">
        <v>82</v>
      </c>
      <c r="G188" t="s">
        <v>19</v>
      </c>
      <c r="H188" t="s">
        <v>83</v>
      </c>
      <c r="I188" t="s">
        <v>4</v>
      </c>
      <c r="J188" t="s">
        <v>1288</v>
      </c>
    </row>
    <row r="189" spans="5:11" x14ac:dyDescent="0.3">
      <c r="E189">
        <v>184</v>
      </c>
      <c r="F189" t="s">
        <v>89</v>
      </c>
      <c r="G189" t="s">
        <v>24</v>
      </c>
      <c r="H189" t="s">
        <v>90</v>
      </c>
      <c r="I189" t="s">
        <v>4</v>
      </c>
      <c r="J189" t="s">
        <v>1288</v>
      </c>
      <c r="K189" t="s">
        <v>16</v>
      </c>
    </row>
    <row r="190" spans="5:11" x14ac:dyDescent="0.3">
      <c r="E190">
        <v>185</v>
      </c>
      <c r="F190" t="s">
        <v>96</v>
      </c>
      <c r="G190" t="s">
        <v>34</v>
      </c>
      <c r="H190" t="s">
        <v>97</v>
      </c>
      <c r="I190" t="s">
        <v>3</v>
      </c>
      <c r="J190" t="s">
        <v>1288</v>
      </c>
      <c r="K190" t="s">
        <v>16</v>
      </c>
    </row>
    <row r="191" spans="5:11" x14ac:dyDescent="0.3">
      <c r="E191">
        <v>186</v>
      </c>
      <c r="F191" t="s">
        <v>102</v>
      </c>
      <c r="G191" t="s">
        <v>14</v>
      </c>
      <c r="H191" t="s">
        <v>103</v>
      </c>
      <c r="I191" t="s">
        <v>1</v>
      </c>
      <c r="J191" t="s">
        <v>1265</v>
      </c>
      <c r="K191" t="s">
        <v>94</v>
      </c>
    </row>
    <row r="192" spans="5:11" x14ac:dyDescent="0.3">
      <c r="E192">
        <v>187</v>
      </c>
      <c r="F192" t="s">
        <v>137</v>
      </c>
      <c r="G192" t="s">
        <v>19</v>
      </c>
      <c r="H192" t="s">
        <v>138</v>
      </c>
      <c r="I192" t="s">
        <v>2</v>
      </c>
      <c r="J192" t="s">
        <v>20</v>
      </c>
      <c r="K192" t="s">
        <v>26</v>
      </c>
    </row>
    <row r="193" spans="5:11" x14ac:dyDescent="0.3">
      <c r="E193">
        <v>188</v>
      </c>
      <c r="F193" t="s">
        <v>163</v>
      </c>
      <c r="G193" t="s">
        <v>24</v>
      </c>
      <c r="H193" t="s">
        <v>164</v>
      </c>
      <c r="I193" t="s">
        <v>2</v>
      </c>
      <c r="J193" t="s">
        <v>1288</v>
      </c>
      <c r="K193" t="s">
        <v>16</v>
      </c>
    </row>
    <row r="194" spans="5:11" x14ac:dyDescent="0.3">
      <c r="E194">
        <v>189</v>
      </c>
      <c r="F194" t="s">
        <v>166</v>
      </c>
      <c r="G194" t="s">
        <v>34</v>
      </c>
      <c r="H194" t="s">
        <v>167</v>
      </c>
      <c r="I194" t="s">
        <v>4</v>
      </c>
      <c r="J194" t="s">
        <v>1288</v>
      </c>
      <c r="K194" t="s">
        <v>16</v>
      </c>
    </row>
    <row r="195" spans="5:11" x14ac:dyDescent="0.3">
      <c r="E195">
        <v>190</v>
      </c>
      <c r="F195" t="s">
        <v>172</v>
      </c>
      <c r="G195" t="s">
        <v>14</v>
      </c>
      <c r="H195" t="s">
        <v>173</v>
      </c>
      <c r="I195" t="s">
        <v>4</v>
      </c>
      <c r="J195" t="s">
        <v>1330</v>
      </c>
    </row>
    <row r="196" spans="5:11" x14ac:dyDescent="0.3">
      <c r="E196">
        <v>191</v>
      </c>
      <c r="F196" t="s">
        <v>181</v>
      </c>
      <c r="G196" t="s">
        <v>19</v>
      </c>
      <c r="H196" t="s">
        <v>182</v>
      </c>
      <c r="I196" t="s">
        <v>2</v>
      </c>
      <c r="J196" t="s">
        <v>1288</v>
      </c>
      <c r="K196" t="s">
        <v>183</v>
      </c>
    </row>
    <row r="197" spans="5:11" x14ac:dyDescent="0.3">
      <c r="E197">
        <v>192</v>
      </c>
      <c r="F197" t="s">
        <v>185</v>
      </c>
      <c r="G197" t="s">
        <v>24</v>
      </c>
      <c r="H197" t="s">
        <v>1284</v>
      </c>
      <c r="I197" t="s">
        <v>2</v>
      </c>
      <c r="J197" t="s">
        <v>1288</v>
      </c>
      <c r="K197" t="s">
        <v>16</v>
      </c>
    </row>
    <row r="198" spans="5:11" x14ac:dyDescent="0.3">
      <c r="E198">
        <v>193</v>
      </c>
      <c r="F198" t="s">
        <v>192</v>
      </c>
      <c r="G198" t="s">
        <v>34</v>
      </c>
      <c r="H198" t="s">
        <v>193</v>
      </c>
      <c r="I198" t="s">
        <v>1</v>
      </c>
      <c r="J198" t="s">
        <v>1265</v>
      </c>
      <c r="K198" t="s">
        <v>16</v>
      </c>
    </row>
    <row r="199" spans="5:11" x14ac:dyDescent="0.3">
      <c r="E199">
        <v>194</v>
      </c>
      <c r="F199" t="s">
        <v>197</v>
      </c>
      <c r="G199" t="s">
        <v>14</v>
      </c>
      <c r="H199" t="s">
        <v>198</v>
      </c>
      <c r="I199" t="s">
        <v>1</v>
      </c>
      <c r="J199" t="s">
        <v>1265</v>
      </c>
      <c r="K199" t="s">
        <v>16</v>
      </c>
    </row>
    <row r="200" spans="5:11" x14ac:dyDescent="0.3">
      <c r="E200">
        <v>195</v>
      </c>
      <c r="F200" t="s">
        <v>206</v>
      </c>
      <c r="G200" t="s">
        <v>19</v>
      </c>
      <c r="H200" t="s">
        <v>207</v>
      </c>
      <c r="I200" t="s">
        <v>0</v>
      </c>
      <c r="J200" t="s">
        <v>142</v>
      </c>
      <c r="K200" t="s">
        <v>208</v>
      </c>
    </row>
    <row r="201" spans="5:11" x14ac:dyDescent="0.3">
      <c r="E201">
        <v>196</v>
      </c>
      <c r="F201" t="s">
        <v>216</v>
      </c>
      <c r="G201" t="s">
        <v>24</v>
      </c>
      <c r="H201" t="s">
        <v>217</v>
      </c>
      <c r="I201" t="s">
        <v>4</v>
      </c>
      <c r="J201" t="s">
        <v>1288</v>
      </c>
      <c r="K201" t="s">
        <v>16</v>
      </c>
    </row>
    <row r="202" spans="5:11" x14ac:dyDescent="0.3">
      <c r="E202">
        <v>197</v>
      </c>
      <c r="F202" t="s">
        <v>225</v>
      </c>
      <c r="G202" t="s">
        <v>34</v>
      </c>
      <c r="H202" t="s">
        <v>226</v>
      </c>
      <c r="I202" t="s">
        <v>4</v>
      </c>
      <c r="J202" t="s">
        <v>1288</v>
      </c>
      <c r="K202" t="s">
        <v>16</v>
      </c>
    </row>
    <row r="203" spans="5:11" x14ac:dyDescent="0.3">
      <c r="E203">
        <v>198</v>
      </c>
      <c r="F203" t="s">
        <v>325</v>
      </c>
      <c r="G203" t="s">
        <v>14</v>
      </c>
      <c r="H203" t="s">
        <v>326</v>
      </c>
      <c r="I203" t="s">
        <v>0</v>
      </c>
      <c r="J203" t="s">
        <v>142</v>
      </c>
      <c r="K203" t="s">
        <v>16</v>
      </c>
    </row>
    <row r="204" spans="5:11" x14ac:dyDescent="0.3">
      <c r="E204">
        <v>199</v>
      </c>
      <c r="F204" t="s">
        <v>328</v>
      </c>
      <c r="G204" t="s">
        <v>19</v>
      </c>
      <c r="H204" t="s">
        <v>329</v>
      </c>
      <c r="I204" t="s">
        <v>0</v>
      </c>
      <c r="J204" t="s">
        <v>142</v>
      </c>
      <c r="K204" t="s">
        <v>16</v>
      </c>
    </row>
    <row r="205" spans="5:11" x14ac:dyDescent="0.3">
      <c r="E205">
        <v>200</v>
      </c>
      <c r="F205" t="s">
        <v>331</v>
      </c>
      <c r="G205" t="s">
        <v>24</v>
      </c>
      <c r="H205" t="s">
        <v>332</v>
      </c>
      <c r="I205" t="s">
        <v>2</v>
      </c>
      <c r="J205" t="s">
        <v>1288</v>
      </c>
      <c r="K205" t="s">
        <v>16</v>
      </c>
    </row>
    <row r="206" spans="5:11" x14ac:dyDescent="0.3">
      <c r="E206">
        <v>201</v>
      </c>
      <c r="F206" t="s">
        <v>333</v>
      </c>
      <c r="G206" t="s">
        <v>34</v>
      </c>
      <c r="H206" t="s">
        <v>334</v>
      </c>
      <c r="I206" t="s">
        <v>3</v>
      </c>
      <c r="J206" t="s">
        <v>1288</v>
      </c>
      <c r="K206" t="s">
        <v>16</v>
      </c>
    </row>
    <row r="207" spans="5:11" x14ac:dyDescent="0.3">
      <c r="E207">
        <v>202</v>
      </c>
      <c r="F207" t="s">
        <v>335</v>
      </c>
      <c r="G207" t="s">
        <v>14</v>
      </c>
      <c r="H207" t="s">
        <v>336</v>
      </c>
      <c r="I207" t="s">
        <v>15</v>
      </c>
      <c r="J207" t="s">
        <v>1288</v>
      </c>
      <c r="K207" t="s">
        <v>16</v>
      </c>
    </row>
    <row r="208" spans="5:11" x14ac:dyDescent="0.3">
      <c r="E208">
        <v>203</v>
      </c>
      <c r="F208" t="s">
        <v>337</v>
      </c>
      <c r="G208" t="s">
        <v>19</v>
      </c>
      <c r="H208" t="s">
        <v>338</v>
      </c>
      <c r="I208" t="s">
        <v>0</v>
      </c>
      <c r="J208" t="s">
        <v>142</v>
      </c>
      <c r="K208" t="s">
        <v>16</v>
      </c>
    </row>
    <row r="209" spans="5:11" x14ac:dyDescent="0.3">
      <c r="E209">
        <v>204</v>
      </c>
      <c r="F209" t="s">
        <v>339</v>
      </c>
      <c r="G209" t="s">
        <v>24</v>
      </c>
      <c r="H209" t="s">
        <v>303</v>
      </c>
      <c r="I209" t="s">
        <v>1</v>
      </c>
      <c r="J209" t="s">
        <v>1265</v>
      </c>
      <c r="K209" t="s">
        <v>16</v>
      </c>
    </row>
    <row r="210" spans="5:11" x14ac:dyDescent="0.3">
      <c r="E210">
        <v>205</v>
      </c>
      <c r="F210" t="s">
        <v>340</v>
      </c>
      <c r="G210" t="s">
        <v>34</v>
      </c>
      <c r="H210" t="s">
        <v>341</v>
      </c>
      <c r="I210" t="s">
        <v>4</v>
      </c>
      <c r="J210" t="s">
        <v>1288</v>
      </c>
      <c r="K210" t="s">
        <v>16</v>
      </c>
    </row>
    <row r="211" spans="5:11" x14ac:dyDescent="0.3">
      <c r="E211">
        <v>206</v>
      </c>
      <c r="F211" t="s">
        <v>347</v>
      </c>
      <c r="G211" t="s">
        <v>14</v>
      </c>
      <c r="H211" t="s">
        <v>348</v>
      </c>
      <c r="I211" t="s">
        <v>15</v>
      </c>
      <c r="J211" t="s">
        <v>1288</v>
      </c>
      <c r="K211" t="s">
        <v>16</v>
      </c>
    </row>
    <row r="212" spans="5:11" x14ac:dyDescent="0.3">
      <c r="E212">
        <v>207</v>
      </c>
      <c r="F212" t="s">
        <v>350</v>
      </c>
      <c r="G212" t="s">
        <v>19</v>
      </c>
      <c r="H212" t="s">
        <v>351</v>
      </c>
      <c r="I212" t="s">
        <v>15</v>
      </c>
      <c r="J212" t="s">
        <v>1288</v>
      </c>
      <c r="K212" t="s">
        <v>16</v>
      </c>
    </row>
    <row r="213" spans="5:11" x14ac:dyDescent="0.3">
      <c r="E213">
        <v>208</v>
      </c>
      <c r="F213" t="s">
        <v>355</v>
      </c>
      <c r="G213" t="s">
        <v>24</v>
      </c>
      <c r="H213" t="s">
        <v>356</v>
      </c>
      <c r="I213" t="s">
        <v>2</v>
      </c>
      <c r="J213" t="s">
        <v>1330</v>
      </c>
      <c r="K213" t="s">
        <v>16</v>
      </c>
    </row>
    <row r="214" spans="5:11" x14ac:dyDescent="0.3">
      <c r="E214">
        <v>209</v>
      </c>
      <c r="F214" t="s">
        <v>357</v>
      </c>
      <c r="G214" t="s">
        <v>34</v>
      </c>
      <c r="H214" t="s">
        <v>358</v>
      </c>
      <c r="I214" t="s">
        <v>1</v>
      </c>
      <c r="J214" t="s">
        <v>1265</v>
      </c>
      <c r="K214" t="s">
        <v>16</v>
      </c>
    </row>
    <row r="215" spans="5:11" x14ac:dyDescent="0.3">
      <c r="E215">
        <v>210</v>
      </c>
      <c r="F215" t="s">
        <v>366</v>
      </c>
      <c r="G215" t="s">
        <v>14</v>
      </c>
      <c r="H215" t="s">
        <v>367</v>
      </c>
      <c r="I215" t="s">
        <v>0</v>
      </c>
      <c r="J215" t="s">
        <v>20</v>
      </c>
      <c r="K215" t="s">
        <v>16</v>
      </c>
    </row>
    <row r="216" spans="5:11" x14ac:dyDescent="0.3">
      <c r="E216">
        <v>211</v>
      </c>
      <c r="F216" t="s">
        <v>378</v>
      </c>
      <c r="G216" t="s">
        <v>19</v>
      </c>
      <c r="H216" t="s">
        <v>379</v>
      </c>
      <c r="I216" t="s">
        <v>15</v>
      </c>
      <c r="J216" t="s">
        <v>1288</v>
      </c>
      <c r="K216" t="s">
        <v>16</v>
      </c>
    </row>
    <row r="217" spans="5:11" x14ac:dyDescent="0.3">
      <c r="E217">
        <v>212</v>
      </c>
      <c r="F217" t="s">
        <v>381</v>
      </c>
      <c r="G217" t="s">
        <v>24</v>
      </c>
      <c r="H217" t="s">
        <v>382</v>
      </c>
      <c r="I217" t="s">
        <v>3</v>
      </c>
      <c r="J217" t="s">
        <v>1288</v>
      </c>
      <c r="K217" t="s">
        <v>16</v>
      </c>
    </row>
    <row r="218" spans="5:11" x14ac:dyDescent="0.3">
      <c r="E218">
        <v>213</v>
      </c>
      <c r="F218" t="s">
        <v>387</v>
      </c>
      <c r="G218" t="s">
        <v>34</v>
      </c>
      <c r="H218" t="s">
        <v>388</v>
      </c>
      <c r="I218" t="s">
        <v>4</v>
      </c>
      <c r="J218" t="s">
        <v>1288</v>
      </c>
      <c r="K218" t="s">
        <v>16</v>
      </c>
    </row>
    <row r="219" spans="5:11" x14ac:dyDescent="0.3">
      <c r="E219">
        <v>214</v>
      </c>
      <c r="F219" t="s">
        <v>390</v>
      </c>
      <c r="G219" t="s">
        <v>14</v>
      </c>
      <c r="H219" t="s">
        <v>391</v>
      </c>
      <c r="I219" t="s">
        <v>4</v>
      </c>
      <c r="J219" t="s">
        <v>1288</v>
      </c>
      <c r="K219" t="s">
        <v>16</v>
      </c>
    </row>
    <row r="220" spans="5:11" x14ac:dyDescent="0.3">
      <c r="E220">
        <v>215</v>
      </c>
      <c r="F220" t="s">
        <v>399</v>
      </c>
      <c r="G220" t="s">
        <v>19</v>
      </c>
      <c r="H220" t="s">
        <v>69</v>
      </c>
      <c r="I220" t="s">
        <v>15</v>
      </c>
      <c r="J220" t="s">
        <v>1288</v>
      </c>
      <c r="K220" t="s">
        <v>16</v>
      </c>
    </row>
    <row r="221" spans="5:11" x14ac:dyDescent="0.3">
      <c r="E221">
        <v>216</v>
      </c>
      <c r="F221" t="s">
        <v>401</v>
      </c>
      <c r="G221" t="s">
        <v>24</v>
      </c>
      <c r="H221" t="s">
        <v>402</v>
      </c>
      <c r="I221" t="s">
        <v>2</v>
      </c>
      <c r="J221" t="s">
        <v>1288</v>
      </c>
      <c r="K221" t="s">
        <v>183</v>
      </c>
    </row>
    <row r="222" spans="5:11" x14ac:dyDescent="0.3">
      <c r="E222">
        <v>217</v>
      </c>
      <c r="F222" t="s">
        <v>407</v>
      </c>
      <c r="G222" t="s">
        <v>34</v>
      </c>
      <c r="H222" t="s">
        <v>408</v>
      </c>
      <c r="I222" t="s">
        <v>15</v>
      </c>
      <c r="J222" t="s">
        <v>1288</v>
      </c>
      <c r="K222" t="s">
        <v>16</v>
      </c>
    </row>
    <row r="223" spans="5:11" x14ac:dyDescent="0.3">
      <c r="E223">
        <v>218</v>
      </c>
      <c r="F223" t="s">
        <v>410</v>
      </c>
      <c r="G223" t="s">
        <v>14</v>
      </c>
      <c r="H223" t="s">
        <v>411</v>
      </c>
      <c r="I223" t="s">
        <v>4</v>
      </c>
      <c r="J223" t="s">
        <v>1288</v>
      </c>
      <c r="K223" t="s">
        <v>16</v>
      </c>
    </row>
    <row r="224" spans="5:11" x14ac:dyDescent="0.3">
      <c r="E224">
        <v>219</v>
      </c>
      <c r="F224" t="s">
        <v>414</v>
      </c>
      <c r="G224" t="s">
        <v>19</v>
      </c>
      <c r="H224" t="s">
        <v>415</v>
      </c>
      <c r="I224" t="s">
        <v>15</v>
      </c>
      <c r="J224" t="s">
        <v>1288</v>
      </c>
      <c r="K224" t="s">
        <v>16</v>
      </c>
    </row>
    <row r="225" spans="5:11" x14ac:dyDescent="0.3">
      <c r="E225">
        <v>220</v>
      </c>
      <c r="F225" t="s">
        <v>423</v>
      </c>
      <c r="G225" t="s">
        <v>24</v>
      </c>
      <c r="H225" t="s">
        <v>424</v>
      </c>
      <c r="I225" t="s">
        <v>3</v>
      </c>
      <c r="J225" t="s">
        <v>1288</v>
      </c>
      <c r="K225" t="s">
        <v>16</v>
      </c>
    </row>
    <row r="226" spans="5:11" x14ac:dyDescent="0.3">
      <c r="E226">
        <v>221</v>
      </c>
      <c r="F226" t="s">
        <v>426</v>
      </c>
      <c r="G226" t="s">
        <v>34</v>
      </c>
      <c r="H226" t="s">
        <v>427</v>
      </c>
      <c r="I226" t="s">
        <v>4</v>
      </c>
      <c r="J226" t="s">
        <v>1288</v>
      </c>
      <c r="K226" t="s">
        <v>16</v>
      </c>
    </row>
    <row r="227" spans="5:11" x14ac:dyDescent="0.3">
      <c r="E227">
        <v>222</v>
      </c>
      <c r="F227" t="s">
        <v>429</v>
      </c>
      <c r="G227" t="s">
        <v>14</v>
      </c>
      <c r="H227" t="s">
        <v>430</v>
      </c>
      <c r="I227" t="s">
        <v>2</v>
      </c>
      <c r="J227" t="s">
        <v>1288</v>
      </c>
      <c r="K227" t="s">
        <v>16</v>
      </c>
    </row>
    <row r="228" spans="5:11" x14ac:dyDescent="0.3">
      <c r="E228">
        <v>223</v>
      </c>
      <c r="F228" t="s">
        <v>432</v>
      </c>
      <c r="G228" t="s">
        <v>19</v>
      </c>
      <c r="H228" t="s">
        <v>433</v>
      </c>
      <c r="I228" t="s">
        <v>0</v>
      </c>
      <c r="J228" t="s">
        <v>20</v>
      </c>
      <c r="K228" t="s">
        <v>16</v>
      </c>
    </row>
    <row r="229" spans="5:11" x14ac:dyDescent="0.3">
      <c r="E229">
        <v>224</v>
      </c>
      <c r="F229" t="s">
        <v>438</v>
      </c>
      <c r="G229" t="s">
        <v>24</v>
      </c>
      <c r="H229" t="s">
        <v>439</v>
      </c>
      <c r="I229" t="s">
        <v>4</v>
      </c>
      <c r="J229" t="s">
        <v>1288</v>
      </c>
      <c r="K229" t="s">
        <v>16</v>
      </c>
    </row>
    <row r="230" spans="5:11" x14ac:dyDescent="0.3">
      <c r="E230">
        <v>225</v>
      </c>
      <c r="F230" t="s">
        <v>441</v>
      </c>
      <c r="G230" t="s">
        <v>34</v>
      </c>
      <c r="H230" t="s">
        <v>442</v>
      </c>
      <c r="I230" t="s">
        <v>2</v>
      </c>
      <c r="J230" t="s">
        <v>1288</v>
      </c>
      <c r="K230" t="s">
        <v>16</v>
      </c>
    </row>
    <row r="231" spans="5:11" x14ac:dyDescent="0.3">
      <c r="E231">
        <v>226</v>
      </c>
      <c r="F231" t="s">
        <v>450</v>
      </c>
      <c r="G231" t="s">
        <v>14</v>
      </c>
      <c r="H231" t="s">
        <v>451</v>
      </c>
      <c r="I231" t="s">
        <v>2</v>
      </c>
      <c r="J231" t="s">
        <v>1288</v>
      </c>
      <c r="K231" t="s">
        <v>16</v>
      </c>
    </row>
    <row r="232" spans="5:11" x14ac:dyDescent="0.3">
      <c r="E232">
        <v>227</v>
      </c>
      <c r="F232" t="s">
        <v>453</v>
      </c>
      <c r="G232" t="s">
        <v>19</v>
      </c>
      <c r="H232" t="s">
        <v>454</v>
      </c>
      <c r="I232" t="s">
        <v>1</v>
      </c>
      <c r="J232" t="s">
        <v>1288</v>
      </c>
      <c r="K232" t="s">
        <v>16</v>
      </c>
    </row>
    <row r="233" spans="5:11" x14ac:dyDescent="0.3">
      <c r="E233">
        <v>228</v>
      </c>
      <c r="F233" t="s">
        <v>504</v>
      </c>
      <c r="G233" t="s">
        <v>24</v>
      </c>
      <c r="H233" t="s">
        <v>505</v>
      </c>
      <c r="I233" t="s">
        <v>15</v>
      </c>
      <c r="J233" t="s">
        <v>1288</v>
      </c>
      <c r="K233" t="s">
        <v>16</v>
      </c>
    </row>
    <row r="234" spans="5:11" x14ac:dyDescent="0.3">
      <c r="E234">
        <v>229</v>
      </c>
      <c r="F234" t="s">
        <v>1130</v>
      </c>
      <c r="G234" t="s">
        <v>34</v>
      </c>
      <c r="H234" t="s">
        <v>1131</v>
      </c>
      <c r="I234" t="s">
        <v>4</v>
      </c>
      <c r="J234" t="s">
        <v>1288</v>
      </c>
      <c r="K234" t="s">
        <v>16</v>
      </c>
    </row>
    <row r="235" spans="5:11" x14ac:dyDescent="0.3">
      <c r="E235">
        <v>230</v>
      </c>
      <c r="F235" t="s">
        <v>1132</v>
      </c>
      <c r="G235" t="s">
        <v>14</v>
      </c>
      <c r="H235" t="s">
        <v>1134</v>
      </c>
      <c r="I235" t="s">
        <v>0</v>
      </c>
      <c r="J235" t="s">
        <v>20</v>
      </c>
      <c r="K235" t="s">
        <v>1135</v>
      </c>
    </row>
    <row r="236" spans="5:11" x14ac:dyDescent="0.3">
      <c r="E236">
        <v>231</v>
      </c>
      <c r="F236" t="s">
        <v>1137</v>
      </c>
      <c r="G236" t="s">
        <v>19</v>
      </c>
      <c r="H236" t="s">
        <v>1138</v>
      </c>
      <c r="I236" t="s">
        <v>4</v>
      </c>
      <c r="J236" t="s">
        <v>1288</v>
      </c>
      <c r="K236" t="s">
        <v>16</v>
      </c>
    </row>
    <row r="237" spans="5:11" x14ac:dyDescent="0.3">
      <c r="E237">
        <v>232</v>
      </c>
      <c r="F237" t="s">
        <v>1145</v>
      </c>
      <c r="G237" t="s">
        <v>24</v>
      </c>
      <c r="H237" t="s">
        <v>1146</v>
      </c>
      <c r="I237" t="s">
        <v>4</v>
      </c>
      <c r="J237" t="s">
        <v>1288</v>
      </c>
      <c r="K237" t="s">
        <v>26</v>
      </c>
    </row>
    <row r="238" spans="5:11" x14ac:dyDescent="0.3">
      <c r="E238">
        <v>233</v>
      </c>
      <c r="F238" t="s">
        <v>140</v>
      </c>
      <c r="G238" t="s">
        <v>34</v>
      </c>
      <c r="H238" t="s">
        <v>141</v>
      </c>
      <c r="I238" t="s">
        <v>1</v>
      </c>
      <c r="J238" t="s">
        <v>1288</v>
      </c>
      <c r="K238" t="s">
        <v>16</v>
      </c>
    </row>
    <row r="239" spans="5:11" x14ac:dyDescent="0.3">
      <c r="E239">
        <v>234</v>
      </c>
      <c r="F239" t="s">
        <v>260</v>
      </c>
      <c r="G239" t="s">
        <v>14</v>
      </c>
      <c r="H239" t="s">
        <v>261</v>
      </c>
      <c r="I239" t="s">
        <v>15</v>
      </c>
      <c r="J239" t="s">
        <v>1288</v>
      </c>
      <c r="K239" t="s">
        <v>16</v>
      </c>
    </row>
    <row r="240" spans="5:11" x14ac:dyDescent="0.3">
      <c r="E240">
        <v>235</v>
      </c>
      <c r="F240" t="s">
        <v>282</v>
      </c>
      <c r="G240" t="s">
        <v>19</v>
      </c>
      <c r="H240" t="s">
        <v>283</v>
      </c>
      <c r="I240" t="s">
        <v>4</v>
      </c>
      <c r="J240" t="s">
        <v>1288</v>
      </c>
      <c r="K240" t="s">
        <v>16</v>
      </c>
    </row>
    <row r="241" spans="5:11" x14ac:dyDescent="0.3">
      <c r="E241">
        <v>236</v>
      </c>
      <c r="F241" t="s">
        <v>294</v>
      </c>
      <c r="G241" t="s">
        <v>24</v>
      </c>
      <c r="H241" t="s">
        <v>295</v>
      </c>
      <c r="I241" t="s">
        <v>1</v>
      </c>
      <c r="J241" t="s">
        <v>1288</v>
      </c>
      <c r="K241" t="s">
        <v>16</v>
      </c>
    </row>
    <row r="242" spans="5:11" x14ac:dyDescent="0.3">
      <c r="E242">
        <v>237</v>
      </c>
      <c r="F242" t="s">
        <v>314</v>
      </c>
      <c r="G242" t="s">
        <v>34</v>
      </c>
      <c r="H242" t="s">
        <v>315</v>
      </c>
      <c r="I242" t="s">
        <v>3</v>
      </c>
      <c r="J242" t="s">
        <v>1288</v>
      </c>
      <c r="K242" t="s">
        <v>16</v>
      </c>
    </row>
    <row r="243" spans="5:11" x14ac:dyDescent="0.3">
      <c r="E243">
        <v>238</v>
      </c>
      <c r="F243" t="s">
        <v>582</v>
      </c>
      <c r="G243" t="s">
        <v>14</v>
      </c>
      <c r="H243" t="s">
        <v>583</v>
      </c>
      <c r="I243" t="s">
        <v>3</v>
      </c>
      <c r="J243" t="s">
        <v>1288</v>
      </c>
      <c r="K243" t="s">
        <v>16</v>
      </c>
    </row>
    <row r="244" spans="5:11" x14ac:dyDescent="0.3">
      <c r="E244">
        <v>239</v>
      </c>
      <c r="F244" t="s">
        <v>683</v>
      </c>
      <c r="G244" t="s">
        <v>19</v>
      </c>
      <c r="H244" t="s">
        <v>684</v>
      </c>
      <c r="I244" t="s">
        <v>4</v>
      </c>
      <c r="J244" t="s">
        <v>1288</v>
      </c>
      <c r="K244" t="s">
        <v>16</v>
      </c>
    </row>
    <row r="245" spans="5:11" x14ac:dyDescent="0.3">
      <c r="E245">
        <v>240</v>
      </c>
      <c r="F245" t="s">
        <v>686</v>
      </c>
      <c r="G245" t="s">
        <v>24</v>
      </c>
      <c r="H245" t="s">
        <v>687</v>
      </c>
      <c r="I245" t="s">
        <v>0</v>
      </c>
      <c r="J245" t="s">
        <v>1288</v>
      </c>
      <c r="K245" t="s">
        <v>16</v>
      </c>
    </row>
    <row r="246" spans="5:11" x14ac:dyDescent="0.3">
      <c r="E246">
        <v>241</v>
      </c>
      <c r="F246" t="s">
        <v>722</v>
      </c>
      <c r="G246" t="s">
        <v>34</v>
      </c>
      <c r="H246" t="s">
        <v>723</v>
      </c>
      <c r="I246" t="s">
        <v>1</v>
      </c>
      <c r="J246" t="s">
        <v>1288</v>
      </c>
      <c r="K246" t="s">
        <v>16</v>
      </c>
    </row>
    <row r="247" spans="5:11" x14ac:dyDescent="0.3">
      <c r="E247">
        <v>242</v>
      </c>
      <c r="F247" t="s">
        <v>733</v>
      </c>
      <c r="G247" t="s">
        <v>14</v>
      </c>
      <c r="H247" t="s">
        <v>734</v>
      </c>
      <c r="I247" t="s">
        <v>3</v>
      </c>
      <c r="J247" t="s">
        <v>1288</v>
      </c>
      <c r="K247" t="s">
        <v>16</v>
      </c>
    </row>
    <row r="248" spans="5:11" x14ac:dyDescent="0.3">
      <c r="E248">
        <v>243</v>
      </c>
      <c r="F248" t="s">
        <v>778</v>
      </c>
      <c r="G248" t="s">
        <v>19</v>
      </c>
      <c r="H248" t="s">
        <v>779</v>
      </c>
      <c r="I248" t="s">
        <v>2</v>
      </c>
      <c r="J248" t="s">
        <v>142</v>
      </c>
      <c r="K248" t="s">
        <v>16</v>
      </c>
    </row>
    <row r="249" spans="5:11" x14ac:dyDescent="0.3">
      <c r="E249">
        <v>244</v>
      </c>
      <c r="F249" t="s">
        <v>837</v>
      </c>
      <c r="G249" t="s">
        <v>24</v>
      </c>
      <c r="H249" t="s">
        <v>838</v>
      </c>
      <c r="I249" t="s">
        <v>15</v>
      </c>
      <c r="J249" t="s">
        <v>1288</v>
      </c>
      <c r="K249" t="s">
        <v>16</v>
      </c>
    </row>
    <row r="250" spans="5:11" x14ac:dyDescent="0.3">
      <c r="E250">
        <v>245</v>
      </c>
      <c r="F250" t="s">
        <v>1189</v>
      </c>
      <c r="G250" t="s">
        <v>34</v>
      </c>
      <c r="H250" t="s">
        <v>1190</v>
      </c>
      <c r="I250" t="s">
        <v>4</v>
      </c>
      <c r="J250" t="s">
        <v>1288</v>
      </c>
      <c r="K250" t="s">
        <v>16</v>
      </c>
    </row>
    <row r="251" spans="5:11" x14ac:dyDescent="0.3">
      <c r="E251">
        <v>246</v>
      </c>
      <c r="F251" t="s">
        <v>1244</v>
      </c>
      <c r="G251" t="s">
        <v>14</v>
      </c>
      <c r="H251" t="s">
        <v>1245</v>
      </c>
      <c r="I251" t="s">
        <v>15</v>
      </c>
      <c r="J251" t="s">
        <v>1288</v>
      </c>
      <c r="K251" t="s">
        <v>16</v>
      </c>
    </row>
    <row r="252" spans="5:11" x14ac:dyDescent="0.3">
      <c r="E252">
        <v>247</v>
      </c>
      <c r="F252" t="s">
        <v>1261</v>
      </c>
      <c r="G252" t="s">
        <v>19</v>
      </c>
      <c r="H252" t="s">
        <v>1262</v>
      </c>
      <c r="I252" t="s">
        <v>15</v>
      </c>
      <c r="J252" t="s">
        <v>1288</v>
      </c>
      <c r="K252" t="s">
        <v>16</v>
      </c>
    </row>
    <row r="253" spans="5:11" x14ac:dyDescent="0.3">
      <c r="E253">
        <v>248</v>
      </c>
      <c r="F253" t="s">
        <v>359</v>
      </c>
      <c r="G253" t="s">
        <v>24</v>
      </c>
      <c r="H253" t="s">
        <v>360</v>
      </c>
      <c r="I253" t="s">
        <v>1</v>
      </c>
      <c r="J253" t="s">
        <v>1288</v>
      </c>
      <c r="K253" t="s">
        <v>16</v>
      </c>
    </row>
    <row r="254" spans="5:11" x14ac:dyDescent="0.3">
      <c r="E254">
        <v>249</v>
      </c>
      <c r="F254" t="s">
        <v>719</v>
      </c>
      <c r="G254" t="s">
        <v>34</v>
      </c>
      <c r="H254" t="s">
        <v>720</v>
      </c>
      <c r="I254" t="s">
        <v>4</v>
      </c>
      <c r="J254" t="s">
        <v>1288</v>
      </c>
      <c r="K254" t="s">
        <v>16</v>
      </c>
    </row>
    <row r="255" spans="5:11" x14ac:dyDescent="0.3">
      <c r="E255">
        <v>250</v>
      </c>
      <c r="F255" t="s">
        <v>736</v>
      </c>
      <c r="G255" t="s">
        <v>14</v>
      </c>
      <c r="H255" t="s">
        <v>737</v>
      </c>
      <c r="I255" t="s">
        <v>3</v>
      </c>
      <c r="J255" t="s">
        <v>1288</v>
      </c>
      <c r="K255" t="s">
        <v>16</v>
      </c>
    </row>
    <row r="256" spans="5:11" x14ac:dyDescent="0.3">
      <c r="E256">
        <v>251</v>
      </c>
      <c r="F256" t="s">
        <v>811</v>
      </c>
      <c r="G256" t="s">
        <v>19</v>
      </c>
      <c r="H256" t="s">
        <v>812</v>
      </c>
      <c r="I256" t="s">
        <v>1</v>
      </c>
      <c r="J256" t="s">
        <v>1288</v>
      </c>
      <c r="K256" t="s">
        <v>16</v>
      </c>
    </row>
    <row r="257" spans="5:11" x14ac:dyDescent="0.3">
      <c r="E257">
        <v>252</v>
      </c>
      <c r="F257" t="s">
        <v>860</v>
      </c>
      <c r="G257" t="s">
        <v>24</v>
      </c>
      <c r="H257" t="s">
        <v>861</v>
      </c>
      <c r="I257" t="s">
        <v>15</v>
      </c>
      <c r="J257" t="s">
        <v>1288</v>
      </c>
      <c r="K257" t="s">
        <v>16</v>
      </c>
    </row>
    <row r="258" spans="5:11" x14ac:dyDescent="0.3">
      <c r="E258">
        <v>253</v>
      </c>
      <c r="F258" t="s">
        <v>914</v>
      </c>
      <c r="G258" t="s">
        <v>34</v>
      </c>
      <c r="H258" t="s">
        <v>915</v>
      </c>
      <c r="I258" t="s">
        <v>15</v>
      </c>
      <c r="J258" t="s">
        <v>1288</v>
      </c>
      <c r="K258" t="s">
        <v>16</v>
      </c>
    </row>
    <row r="259" spans="5:11" x14ac:dyDescent="0.3">
      <c r="E259">
        <v>254</v>
      </c>
      <c r="F259" t="s">
        <v>922</v>
      </c>
      <c r="G259" t="s">
        <v>14</v>
      </c>
      <c r="H259" t="s">
        <v>923</v>
      </c>
      <c r="I259" t="s">
        <v>2</v>
      </c>
      <c r="J259" t="s">
        <v>361</v>
      </c>
      <c r="K259" t="s">
        <v>16</v>
      </c>
    </row>
    <row r="260" spans="5:11" x14ac:dyDescent="0.3">
      <c r="E260">
        <v>255</v>
      </c>
      <c r="F260" t="s">
        <v>940</v>
      </c>
      <c r="G260" t="s">
        <v>19</v>
      </c>
      <c r="H260" t="s">
        <v>941</v>
      </c>
      <c r="I260" t="s">
        <v>15</v>
      </c>
      <c r="J260" t="s">
        <v>1288</v>
      </c>
      <c r="K260" t="s">
        <v>16</v>
      </c>
    </row>
    <row r="261" spans="5:11" x14ac:dyDescent="0.3">
      <c r="E261">
        <v>256</v>
      </c>
      <c r="F261" t="s">
        <v>1025</v>
      </c>
      <c r="G261" t="s">
        <v>1127</v>
      </c>
      <c r="H261" t="s">
        <v>1026</v>
      </c>
      <c r="I261" t="s">
        <v>2</v>
      </c>
      <c r="J261" t="s">
        <v>361</v>
      </c>
      <c r="K261" t="s">
        <v>16</v>
      </c>
    </row>
    <row r="262" spans="5:11" x14ac:dyDescent="0.3">
      <c r="E262">
        <v>257</v>
      </c>
      <c r="F262" t="s">
        <v>1028</v>
      </c>
      <c r="G262" t="s">
        <v>1127</v>
      </c>
      <c r="H262" t="s">
        <v>1029</v>
      </c>
      <c r="I262" t="s">
        <v>2</v>
      </c>
      <c r="J262" t="s">
        <v>361</v>
      </c>
      <c r="K262" t="s">
        <v>16</v>
      </c>
    </row>
    <row r="263" spans="5:11" x14ac:dyDescent="0.3">
      <c r="E263">
        <v>258</v>
      </c>
      <c r="F263" t="s">
        <v>92</v>
      </c>
      <c r="G263" t="s">
        <v>1127</v>
      </c>
      <c r="H263" t="s">
        <v>93</v>
      </c>
      <c r="I263" t="s">
        <v>2</v>
      </c>
      <c r="J263" t="s">
        <v>1265</v>
      </c>
      <c r="K263" t="s">
        <v>94</v>
      </c>
    </row>
    <row r="264" spans="5:11" x14ac:dyDescent="0.3">
      <c r="E264">
        <v>259</v>
      </c>
      <c r="F264" t="s">
        <v>232</v>
      </c>
      <c r="G264" t="s">
        <v>1127</v>
      </c>
      <c r="H264" t="s">
        <v>233</v>
      </c>
      <c r="I264" t="s">
        <v>0</v>
      </c>
      <c r="J264" t="s">
        <v>1330</v>
      </c>
      <c r="K264" t="s">
        <v>16</v>
      </c>
    </row>
    <row r="265" spans="5:11" x14ac:dyDescent="0.3">
      <c r="E265">
        <v>260</v>
      </c>
      <c r="F265" t="s">
        <v>342</v>
      </c>
      <c r="G265" t="s">
        <v>24</v>
      </c>
      <c r="H265" t="s">
        <v>343</v>
      </c>
      <c r="I265" t="s">
        <v>2</v>
      </c>
      <c r="J265" t="s">
        <v>1265</v>
      </c>
      <c r="K265" t="s">
        <v>16</v>
      </c>
    </row>
    <row r="266" spans="5:11" x14ac:dyDescent="0.3">
      <c r="E266">
        <v>261</v>
      </c>
      <c r="F266" t="s">
        <v>345</v>
      </c>
      <c r="G266" t="s">
        <v>34</v>
      </c>
      <c r="H266" t="s">
        <v>223</v>
      </c>
      <c r="I266" t="s">
        <v>1</v>
      </c>
      <c r="J266" t="s">
        <v>1288</v>
      </c>
      <c r="K266" t="s">
        <v>26</v>
      </c>
    </row>
    <row r="267" spans="5:11" x14ac:dyDescent="0.3">
      <c r="E267">
        <v>262</v>
      </c>
      <c r="F267" t="s">
        <v>396</v>
      </c>
      <c r="G267" t="s">
        <v>14</v>
      </c>
      <c r="H267" t="s">
        <v>397</v>
      </c>
      <c r="I267" t="s">
        <v>2</v>
      </c>
      <c r="J267" t="s">
        <v>1265</v>
      </c>
      <c r="K267" t="s">
        <v>26</v>
      </c>
    </row>
    <row r="268" spans="5:11" x14ac:dyDescent="0.3">
      <c r="E268">
        <v>263</v>
      </c>
      <c r="F268" t="s">
        <v>456</v>
      </c>
      <c r="G268" t="s">
        <v>19</v>
      </c>
      <c r="H268" t="s">
        <v>457</v>
      </c>
      <c r="I268" t="s">
        <v>4</v>
      </c>
      <c r="J268" t="s">
        <v>1288</v>
      </c>
      <c r="K268" t="s">
        <v>16</v>
      </c>
    </row>
    <row r="269" spans="5:11" x14ac:dyDescent="0.3">
      <c r="E269">
        <v>264</v>
      </c>
      <c r="F269" t="s">
        <v>506</v>
      </c>
      <c r="G269" t="s">
        <v>24</v>
      </c>
      <c r="H269" t="s">
        <v>507</v>
      </c>
      <c r="I269" t="s">
        <v>3</v>
      </c>
      <c r="J269" t="s">
        <v>1288</v>
      </c>
      <c r="K269" t="s">
        <v>16</v>
      </c>
    </row>
    <row r="270" spans="5:11" x14ac:dyDescent="0.3">
      <c r="E270">
        <v>265</v>
      </c>
      <c r="F270" t="s">
        <v>515</v>
      </c>
      <c r="G270" t="s">
        <v>34</v>
      </c>
      <c r="H270" t="s">
        <v>516</v>
      </c>
      <c r="I270" t="s">
        <v>0</v>
      </c>
      <c r="J270" t="s">
        <v>1288</v>
      </c>
      <c r="K270" t="s">
        <v>183</v>
      </c>
    </row>
    <row r="271" spans="5:11" x14ac:dyDescent="0.3">
      <c r="E271">
        <v>266</v>
      </c>
      <c r="F271" t="s">
        <v>533</v>
      </c>
      <c r="G271" t="s">
        <v>14</v>
      </c>
      <c r="H271" t="s">
        <v>534</v>
      </c>
      <c r="I271" t="s">
        <v>3</v>
      </c>
      <c r="J271" t="s">
        <v>1288</v>
      </c>
      <c r="K271" t="s">
        <v>16</v>
      </c>
    </row>
    <row r="272" spans="5:11" x14ac:dyDescent="0.3">
      <c r="E272">
        <v>267</v>
      </c>
      <c r="F272" t="s">
        <v>566</v>
      </c>
      <c r="G272" t="s">
        <v>19</v>
      </c>
      <c r="H272" t="s">
        <v>567</v>
      </c>
      <c r="I272" t="s">
        <v>1</v>
      </c>
      <c r="J272" t="s">
        <v>1288</v>
      </c>
      <c r="K272" t="s">
        <v>16</v>
      </c>
    </row>
    <row r="273" spans="5:11" x14ac:dyDescent="0.3">
      <c r="E273">
        <v>268</v>
      </c>
      <c r="F273" t="s">
        <v>575</v>
      </c>
      <c r="G273" t="s">
        <v>24</v>
      </c>
      <c r="H273" t="s">
        <v>576</v>
      </c>
      <c r="I273" t="s">
        <v>3</v>
      </c>
      <c r="J273" t="s">
        <v>1288</v>
      </c>
      <c r="K273" t="s">
        <v>16</v>
      </c>
    </row>
    <row r="274" spans="5:11" x14ac:dyDescent="0.3">
      <c r="E274">
        <v>269</v>
      </c>
      <c r="F274" t="s">
        <v>602</v>
      </c>
      <c r="G274" t="s">
        <v>34</v>
      </c>
      <c r="H274" t="s">
        <v>603</v>
      </c>
      <c r="I274" t="s">
        <v>3</v>
      </c>
      <c r="J274" t="s">
        <v>1288</v>
      </c>
      <c r="K274" t="s">
        <v>16</v>
      </c>
    </row>
    <row r="275" spans="5:11" x14ac:dyDescent="0.3">
      <c r="E275">
        <v>270</v>
      </c>
      <c r="F275" t="s">
        <v>617</v>
      </c>
      <c r="G275" t="s">
        <v>14</v>
      </c>
      <c r="H275" t="s">
        <v>618</v>
      </c>
      <c r="I275" t="s">
        <v>0</v>
      </c>
      <c r="J275" t="s">
        <v>1288</v>
      </c>
      <c r="K275" t="s">
        <v>16</v>
      </c>
    </row>
    <row r="276" spans="5:11" x14ac:dyDescent="0.3">
      <c r="E276">
        <v>271</v>
      </c>
      <c r="F276" t="s">
        <v>669</v>
      </c>
      <c r="G276" t="s">
        <v>19</v>
      </c>
      <c r="H276" t="s">
        <v>670</v>
      </c>
      <c r="I276" t="s">
        <v>15</v>
      </c>
      <c r="J276" t="s">
        <v>1288</v>
      </c>
      <c r="K276" t="s">
        <v>16</v>
      </c>
    </row>
    <row r="277" spans="5:11" x14ac:dyDescent="0.3">
      <c r="E277">
        <v>272</v>
      </c>
      <c r="F277" t="s">
        <v>680</v>
      </c>
      <c r="G277" t="s">
        <v>24</v>
      </c>
      <c r="H277" t="s">
        <v>681</v>
      </c>
      <c r="I277" t="s">
        <v>2</v>
      </c>
      <c r="J277" t="s">
        <v>1265</v>
      </c>
      <c r="K277" t="s">
        <v>16</v>
      </c>
    </row>
    <row r="278" spans="5:11" x14ac:dyDescent="0.3">
      <c r="E278">
        <v>273</v>
      </c>
      <c r="F278" t="s">
        <v>814</v>
      </c>
      <c r="G278" t="s">
        <v>34</v>
      </c>
      <c r="H278" t="s">
        <v>815</v>
      </c>
      <c r="I278" t="s">
        <v>1</v>
      </c>
      <c r="J278" t="s">
        <v>1288</v>
      </c>
      <c r="K278" t="s">
        <v>16</v>
      </c>
    </row>
    <row r="279" spans="5:11" x14ac:dyDescent="0.3">
      <c r="E279">
        <v>274</v>
      </c>
      <c r="F279" t="s">
        <v>822</v>
      </c>
      <c r="G279" t="s">
        <v>14</v>
      </c>
      <c r="H279" t="s">
        <v>823</v>
      </c>
      <c r="I279" t="s">
        <v>1</v>
      </c>
      <c r="J279" t="s">
        <v>1288</v>
      </c>
      <c r="K279" t="s">
        <v>16</v>
      </c>
    </row>
    <row r="280" spans="5:11" x14ac:dyDescent="0.3">
      <c r="E280">
        <v>275</v>
      </c>
      <c r="F280" t="s">
        <v>881</v>
      </c>
      <c r="G280" t="s">
        <v>19</v>
      </c>
      <c r="H280" t="s">
        <v>882</v>
      </c>
      <c r="I280" t="s">
        <v>2</v>
      </c>
      <c r="J280" t="s">
        <v>1265</v>
      </c>
      <c r="K280" t="s">
        <v>16</v>
      </c>
    </row>
    <row r="281" spans="5:11" x14ac:dyDescent="0.3">
      <c r="E281">
        <v>276</v>
      </c>
      <c r="F281" t="s">
        <v>884</v>
      </c>
      <c r="G281" t="s">
        <v>24</v>
      </c>
      <c r="H281" t="s">
        <v>885</v>
      </c>
      <c r="I281" t="s">
        <v>15</v>
      </c>
      <c r="J281" t="s">
        <v>1288</v>
      </c>
      <c r="K281" t="s">
        <v>16</v>
      </c>
    </row>
    <row r="282" spans="5:11" x14ac:dyDescent="0.3">
      <c r="E282">
        <v>277</v>
      </c>
      <c r="F282" t="s">
        <v>899</v>
      </c>
      <c r="G282" t="s">
        <v>34</v>
      </c>
      <c r="H282" t="s">
        <v>900</v>
      </c>
      <c r="I282" t="s">
        <v>4</v>
      </c>
      <c r="J282" t="s">
        <v>1288</v>
      </c>
      <c r="K282" t="s">
        <v>26</v>
      </c>
    </row>
    <row r="283" spans="5:11" x14ac:dyDescent="0.3">
      <c r="E283">
        <v>278</v>
      </c>
      <c r="F283" t="s">
        <v>958</v>
      </c>
      <c r="G283" t="s">
        <v>14</v>
      </c>
      <c r="H283" t="s">
        <v>959</v>
      </c>
      <c r="I283" t="s">
        <v>1</v>
      </c>
      <c r="J283" t="s">
        <v>1288</v>
      </c>
      <c r="K283" t="s">
        <v>26</v>
      </c>
    </row>
    <row r="284" spans="5:11" x14ac:dyDescent="0.3">
      <c r="E284">
        <v>279</v>
      </c>
      <c r="F284" t="s">
        <v>968</v>
      </c>
      <c r="G284" t="s">
        <v>19</v>
      </c>
      <c r="H284" t="s">
        <v>969</v>
      </c>
      <c r="I284" t="s">
        <v>1</v>
      </c>
      <c r="J284" t="s">
        <v>1288</v>
      </c>
      <c r="K284" t="s">
        <v>16</v>
      </c>
    </row>
    <row r="285" spans="5:11" x14ac:dyDescent="0.3">
      <c r="E285">
        <v>280</v>
      </c>
      <c r="F285" t="s">
        <v>1009</v>
      </c>
      <c r="G285" t="s">
        <v>24</v>
      </c>
      <c r="H285" t="s">
        <v>1010</v>
      </c>
      <c r="I285" t="s">
        <v>1</v>
      </c>
      <c r="J285" t="s">
        <v>1288</v>
      </c>
      <c r="K285" t="s">
        <v>16</v>
      </c>
    </row>
    <row r="286" spans="5:11" x14ac:dyDescent="0.3">
      <c r="E286">
        <v>281</v>
      </c>
      <c r="F286" t="s">
        <v>1012</v>
      </c>
      <c r="G286" t="s">
        <v>34</v>
      </c>
      <c r="H286" t="s">
        <v>1013</v>
      </c>
      <c r="I286" t="s">
        <v>1</v>
      </c>
      <c r="J286" t="s">
        <v>1288</v>
      </c>
      <c r="K286" t="s">
        <v>16</v>
      </c>
    </row>
    <row r="287" spans="5:11" x14ac:dyDescent="0.3">
      <c r="E287">
        <v>282</v>
      </c>
      <c r="F287" t="s">
        <v>1148</v>
      </c>
      <c r="G287" t="s">
        <v>14</v>
      </c>
      <c r="H287" t="s">
        <v>1149</v>
      </c>
      <c r="I287" t="s">
        <v>3</v>
      </c>
      <c r="J287" t="s">
        <v>1288</v>
      </c>
      <c r="K287" t="s">
        <v>16</v>
      </c>
    </row>
    <row r="288" spans="5:11" x14ac:dyDescent="0.3">
      <c r="E288">
        <v>283</v>
      </c>
      <c r="F288" t="s">
        <v>1192</v>
      </c>
      <c r="G288" t="s">
        <v>19</v>
      </c>
      <c r="H288" t="s">
        <v>1193</v>
      </c>
      <c r="I288" t="s">
        <v>2</v>
      </c>
      <c r="J288" t="s">
        <v>1265</v>
      </c>
      <c r="K288" t="s">
        <v>16</v>
      </c>
    </row>
    <row r="289" spans="5:11" x14ac:dyDescent="0.3">
      <c r="E289">
        <v>284</v>
      </c>
      <c r="F289" t="s">
        <v>1200</v>
      </c>
      <c r="G289" t="s">
        <v>1105</v>
      </c>
      <c r="H289" t="s">
        <v>1201</v>
      </c>
      <c r="I289" t="s">
        <v>15</v>
      </c>
      <c r="J289" t="s">
        <v>1288</v>
      </c>
      <c r="K289" t="s">
        <v>16</v>
      </c>
    </row>
    <row r="290" spans="5:11" x14ac:dyDescent="0.3">
      <c r="E290">
        <v>285</v>
      </c>
      <c r="F290" t="s">
        <v>1233</v>
      </c>
      <c r="G290" t="s">
        <v>1105</v>
      </c>
      <c r="H290" t="s">
        <v>1234</v>
      </c>
      <c r="I290" t="s">
        <v>15</v>
      </c>
      <c r="J290" t="s">
        <v>1330</v>
      </c>
      <c r="K290" t="s">
        <v>16</v>
      </c>
    </row>
    <row r="291" spans="5:11" x14ac:dyDescent="0.3">
      <c r="E291">
        <v>286</v>
      </c>
      <c r="F291" t="s">
        <v>238</v>
      </c>
      <c r="G291" t="s">
        <v>1105</v>
      </c>
      <c r="H291" t="s">
        <v>239</v>
      </c>
      <c r="I291" t="s">
        <v>1</v>
      </c>
      <c r="J291" t="s">
        <v>1288</v>
      </c>
      <c r="K291" t="s">
        <v>16</v>
      </c>
    </row>
    <row r="292" spans="5:11" x14ac:dyDescent="0.3">
      <c r="E292">
        <v>287</v>
      </c>
      <c r="F292" t="s">
        <v>1177</v>
      </c>
      <c r="G292" t="s">
        <v>1105</v>
      </c>
      <c r="H292" t="s">
        <v>1178</v>
      </c>
      <c r="I292" t="s">
        <v>15</v>
      </c>
      <c r="J292" t="s">
        <v>1288</v>
      </c>
      <c r="K292" t="s">
        <v>16</v>
      </c>
    </row>
    <row r="293" spans="5:11" x14ac:dyDescent="0.3">
      <c r="E293">
        <v>288</v>
      </c>
      <c r="F293" t="s">
        <v>58</v>
      </c>
      <c r="G293" t="s">
        <v>24</v>
      </c>
      <c r="H293" t="s">
        <v>59</v>
      </c>
      <c r="I293" t="s">
        <v>4</v>
      </c>
      <c r="J293" t="s">
        <v>1288</v>
      </c>
      <c r="K293" t="s">
        <v>16</v>
      </c>
    </row>
    <row r="294" spans="5:11" x14ac:dyDescent="0.3">
      <c r="E294">
        <v>289</v>
      </c>
      <c r="F294" t="s">
        <v>99</v>
      </c>
      <c r="G294" t="s">
        <v>34</v>
      </c>
      <c r="H294" t="s">
        <v>100</v>
      </c>
      <c r="I294" t="s">
        <v>0</v>
      </c>
      <c r="J294" t="s">
        <v>1288</v>
      </c>
      <c r="K294" t="s">
        <v>16</v>
      </c>
    </row>
    <row r="295" spans="5:11" x14ac:dyDescent="0.3">
      <c r="E295">
        <v>290</v>
      </c>
      <c r="F295" t="s">
        <v>105</v>
      </c>
      <c r="G295" t="s">
        <v>14</v>
      </c>
      <c r="H295" t="s">
        <v>106</v>
      </c>
      <c r="I295" t="s">
        <v>3</v>
      </c>
      <c r="J295" t="s">
        <v>1288</v>
      </c>
      <c r="K295" t="s">
        <v>16</v>
      </c>
    </row>
    <row r="296" spans="5:11" x14ac:dyDescent="0.3">
      <c r="E296">
        <v>291</v>
      </c>
      <c r="F296" t="s">
        <v>108</v>
      </c>
      <c r="G296" t="s">
        <v>19</v>
      </c>
      <c r="H296" t="s">
        <v>109</v>
      </c>
      <c r="I296" t="s">
        <v>1</v>
      </c>
      <c r="J296" t="s">
        <v>1288</v>
      </c>
      <c r="K296" t="s">
        <v>16</v>
      </c>
    </row>
    <row r="297" spans="5:11" x14ac:dyDescent="0.3">
      <c r="E297">
        <v>292</v>
      </c>
      <c r="F297" t="s">
        <v>160</v>
      </c>
      <c r="G297" t="s">
        <v>24</v>
      </c>
      <c r="H297" t="s">
        <v>161</v>
      </c>
      <c r="I297" t="s">
        <v>1</v>
      </c>
      <c r="J297" t="s">
        <v>1288</v>
      </c>
      <c r="K297" t="s">
        <v>16</v>
      </c>
    </row>
    <row r="298" spans="5:11" x14ac:dyDescent="0.3">
      <c r="E298">
        <v>293</v>
      </c>
      <c r="F298" t="s">
        <v>186</v>
      </c>
      <c r="G298" t="s">
        <v>34</v>
      </c>
      <c r="H298" t="s">
        <v>187</v>
      </c>
      <c r="I298" t="s">
        <v>4</v>
      </c>
      <c r="J298" t="s">
        <v>1288</v>
      </c>
      <c r="K298" t="s">
        <v>16</v>
      </c>
    </row>
    <row r="299" spans="5:11" x14ac:dyDescent="0.3">
      <c r="E299">
        <v>294</v>
      </c>
      <c r="F299" t="s">
        <v>200</v>
      </c>
      <c r="G299" t="s">
        <v>14</v>
      </c>
      <c r="H299" t="s">
        <v>201</v>
      </c>
      <c r="I299" t="s">
        <v>15</v>
      </c>
      <c r="J299" t="s">
        <v>1288</v>
      </c>
      <c r="K299" t="s">
        <v>16</v>
      </c>
    </row>
    <row r="300" spans="5:11" x14ac:dyDescent="0.3">
      <c r="E300">
        <v>295</v>
      </c>
      <c r="F300" t="s">
        <v>323</v>
      </c>
      <c r="G300" t="s">
        <v>19</v>
      </c>
      <c r="H300" t="s">
        <v>324</v>
      </c>
      <c r="I300" t="s">
        <v>1</v>
      </c>
      <c r="J300" t="s">
        <v>1288</v>
      </c>
      <c r="K300" t="s">
        <v>16</v>
      </c>
    </row>
    <row r="301" spans="5:11" x14ac:dyDescent="0.3">
      <c r="E301">
        <v>296</v>
      </c>
      <c r="F301" t="s">
        <v>459</v>
      </c>
      <c r="G301" t="s">
        <v>24</v>
      </c>
      <c r="H301" t="s">
        <v>460</v>
      </c>
      <c r="I301" t="s">
        <v>15</v>
      </c>
      <c r="J301" t="s">
        <v>1288</v>
      </c>
      <c r="K301" t="s">
        <v>16</v>
      </c>
    </row>
    <row r="302" spans="5:11" x14ac:dyDescent="0.3">
      <c r="E302">
        <v>297</v>
      </c>
      <c r="F302" t="s">
        <v>462</v>
      </c>
      <c r="G302" t="s">
        <v>34</v>
      </c>
      <c r="H302" t="s">
        <v>463</v>
      </c>
      <c r="I302" t="s">
        <v>3</v>
      </c>
      <c r="J302" t="s">
        <v>1288</v>
      </c>
      <c r="K302" t="s">
        <v>16</v>
      </c>
    </row>
    <row r="303" spans="5:11" x14ac:dyDescent="0.3">
      <c r="E303">
        <v>298</v>
      </c>
      <c r="F303" t="s">
        <v>597</v>
      </c>
      <c r="G303" t="s">
        <v>14</v>
      </c>
      <c r="H303" t="s">
        <v>598</v>
      </c>
      <c r="I303" t="s">
        <v>4</v>
      </c>
      <c r="J303" t="s">
        <v>1288</v>
      </c>
      <c r="K303" t="s">
        <v>16</v>
      </c>
    </row>
    <row r="304" spans="5:11" x14ac:dyDescent="0.3">
      <c r="E304">
        <v>299</v>
      </c>
      <c r="F304" t="s">
        <v>631</v>
      </c>
      <c r="G304" t="s">
        <v>19</v>
      </c>
      <c r="H304" t="s">
        <v>632</v>
      </c>
      <c r="I304" t="s">
        <v>4</v>
      </c>
      <c r="J304" t="s">
        <v>1288</v>
      </c>
      <c r="K304" t="s">
        <v>16</v>
      </c>
    </row>
    <row r="305" spans="5:11" x14ac:dyDescent="0.3">
      <c r="E305">
        <v>300</v>
      </c>
      <c r="F305" t="s">
        <v>637</v>
      </c>
      <c r="G305" t="s">
        <v>24</v>
      </c>
      <c r="H305" t="s">
        <v>638</v>
      </c>
      <c r="I305" t="s">
        <v>4</v>
      </c>
      <c r="J305" t="s">
        <v>1288</v>
      </c>
      <c r="K305" t="s">
        <v>16</v>
      </c>
    </row>
    <row r="306" spans="5:11" x14ac:dyDescent="0.3">
      <c r="E306">
        <v>301</v>
      </c>
      <c r="F306" t="s">
        <v>652</v>
      </c>
      <c r="G306" t="s">
        <v>34</v>
      </c>
      <c r="H306" t="s">
        <v>653</v>
      </c>
      <c r="I306" t="s">
        <v>4</v>
      </c>
      <c r="J306" t="s">
        <v>1288</v>
      </c>
      <c r="K306" t="s">
        <v>16</v>
      </c>
    </row>
    <row r="307" spans="5:11" x14ac:dyDescent="0.3">
      <c r="E307">
        <v>302</v>
      </c>
      <c r="F307" t="s">
        <v>675</v>
      </c>
      <c r="G307" t="s">
        <v>14</v>
      </c>
      <c r="H307" t="s">
        <v>676</v>
      </c>
      <c r="I307" t="s">
        <v>4</v>
      </c>
      <c r="J307" t="s">
        <v>1288</v>
      </c>
      <c r="K307" t="s">
        <v>16</v>
      </c>
    </row>
    <row r="308" spans="5:11" x14ac:dyDescent="0.3">
      <c r="E308">
        <v>303</v>
      </c>
      <c r="F308" t="s">
        <v>677</v>
      </c>
      <c r="G308" t="s">
        <v>19</v>
      </c>
      <c r="H308" t="s">
        <v>678</v>
      </c>
      <c r="I308" t="s">
        <v>2</v>
      </c>
      <c r="J308" t="s">
        <v>60</v>
      </c>
      <c r="K308" t="s">
        <v>16</v>
      </c>
    </row>
    <row r="309" spans="5:11" x14ac:dyDescent="0.3">
      <c r="E309">
        <v>304</v>
      </c>
      <c r="F309" t="s">
        <v>820</v>
      </c>
      <c r="G309" t="s">
        <v>24</v>
      </c>
      <c r="H309" t="s">
        <v>821</v>
      </c>
      <c r="I309" t="s">
        <v>4</v>
      </c>
      <c r="J309" t="s">
        <v>1288</v>
      </c>
      <c r="K309" t="s">
        <v>16</v>
      </c>
    </row>
    <row r="310" spans="5:11" x14ac:dyDescent="0.3">
      <c r="E310">
        <v>305</v>
      </c>
      <c r="F310" t="s">
        <v>831</v>
      </c>
      <c r="G310" t="s">
        <v>34</v>
      </c>
      <c r="H310" t="s">
        <v>832</v>
      </c>
      <c r="I310" t="s">
        <v>4</v>
      </c>
      <c r="J310" t="s">
        <v>1288</v>
      </c>
      <c r="K310" t="s">
        <v>16</v>
      </c>
    </row>
    <row r="311" spans="5:11" x14ac:dyDescent="0.3">
      <c r="E311">
        <v>306</v>
      </c>
      <c r="F311" t="s">
        <v>1087</v>
      </c>
      <c r="G311" t="s">
        <v>14</v>
      </c>
      <c r="H311" t="s">
        <v>1088</v>
      </c>
      <c r="I311" t="s">
        <v>4</v>
      </c>
      <c r="J311" t="s">
        <v>1288</v>
      </c>
      <c r="K311" t="s">
        <v>183</v>
      </c>
    </row>
    <row r="312" spans="5:11" x14ac:dyDescent="0.3">
      <c r="E312">
        <v>307</v>
      </c>
      <c r="F312" t="s">
        <v>1090</v>
      </c>
      <c r="G312" t="s">
        <v>19</v>
      </c>
      <c r="H312" t="s">
        <v>1091</v>
      </c>
      <c r="I312" t="s">
        <v>4</v>
      </c>
      <c r="J312" t="s">
        <v>1288</v>
      </c>
      <c r="K312" t="s">
        <v>16</v>
      </c>
    </row>
    <row r="313" spans="5:11" x14ac:dyDescent="0.3">
      <c r="E313">
        <v>308</v>
      </c>
      <c r="F313" t="s">
        <v>1094</v>
      </c>
      <c r="G313" t="s">
        <v>24</v>
      </c>
      <c r="H313" t="s">
        <v>1096</v>
      </c>
      <c r="I313" t="s">
        <v>4</v>
      </c>
      <c r="J313" t="s">
        <v>1288</v>
      </c>
      <c r="K313" t="s">
        <v>16</v>
      </c>
    </row>
    <row r="314" spans="5:11" x14ac:dyDescent="0.3">
      <c r="E314">
        <v>309</v>
      </c>
      <c r="F314" t="s">
        <v>1097</v>
      </c>
      <c r="G314" t="s">
        <v>34</v>
      </c>
      <c r="H314" t="s">
        <v>1099</v>
      </c>
      <c r="I314" t="s">
        <v>4</v>
      </c>
      <c r="J314" t="s">
        <v>1288</v>
      </c>
      <c r="K314" t="s">
        <v>16</v>
      </c>
    </row>
    <row r="315" spans="5:11" x14ac:dyDescent="0.3">
      <c r="E315">
        <v>310</v>
      </c>
      <c r="F315" t="s">
        <v>1104</v>
      </c>
      <c r="G315" t="s">
        <v>14</v>
      </c>
      <c r="H315" t="s">
        <v>1106</v>
      </c>
      <c r="I315" t="s">
        <v>15</v>
      </c>
      <c r="J315" t="s">
        <v>1288</v>
      </c>
      <c r="K315" t="s">
        <v>16</v>
      </c>
    </row>
    <row r="316" spans="5:11" x14ac:dyDescent="0.3">
      <c r="E316">
        <v>311</v>
      </c>
      <c r="F316" t="s">
        <v>1107</v>
      </c>
      <c r="G316" t="s">
        <v>19</v>
      </c>
      <c r="H316" t="s">
        <v>1108</v>
      </c>
      <c r="I316" t="s">
        <v>2</v>
      </c>
      <c r="J316" t="s">
        <v>60</v>
      </c>
      <c r="K316" t="s">
        <v>16</v>
      </c>
    </row>
    <row r="317" spans="5:11" x14ac:dyDescent="0.3">
      <c r="E317">
        <v>312</v>
      </c>
      <c r="F317" t="s">
        <v>1142</v>
      </c>
      <c r="G317" t="s">
        <v>24</v>
      </c>
      <c r="H317" t="s">
        <v>1143</v>
      </c>
      <c r="I317" t="s">
        <v>2</v>
      </c>
      <c r="J317" t="s">
        <v>60</v>
      </c>
      <c r="K317" t="s">
        <v>16</v>
      </c>
    </row>
    <row r="318" spans="5:11" x14ac:dyDescent="0.3">
      <c r="E318">
        <v>313</v>
      </c>
      <c r="F318" t="s">
        <v>1174</v>
      </c>
      <c r="G318" t="s">
        <v>34</v>
      </c>
      <c r="H318" t="s">
        <v>1175</v>
      </c>
      <c r="I318" t="s">
        <v>1</v>
      </c>
      <c r="J318" t="s">
        <v>1288</v>
      </c>
      <c r="K318" t="s">
        <v>16</v>
      </c>
    </row>
    <row r="319" spans="5:11" x14ac:dyDescent="0.3">
      <c r="E319">
        <v>314</v>
      </c>
      <c r="F319" t="s">
        <v>1186</v>
      </c>
      <c r="G319" t="s">
        <v>14</v>
      </c>
      <c r="H319" t="s">
        <v>1187</v>
      </c>
      <c r="I319" t="s">
        <v>0</v>
      </c>
      <c r="J319" t="s">
        <v>1288</v>
      </c>
      <c r="K319" t="s">
        <v>16</v>
      </c>
    </row>
    <row r="320" spans="5:11" x14ac:dyDescent="0.3">
      <c r="E320">
        <v>315</v>
      </c>
      <c r="F320" t="s">
        <v>1195</v>
      </c>
      <c r="G320" t="s">
        <v>19</v>
      </c>
      <c r="H320" t="s">
        <v>1196</v>
      </c>
      <c r="I320" t="s">
        <v>4</v>
      </c>
      <c r="J320" t="s">
        <v>1288</v>
      </c>
      <c r="K320" t="s">
        <v>16</v>
      </c>
    </row>
    <row r="321" spans="5:11" x14ac:dyDescent="0.3">
      <c r="E321">
        <v>316</v>
      </c>
      <c r="F321" t="s">
        <v>1209</v>
      </c>
      <c r="G321" t="s">
        <v>24</v>
      </c>
      <c r="H321" t="s">
        <v>1210</v>
      </c>
      <c r="I321" t="s">
        <v>4</v>
      </c>
      <c r="J321" t="s">
        <v>1288</v>
      </c>
      <c r="K321" t="s">
        <v>16</v>
      </c>
    </row>
    <row r="322" spans="5:11" x14ac:dyDescent="0.3">
      <c r="E322">
        <v>317</v>
      </c>
      <c r="F322" t="s">
        <v>1211</v>
      </c>
      <c r="G322" t="s">
        <v>34</v>
      </c>
      <c r="H322" t="s">
        <v>723</v>
      </c>
      <c r="I322" t="s">
        <v>3</v>
      </c>
      <c r="J322" t="s">
        <v>1288</v>
      </c>
      <c r="K322" t="s">
        <v>16</v>
      </c>
    </row>
    <row r="323" spans="5:11" x14ac:dyDescent="0.3">
      <c r="E323">
        <v>318</v>
      </c>
      <c r="F323" t="s">
        <v>1216</v>
      </c>
      <c r="G323" t="s">
        <v>14</v>
      </c>
      <c r="H323" t="s">
        <v>1217</v>
      </c>
      <c r="I323" t="s">
        <v>15</v>
      </c>
      <c r="J323" t="s">
        <v>1288</v>
      </c>
      <c r="K323" t="s">
        <v>16</v>
      </c>
    </row>
    <row r="324" spans="5:11" x14ac:dyDescent="0.3">
      <c r="E324">
        <v>319</v>
      </c>
      <c r="F324" t="s">
        <v>1225</v>
      </c>
      <c r="G324" t="s">
        <v>19</v>
      </c>
      <c r="H324" t="s">
        <v>1226</v>
      </c>
      <c r="I324" t="s">
        <v>4</v>
      </c>
      <c r="J324" t="s">
        <v>1288</v>
      </c>
      <c r="K324" t="s">
        <v>16</v>
      </c>
    </row>
    <row r="325" spans="5:11" x14ac:dyDescent="0.3">
      <c r="E325">
        <v>320</v>
      </c>
      <c r="F325" t="s">
        <v>1231</v>
      </c>
      <c r="G325" t="s">
        <v>24</v>
      </c>
      <c r="H325" t="s">
        <v>1232</v>
      </c>
      <c r="I325" t="s">
        <v>3</v>
      </c>
      <c r="J325" t="s">
        <v>1288</v>
      </c>
      <c r="K325" t="s">
        <v>16</v>
      </c>
    </row>
    <row r="326" spans="5:11" x14ac:dyDescent="0.3">
      <c r="E326">
        <v>321</v>
      </c>
      <c r="F326" t="s">
        <v>1242</v>
      </c>
      <c r="G326" t="s">
        <v>34</v>
      </c>
      <c r="H326" t="s">
        <v>1243</v>
      </c>
      <c r="I326" t="s">
        <v>3</v>
      </c>
      <c r="J326" t="s">
        <v>1288</v>
      </c>
      <c r="K326" t="s">
        <v>16</v>
      </c>
    </row>
    <row r="327" spans="5:11" x14ac:dyDescent="0.3">
      <c r="E327">
        <v>322</v>
      </c>
      <c r="F327" t="s">
        <v>1253</v>
      </c>
      <c r="G327" t="s">
        <v>14</v>
      </c>
      <c r="H327" t="s">
        <v>1254</v>
      </c>
      <c r="I327" t="s">
        <v>4</v>
      </c>
      <c r="J327" t="s">
        <v>1288</v>
      </c>
      <c r="K327" t="s">
        <v>16</v>
      </c>
    </row>
    <row r="328" spans="5:11" x14ac:dyDescent="0.3">
      <c r="E328">
        <v>323</v>
      </c>
      <c r="F328" t="s">
        <v>1256</v>
      </c>
      <c r="G328" t="s">
        <v>19</v>
      </c>
      <c r="H328" t="s">
        <v>633</v>
      </c>
      <c r="I328" t="s">
        <v>4</v>
      </c>
      <c r="J328" t="s">
        <v>1288</v>
      </c>
      <c r="K328" t="s">
        <v>16</v>
      </c>
    </row>
    <row r="329" spans="5:11" x14ac:dyDescent="0.3">
      <c r="E329">
        <v>324</v>
      </c>
      <c r="F329" t="s">
        <v>29</v>
      </c>
      <c r="G329" t="s">
        <v>24</v>
      </c>
      <c r="H329" t="s">
        <v>30</v>
      </c>
      <c r="I329" t="s">
        <v>4</v>
      </c>
      <c r="J329" t="s">
        <v>1288</v>
      </c>
      <c r="K329" t="s">
        <v>16</v>
      </c>
    </row>
    <row r="330" spans="5:11" x14ac:dyDescent="0.3">
      <c r="E330">
        <v>325</v>
      </c>
      <c r="F330" t="s">
        <v>33</v>
      </c>
      <c r="G330" t="s">
        <v>34</v>
      </c>
      <c r="H330" t="s">
        <v>35</v>
      </c>
      <c r="I330" t="s">
        <v>4</v>
      </c>
      <c r="J330" t="s">
        <v>1288</v>
      </c>
      <c r="K330" t="s">
        <v>16</v>
      </c>
    </row>
    <row r="331" spans="5:11" x14ac:dyDescent="0.3">
      <c r="E331">
        <v>326</v>
      </c>
      <c r="F331" t="s">
        <v>38</v>
      </c>
      <c r="G331" t="s">
        <v>14</v>
      </c>
      <c r="H331" t="s">
        <v>39</v>
      </c>
      <c r="I331" t="s">
        <v>4</v>
      </c>
      <c r="J331" t="s">
        <v>1288</v>
      </c>
      <c r="K331" t="s">
        <v>16</v>
      </c>
    </row>
    <row r="332" spans="5:11" x14ac:dyDescent="0.3">
      <c r="E332">
        <v>327</v>
      </c>
      <c r="F332" t="s">
        <v>54</v>
      </c>
      <c r="G332" t="s">
        <v>19</v>
      </c>
      <c r="H332" t="s">
        <v>55</v>
      </c>
      <c r="I332" t="s">
        <v>4</v>
      </c>
      <c r="J332" t="s">
        <v>1288</v>
      </c>
      <c r="K332" t="s">
        <v>16</v>
      </c>
    </row>
    <row r="333" spans="5:11" x14ac:dyDescent="0.3">
      <c r="E333">
        <v>328</v>
      </c>
      <c r="F333" t="s">
        <v>85</v>
      </c>
      <c r="G333" t="s">
        <v>24</v>
      </c>
      <c r="H333" t="s">
        <v>86</v>
      </c>
      <c r="I333" t="s">
        <v>4</v>
      </c>
      <c r="J333" t="s">
        <v>1288</v>
      </c>
      <c r="K333" t="s">
        <v>16</v>
      </c>
    </row>
    <row r="334" spans="5:11" x14ac:dyDescent="0.3">
      <c r="E334">
        <v>329</v>
      </c>
      <c r="F334" t="s">
        <v>111</v>
      </c>
      <c r="G334" t="s">
        <v>34</v>
      </c>
      <c r="H334" t="s">
        <v>112</v>
      </c>
      <c r="I334" t="s">
        <v>15</v>
      </c>
      <c r="J334" t="s">
        <v>1288</v>
      </c>
      <c r="K334" t="s">
        <v>16</v>
      </c>
    </row>
    <row r="335" spans="5:11" x14ac:dyDescent="0.3">
      <c r="E335">
        <v>330</v>
      </c>
      <c r="F335" t="s">
        <v>121</v>
      </c>
      <c r="G335" t="s">
        <v>14</v>
      </c>
      <c r="H335" t="s">
        <v>122</v>
      </c>
      <c r="I335" t="s">
        <v>4</v>
      </c>
      <c r="J335" t="s">
        <v>1288</v>
      </c>
      <c r="K335" t="s">
        <v>16</v>
      </c>
    </row>
    <row r="336" spans="5:11" x14ac:dyDescent="0.3">
      <c r="E336">
        <v>331</v>
      </c>
      <c r="F336" t="s">
        <v>124</v>
      </c>
      <c r="G336" t="s">
        <v>19</v>
      </c>
      <c r="H336" t="s">
        <v>125</v>
      </c>
      <c r="I336" t="s">
        <v>1</v>
      </c>
      <c r="J336" t="s">
        <v>1288</v>
      </c>
      <c r="K336" t="s">
        <v>16</v>
      </c>
    </row>
    <row r="337" spans="5:11" x14ac:dyDescent="0.3">
      <c r="E337">
        <v>332</v>
      </c>
      <c r="F337" t="s">
        <v>130</v>
      </c>
      <c r="G337" t="s">
        <v>24</v>
      </c>
      <c r="H337" t="s">
        <v>131</v>
      </c>
      <c r="I337" t="s">
        <v>3</v>
      </c>
      <c r="J337" t="s">
        <v>1288</v>
      </c>
      <c r="K337" t="s">
        <v>16</v>
      </c>
    </row>
    <row r="338" spans="5:11" x14ac:dyDescent="0.3">
      <c r="E338">
        <v>333</v>
      </c>
      <c r="F338" t="s">
        <v>148</v>
      </c>
      <c r="G338" t="s">
        <v>34</v>
      </c>
      <c r="H338" t="s">
        <v>149</v>
      </c>
      <c r="I338" t="s">
        <v>15</v>
      </c>
      <c r="J338" t="s">
        <v>1288</v>
      </c>
      <c r="K338" t="s">
        <v>94</v>
      </c>
    </row>
    <row r="339" spans="5:11" x14ac:dyDescent="0.3">
      <c r="E339">
        <v>334</v>
      </c>
      <c r="F339" t="s">
        <v>151</v>
      </c>
      <c r="G339" t="s">
        <v>14</v>
      </c>
      <c r="H339" t="s">
        <v>152</v>
      </c>
      <c r="I339" t="s">
        <v>0</v>
      </c>
      <c r="J339" t="s">
        <v>1288</v>
      </c>
      <c r="K339" t="s">
        <v>26</v>
      </c>
    </row>
    <row r="340" spans="5:11" x14ac:dyDescent="0.3">
      <c r="E340">
        <v>335</v>
      </c>
      <c r="F340" t="s">
        <v>154</v>
      </c>
      <c r="G340" t="s">
        <v>19</v>
      </c>
      <c r="H340" t="s">
        <v>155</v>
      </c>
      <c r="I340" t="s">
        <v>0</v>
      </c>
      <c r="J340" t="s">
        <v>1288</v>
      </c>
      <c r="K340" t="s">
        <v>16</v>
      </c>
    </row>
    <row r="341" spans="5:11" x14ac:dyDescent="0.3">
      <c r="E341">
        <v>336</v>
      </c>
      <c r="F341" t="s">
        <v>175</v>
      </c>
      <c r="G341" t="s">
        <v>24</v>
      </c>
      <c r="H341" t="s">
        <v>176</v>
      </c>
      <c r="I341" t="s">
        <v>1</v>
      </c>
      <c r="J341" t="s">
        <v>1288</v>
      </c>
      <c r="K341" t="s">
        <v>16</v>
      </c>
    </row>
    <row r="342" spans="5:11" x14ac:dyDescent="0.3">
      <c r="E342">
        <v>337</v>
      </c>
      <c r="F342" t="s">
        <v>178</v>
      </c>
      <c r="G342" t="s">
        <v>34</v>
      </c>
      <c r="H342" t="s">
        <v>179</v>
      </c>
      <c r="I342" t="s">
        <v>15</v>
      </c>
      <c r="J342" t="s">
        <v>1288</v>
      </c>
      <c r="K342" t="s">
        <v>16</v>
      </c>
    </row>
    <row r="343" spans="5:11" x14ac:dyDescent="0.3">
      <c r="E343">
        <v>338</v>
      </c>
      <c r="F343" t="s">
        <v>189</v>
      </c>
      <c r="G343" t="s">
        <v>14</v>
      </c>
      <c r="H343" t="s">
        <v>190</v>
      </c>
      <c r="I343" t="s">
        <v>4</v>
      </c>
      <c r="J343" t="s">
        <v>1288</v>
      </c>
      <c r="K343" t="s">
        <v>183</v>
      </c>
    </row>
    <row r="344" spans="5:11" x14ac:dyDescent="0.3">
      <c r="E344">
        <v>339</v>
      </c>
      <c r="F344" t="s">
        <v>210</v>
      </c>
      <c r="G344" t="s">
        <v>19</v>
      </c>
      <c r="H344" t="s">
        <v>211</v>
      </c>
      <c r="I344" t="s">
        <v>0</v>
      </c>
      <c r="J344" t="s">
        <v>1288</v>
      </c>
      <c r="K344" t="s">
        <v>16</v>
      </c>
    </row>
    <row r="345" spans="5:11" x14ac:dyDescent="0.3">
      <c r="E345">
        <v>340</v>
      </c>
      <c r="F345" t="s">
        <v>219</v>
      </c>
      <c r="G345" t="s">
        <v>24</v>
      </c>
      <c r="H345" t="s">
        <v>220</v>
      </c>
      <c r="I345" t="s">
        <v>15</v>
      </c>
      <c r="J345" t="s">
        <v>1288</v>
      </c>
      <c r="K345" t="s">
        <v>16</v>
      </c>
    </row>
    <row r="346" spans="5:11" x14ac:dyDescent="0.3">
      <c r="E346">
        <v>341</v>
      </c>
      <c r="F346" t="s">
        <v>222</v>
      </c>
      <c r="G346" t="s">
        <v>34</v>
      </c>
      <c r="H346" t="s">
        <v>223</v>
      </c>
      <c r="I346" t="s">
        <v>3</v>
      </c>
      <c r="J346" t="s">
        <v>1288</v>
      </c>
      <c r="K346" t="s">
        <v>16</v>
      </c>
    </row>
    <row r="347" spans="5:11" x14ac:dyDescent="0.3">
      <c r="E347">
        <v>342</v>
      </c>
      <c r="F347" t="s">
        <v>235</v>
      </c>
      <c r="G347" t="s">
        <v>14</v>
      </c>
      <c r="H347" t="s">
        <v>236</v>
      </c>
      <c r="I347" t="s">
        <v>3</v>
      </c>
      <c r="J347" t="s">
        <v>1288</v>
      </c>
      <c r="K347" t="s">
        <v>16</v>
      </c>
    </row>
    <row r="348" spans="5:11" x14ac:dyDescent="0.3">
      <c r="E348">
        <v>343</v>
      </c>
      <c r="F348" t="s">
        <v>244</v>
      </c>
      <c r="G348" t="s">
        <v>19</v>
      </c>
      <c r="H348" t="s">
        <v>245</v>
      </c>
      <c r="I348" t="s">
        <v>4</v>
      </c>
      <c r="J348" t="s">
        <v>1288</v>
      </c>
      <c r="K348" t="s">
        <v>231</v>
      </c>
    </row>
    <row r="349" spans="5:11" x14ac:dyDescent="0.3">
      <c r="E349">
        <v>344</v>
      </c>
      <c r="F349" t="s">
        <v>250</v>
      </c>
      <c r="G349" t="s">
        <v>24</v>
      </c>
      <c r="H349" t="s">
        <v>251</v>
      </c>
      <c r="I349" t="s">
        <v>3</v>
      </c>
      <c r="J349" t="s">
        <v>1288</v>
      </c>
      <c r="K349" t="s">
        <v>183</v>
      </c>
    </row>
    <row r="350" spans="5:11" x14ac:dyDescent="0.3">
      <c r="E350">
        <v>345</v>
      </c>
      <c r="F350" t="s">
        <v>263</v>
      </c>
      <c r="G350" t="s">
        <v>34</v>
      </c>
      <c r="H350" t="s">
        <v>264</v>
      </c>
      <c r="I350" t="s">
        <v>4</v>
      </c>
      <c r="J350" t="s">
        <v>1288</v>
      </c>
      <c r="K350" t="s">
        <v>16</v>
      </c>
    </row>
    <row r="351" spans="5:11" x14ac:dyDescent="0.3">
      <c r="E351">
        <v>346</v>
      </c>
      <c r="F351" t="s">
        <v>269</v>
      </c>
      <c r="G351" t="s">
        <v>14</v>
      </c>
      <c r="H351" t="s">
        <v>270</v>
      </c>
      <c r="I351" t="s">
        <v>3</v>
      </c>
      <c r="J351" t="s">
        <v>1288</v>
      </c>
      <c r="K351" t="s">
        <v>16</v>
      </c>
    </row>
    <row r="352" spans="5:11" x14ac:dyDescent="0.3">
      <c r="E352">
        <v>347</v>
      </c>
      <c r="F352" t="s">
        <v>279</v>
      </c>
      <c r="G352" t="s">
        <v>19</v>
      </c>
      <c r="H352" t="s">
        <v>280</v>
      </c>
      <c r="I352" t="s">
        <v>15</v>
      </c>
      <c r="J352" t="s">
        <v>1288</v>
      </c>
      <c r="K352" t="s">
        <v>16</v>
      </c>
    </row>
    <row r="353" spans="5:11" x14ac:dyDescent="0.3">
      <c r="E353">
        <v>348</v>
      </c>
      <c r="F353" t="s">
        <v>285</v>
      </c>
      <c r="G353" t="s">
        <v>24</v>
      </c>
      <c r="H353" t="s">
        <v>286</v>
      </c>
      <c r="I353" t="s">
        <v>15</v>
      </c>
      <c r="J353" t="s">
        <v>1288</v>
      </c>
      <c r="K353" t="s">
        <v>26</v>
      </c>
    </row>
    <row r="354" spans="5:11" x14ac:dyDescent="0.3">
      <c r="E354">
        <v>349</v>
      </c>
      <c r="F354" t="s">
        <v>291</v>
      </c>
      <c r="G354" t="s">
        <v>34</v>
      </c>
      <c r="H354" t="s">
        <v>292</v>
      </c>
      <c r="I354" t="s">
        <v>15</v>
      </c>
      <c r="J354" t="s">
        <v>1288</v>
      </c>
      <c r="K354" t="s">
        <v>16</v>
      </c>
    </row>
    <row r="355" spans="5:11" x14ac:dyDescent="0.3">
      <c r="E355">
        <v>350</v>
      </c>
      <c r="F355" t="s">
        <v>297</v>
      </c>
      <c r="G355" t="s">
        <v>14</v>
      </c>
      <c r="H355" t="s">
        <v>298</v>
      </c>
      <c r="I355" t="s">
        <v>4</v>
      </c>
      <c r="J355" t="s">
        <v>1288</v>
      </c>
      <c r="K355" t="s">
        <v>26</v>
      </c>
    </row>
    <row r="356" spans="5:11" x14ac:dyDescent="0.3">
      <c r="E356">
        <v>351</v>
      </c>
      <c r="F356" t="s">
        <v>300</v>
      </c>
      <c r="G356" t="s">
        <v>19</v>
      </c>
      <c r="H356" t="s">
        <v>301</v>
      </c>
      <c r="I356" t="s">
        <v>15</v>
      </c>
      <c r="J356" t="s">
        <v>1288</v>
      </c>
      <c r="K356" t="s">
        <v>26</v>
      </c>
    </row>
    <row r="357" spans="5:11" x14ac:dyDescent="0.3">
      <c r="E357">
        <v>352</v>
      </c>
      <c r="F357" t="s">
        <v>304</v>
      </c>
      <c r="G357" t="s">
        <v>24</v>
      </c>
      <c r="H357" t="s">
        <v>305</v>
      </c>
      <c r="I357" t="s">
        <v>3</v>
      </c>
      <c r="J357" t="s">
        <v>1288</v>
      </c>
      <c r="K357" t="s">
        <v>16</v>
      </c>
    </row>
    <row r="358" spans="5:11" x14ac:dyDescent="0.3">
      <c r="E358">
        <v>353</v>
      </c>
      <c r="F358" t="s">
        <v>307</v>
      </c>
      <c r="G358" t="s">
        <v>34</v>
      </c>
      <c r="H358" t="s">
        <v>308</v>
      </c>
      <c r="I358" t="s">
        <v>4</v>
      </c>
      <c r="J358" t="s">
        <v>1288</v>
      </c>
      <c r="K358" t="s">
        <v>16</v>
      </c>
    </row>
    <row r="359" spans="5:11" x14ac:dyDescent="0.3">
      <c r="E359">
        <v>354</v>
      </c>
      <c r="F359" t="s">
        <v>310</v>
      </c>
      <c r="G359" t="s">
        <v>14</v>
      </c>
      <c r="H359" t="s">
        <v>311</v>
      </c>
      <c r="I359" t="s">
        <v>4</v>
      </c>
      <c r="J359" t="s">
        <v>1288</v>
      </c>
      <c r="K359" t="s">
        <v>16</v>
      </c>
    </row>
    <row r="360" spans="5:11" x14ac:dyDescent="0.3">
      <c r="E360">
        <v>355</v>
      </c>
      <c r="F360" t="s">
        <v>317</v>
      </c>
      <c r="G360" t="s">
        <v>19</v>
      </c>
      <c r="H360" t="s">
        <v>318</v>
      </c>
      <c r="I360" t="s">
        <v>3</v>
      </c>
      <c r="J360" t="s">
        <v>1288</v>
      </c>
      <c r="K360" t="s">
        <v>16</v>
      </c>
    </row>
    <row r="361" spans="5:11" x14ac:dyDescent="0.3">
      <c r="E361">
        <v>356</v>
      </c>
      <c r="F361" t="s">
        <v>369</v>
      </c>
      <c r="G361" t="s">
        <v>24</v>
      </c>
      <c r="H361" t="s">
        <v>370</v>
      </c>
      <c r="I361" t="s">
        <v>4</v>
      </c>
      <c r="J361" t="s">
        <v>1288</v>
      </c>
    </row>
    <row r="362" spans="5:11" x14ac:dyDescent="0.3">
      <c r="E362">
        <v>357</v>
      </c>
      <c r="F362" t="s">
        <v>375</v>
      </c>
      <c r="G362" t="s">
        <v>34</v>
      </c>
      <c r="H362" t="s">
        <v>376</v>
      </c>
      <c r="I362" t="s">
        <v>2</v>
      </c>
      <c r="J362" t="s">
        <v>1288</v>
      </c>
      <c r="K362" t="s">
        <v>16</v>
      </c>
    </row>
    <row r="363" spans="5:11" x14ac:dyDescent="0.3">
      <c r="E363">
        <v>358</v>
      </c>
      <c r="F363" t="s">
        <v>393</v>
      </c>
      <c r="G363" t="s">
        <v>14</v>
      </c>
      <c r="H363" t="s">
        <v>394</v>
      </c>
      <c r="I363" t="s">
        <v>15</v>
      </c>
      <c r="J363" t="s">
        <v>1288</v>
      </c>
      <c r="K363" t="s">
        <v>16</v>
      </c>
    </row>
    <row r="364" spans="5:11" x14ac:dyDescent="0.3">
      <c r="E364">
        <v>359</v>
      </c>
      <c r="F364" t="s">
        <v>404</v>
      </c>
      <c r="G364" t="s">
        <v>19</v>
      </c>
      <c r="H364" t="s">
        <v>405</v>
      </c>
      <c r="I364" t="s">
        <v>15</v>
      </c>
      <c r="J364" t="s">
        <v>1288</v>
      </c>
      <c r="K364" t="s">
        <v>16</v>
      </c>
    </row>
    <row r="365" spans="5:11" x14ac:dyDescent="0.3">
      <c r="E365">
        <v>360</v>
      </c>
      <c r="F365" t="s">
        <v>420</v>
      </c>
      <c r="G365" t="s">
        <v>24</v>
      </c>
      <c r="H365" t="s">
        <v>421</v>
      </c>
      <c r="I365" t="s">
        <v>4</v>
      </c>
      <c r="J365" t="s">
        <v>1288</v>
      </c>
      <c r="K365" t="s">
        <v>1292</v>
      </c>
    </row>
    <row r="366" spans="5:11" x14ac:dyDescent="0.3">
      <c r="E366">
        <v>361</v>
      </c>
      <c r="F366" t="s">
        <v>435</v>
      </c>
      <c r="G366" t="s">
        <v>34</v>
      </c>
      <c r="H366" t="s">
        <v>436</v>
      </c>
      <c r="I366" t="s">
        <v>4</v>
      </c>
      <c r="J366" t="s">
        <v>1288</v>
      </c>
      <c r="K366" t="s">
        <v>16</v>
      </c>
    </row>
    <row r="367" spans="5:11" x14ac:dyDescent="0.3">
      <c r="E367">
        <v>362</v>
      </c>
      <c r="F367" t="s">
        <v>444</v>
      </c>
      <c r="G367" t="s">
        <v>14</v>
      </c>
      <c r="H367" t="s">
        <v>445</v>
      </c>
      <c r="I367" t="s">
        <v>4</v>
      </c>
      <c r="J367" t="s">
        <v>1288</v>
      </c>
      <c r="K367" t="s">
        <v>16</v>
      </c>
    </row>
    <row r="368" spans="5:11" x14ac:dyDescent="0.3">
      <c r="E368" s="23">
        <v>363</v>
      </c>
      <c r="F368" t="s">
        <v>447</v>
      </c>
      <c r="G368" t="s">
        <v>19</v>
      </c>
      <c r="H368" t="s">
        <v>448</v>
      </c>
      <c r="I368" t="s">
        <v>4</v>
      </c>
      <c r="J368" t="s">
        <v>1288</v>
      </c>
      <c r="K368" t="s">
        <v>16</v>
      </c>
    </row>
    <row r="369" spans="5:11" x14ac:dyDescent="0.3">
      <c r="E369">
        <v>364</v>
      </c>
      <c r="F369" t="s">
        <v>474</v>
      </c>
      <c r="G369" t="s">
        <v>24</v>
      </c>
      <c r="H369" t="s">
        <v>475</v>
      </c>
      <c r="I369" t="s">
        <v>2</v>
      </c>
      <c r="J369" t="s">
        <v>1288</v>
      </c>
      <c r="K369" t="s">
        <v>26</v>
      </c>
    </row>
    <row r="370" spans="5:11" x14ac:dyDescent="0.3">
      <c r="E370">
        <v>365</v>
      </c>
      <c r="F370" t="s">
        <v>486</v>
      </c>
      <c r="G370" t="s">
        <v>34</v>
      </c>
      <c r="H370" t="s">
        <v>487</v>
      </c>
      <c r="I370" t="s">
        <v>4</v>
      </c>
      <c r="J370" t="s">
        <v>1288</v>
      </c>
      <c r="K370" t="s">
        <v>16</v>
      </c>
    </row>
    <row r="371" spans="5:11" x14ac:dyDescent="0.3">
      <c r="E371">
        <v>366</v>
      </c>
      <c r="F371" t="s">
        <v>489</v>
      </c>
      <c r="G371" t="s">
        <v>14</v>
      </c>
      <c r="H371" t="s">
        <v>490</v>
      </c>
      <c r="I371" t="s">
        <v>15</v>
      </c>
      <c r="J371" t="s">
        <v>1288</v>
      </c>
      <c r="K371" t="s">
        <v>16</v>
      </c>
    </row>
    <row r="372" spans="5:11" x14ac:dyDescent="0.3">
      <c r="E372">
        <v>367</v>
      </c>
      <c r="F372" t="s">
        <v>495</v>
      </c>
      <c r="G372" t="s">
        <v>19</v>
      </c>
      <c r="H372" t="s">
        <v>496</v>
      </c>
      <c r="I372" t="s">
        <v>4</v>
      </c>
      <c r="J372" t="s">
        <v>1288</v>
      </c>
      <c r="K372" t="s">
        <v>16</v>
      </c>
    </row>
    <row r="373" spans="5:11" x14ac:dyDescent="0.3">
      <c r="E373">
        <v>368</v>
      </c>
      <c r="F373" t="s">
        <v>509</v>
      </c>
      <c r="G373" t="s">
        <v>24</v>
      </c>
      <c r="H373" t="s">
        <v>510</v>
      </c>
      <c r="I373" t="s">
        <v>2</v>
      </c>
      <c r="J373" t="s">
        <v>1288</v>
      </c>
      <c r="K373" t="s">
        <v>16</v>
      </c>
    </row>
    <row r="374" spans="5:11" x14ac:dyDescent="0.3">
      <c r="E374">
        <v>369</v>
      </c>
      <c r="F374" t="s">
        <v>512</v>
      </c>
      <c r="G374" t="s">
        <v>34</v>
      </c>
      <c r="H374" t="s">
        <v>513</v>
      </c>
      <c r="I374" t="s">
        <v>4</v>
      </c>
      <c r="J374" t="s">
        <v>1288</v>
      </c>
      <c r="K374" t="s">
        <v>16</v>
      </c>
    </row>
    <row r="375" spans="5:11" x14ac:dyDescent="0.3">
      <c r="E375">
        <v>370</v>
      </c>
      <c r="F375" t="s">
        <v>521</v>
      </c>
      <c r="G375" t="s">
        <v>14</v>
      </c>
      <c r="H375" t="s">
        <v>522</v>
      </c>
      <c r="I375" t="s">
        <v>4</v>
      </c>
      <c r="J375" t="s">
        <v>1288</v>
      </c>
      <c r="K375" t="s">
        <v>16</v>
      </c>
    </row>
    <row r="376" spans="5:11" x14ac:dyDescent="0.3">
      <c r="E376">
        <v>371</v>
      </c>
      <c r="F376" t="s">
        <v>536</v>
      </c>
      <c r="G376" t="s">
        <v>19</v>
      </c>
      <c r="H376" t="s">
        <v>537</v>
      </c>
      <c r="I376" t="s">
        <v>1</v>
      </c>
      <c r="J376" t="s">
        <v>1288</v>
      </c>
      <c r="K376" t="s">
        <v>16</v>
      </c>
    </row>
    <row r="377" spans="5:11" x14ac:dyDescent="0.3">
      <c r="E377">
        <v>372</v>
      </c>
      <c r="F377" t="s">
        <v>545</v>
      </c>
      <c r="G377" t="s">
        <v>24</v>
      </c>
      <c r="H377" t="s">
        <v>546</v>
      </c>
      <c r="I377" t="s">
        <v>0</v>
      </c>
      <c r="J377" t="s">
        <v>1288</v>
      </c>
      <c r="K377" t="s">
        <v>16</v>
      </c>
    </row>
    <row r="378" spans="5:11" x14ac:dyDescent="0.3">
      <c r="E378">
        <v>373</v>
      </c>
      <c r="F378" t="s">
        <v>548</v>
      </c>
      <c r="G378" t="s">
        <v>34</v>
      </c>
      <c r="H378" t="s">
        <v>549</v>
      </c>
      <c r="I378" t="s">
        <v>0</v>
      </c>
      <c r="J378" t="s">
        <v>1288</v>
      </c>
      <c r="K378" t="s">
        <v>16</v>
      </c>
    </row>
    <row r="379" spans="5:11" x14ac:dyDescent="0.3">
      <c r="E379">
        <v>374</v>
      </c>
      <c r="F379" t="s">
        <v>554</v>
      </c>
      <c r="G379" t="s">
        <v>14</v>
      </c>
      <c r="H379" t="s">
        <v>555</v>
      </c>
      <c r="I379" t="s">
        <v>3</v>
      </c>
      <c r="J379" t="s">
        <v>1288</v>
      </c>
      <c r="K379" t="s">
        <v>16</v>
      </c>
    </row>
    <row r="380" spans="5:11" x14ac:dyDescent="0.3">
      <c r="E380">
        <v>375</v>
      </c>
      <c r="F380" t="s">
        <v>569</v>
      </c>
      <c r="G380" t="s">
        <v>19</v>
      </c>
      <c r="H380" t="s">
        <v>570</v>
      </c>
      <c r="I380" t="s">
        <v>0</v>
      </c>
      <c r="J380" t="s">
        <v>1288</v>
      </c>
      <c r="K380" t="s">
        <v>16</v>
      </c>
    </row>
    <row r="381" spans="5:11" x14ac:dyDescent="0.3">
      <c r="E381">
        <v>376</v>
      </c>
      <c r="F381" t="s">
        <v>572</v>
      </c>
      <c r="G381" t="s">
        <v>24</v>
      </c>
      <c r="H381" t="s">
        <v>573</v>
      </c>
      <c r="I381" t="s">
        <v>4</v>
      </c>
      <c r="J381" t="s">
        <v>1288</v>
      </c>
      <c r="K381" t="s">
        <v>16</v>
      </c>
    </row>
    <row r="382" spans="5:11" x14ac:dyDescent="0.3">
      <c r="E382">
        <v>377</v>
      </c>
      <c r="F382" t="s">
        <v>585</v>
      </c>
      <c r="G382" t="s">
        <v>34</v>
      </c>
      <c r="H382" t="s">
        <v>586</v>
      </c>
      <c r="I382" t="s">
        <v>4</v>
      </c>
      <c r="J382" t="s">
        <v>1288</v>
      </c>
      <c r="K382" t="s">
        <v>26</v>
      </c>
    </row>
    <row r="383" spans="5:11" x14ac:dyDescent="0.3">
      <c r="E383">
        <v>378</v>
      </c>
      <c r="F383" t="s">
        <v>588</v>
      </c>
      <c r="G383" t="s">
        <v>14</v>
      </c>
      <c r="H383" t="s">
        <v>589</v>
      </c>
      <c r="I383" t="s">
        <v>15</v>
      </c>
      <c r="J383" t="s">
        <v>1288</v>
      </c>
      <c r="K383" t="s">
        <v>26</v>
      </c>
    </row>
    <row r="384" spans="5:11" x14ac:dyDescent="0.3">
      <c r="E384">
        <v>379</v>
      </c>
      <c r="F384" t="s">
        <v>591</v>
      </c>
      <c r="G384" t="s">
        <v>19</v>
      </c>
      <c r="H384" t="s">
        <v>592</v>
      </c>
      <c r="I384" t="s">
        <v>4</v>
      </c>
      <c r="J384" t="s">
        <v>1288</v>
      </c>
      <c r="K384" t="s">
        <v>16</v>
      </c>
    </row>
    <row r="385" spans="5:11" x14ac:dyDescent="0.3">
      <c r="E385">
        <v>380</v>
      </c>
      <c r="F385" t="s">
        <v>594</v>
      </c>
      <c r="G385" t="s">
        <v>24</v>
      </c>
      <c r="H385" t="s">
        <v>595</v>
      </c>
      <c r="I385" t="s">
        <v>1</v>
      </c>
      <c r="J385" t="s">
        <v>1356</v>
      </c>
      <c r="K385" t="s">
        <v>26</v>
      </c>
    </row>
    <row r="386" spans="5:11" x14ac:dyDescent="0.3">
      <c r="E386">
        <v>381</v>
      </c>
      <c r="F386" t="s">
        <v>605</v>
      </c>
      <c r="G386" t="s">
        <v>34</v>
      </c>
      <c r="H386" t="s">
        <v>606</v>
      </c>
      <c r="I386" t="s">
        <v>0</v>
      </c>
      <c r="J386" t="s">
        <v>1356</v>
      </c>
      <c r="K386" t="s">
        <v>16</v>
      </c>
    </row>
    <row r="387" spans="5:11" x14ac:dyDescent="0.3">
      <c r="E387">
        <v>382</v>
      </c>
      <c r="F387" t="s">
        <v>608</v>
      </c>
      <c r="G387" t="s">
        <v>14</v>
      </c>
      <c r="H387" t="s">
        <v>609</v>
      </c>
      <c r="I387" t="s">
        <v>4</v>
      </c>
      <c r="J387" t="s">
        <v>1356</v>
      </c>
      <c r="K387" t="s">
        <v>508</v>
      </c>
    </row>
    <row r="388" spans="5:11" x14ac:dyDescent="0.3">
      <c r="E388">
        <v>383</v>
      </c>
      <c r="F388" t="s">
        <v>611</v>
      </c>
      <c r="G388" t="s">
        <v>19</v>
      </c>
      <c r="H388" t="s">
        <v>612</v>
      </c>
      <c r="I388" t="s">
        <v>15</v>
      </c>
      <c r="J388" t="s">
        <v>1356</v>
      </c>
      <c r="K388" t="s">
        <v>16</v>
      </c>
    </row>
    <row r="389" spans="5:11" x14ac:dyDescent="0.3">
      <c r="E389">
        <v>384</v>
      </c>
      <c r="F389" t="s">
        <v>614</v>
      </c>
      <c r="G389" t="s">
        <v>24</v>
      </c>
      <c r="H389" t="s">
        <v>615</v>
      </c>
      <c r="I389" t="s">
        <v>4</v>
      </c>
      <c r="J389" t="s">
        <v>1356</v>
      </c>
      <c r="K389" t="s">
        <v>16</v>
      </c>
    </row>
    <row r="390" spans="5:11" x14ac:dyDescent="0.3">
      <c r="E390">
        <v>385</v>
      </c>
      <c r="F390" t="s">
        <v>620</v>
      </c>
      <c r="G390" t="s">
        <v>34</v>
      </c>
      <c r="H390" t="s">
        <v>621</v>
      </c>
      <c r="I390" t="s">
        <v>4</v>
      </c>
      <c r="J390" t="s">
        <v>1356</v>
      </c>
      <c r="K390" t="s">
        <v>16</v>
      </c>
    </row>
    <row r="391" spans="5:11" x14ac:dyDescent="0.3">
      <c r="E391">
        <v>386</v>
      </c>
      <c r="F391" t="s">
        <v>640</v>
      </c>
      <c r="G391" t="s">
        <v>14</v>
      </c>
      <c r="H391" t="s">
        <v>641</v>
      </c>
      <c r="I391" t="s">
        <v>15</v>
      </c>
      <c r="J391" t="s">
        <v>1356</v>
      </c>
      <c r="K391" t="s">
        <v>16</v>
      </c>
    </row>
    <row r="392" spans="5:11" x14ac:dyDescent="0.3">
      <c r="E392">
        <v>387</v>
      </c>
      <c r="F392" t="s">
        <v>649</v>
      </c>
      <c r="G392" t="s">
        <v>19</v>
      </c>
      <c r="H392" t="s">
        <v>650</v>
      </c>
      <c r="I392" t="s">
        <v>15</v>
      </c>
      <c r="J392" t="s">
        <v>1356</v>
      </c>
      <c r="K392" t="s">
        <v>16</v>
      </c>
    </row>
    <row r="393" spans="5:11" x14ac:dyDescent="0.3">
      <c r="E393">
        <v>388</v>
      </c>
      <c r="F393" t="s">
        <v>655</v>
      </c>
      <c r="G393" t="s">
        <v>24</v>
      </c>
      <c r="H393" t="s">
        <v>656</v>
      </c>
      <c r="I393" t="s">
        <v>15</v>
      </c>
      <c r="J393" t="s">
        <v>1356</v>
      </c>
      <c r="K393" t="s">
        <v>16</v>
      </c>
    </row>
    <row r="394" spans="5:11" x14ac:dyDescent="0.3">
      <c r="E394">
        <v>389</v>
      </c>
      <c r="F394" t="s">
        <v>663</v>
      </c>
      <c r="G394" t="s">
        <v>34</v>
      </c>
      <c r="H394" t="s">
        <v>664</v>
      </c>
      <c r="I394" t="s">
        <v>15</v>
      </c>
      <c r="J394" t="s">
        <v>1356</v>
      </c>
      <c r="K394" t="s">
        <v>16</v>
      </c>
    </row>
    <row r="395" spans="5:11" x14ac:dyDescent="0.3">
      <c r="E395">
        <v>390</v>
      </c>
      <c r="F395" t="s">
        <v>672</v>
      </c>
      <c r="G395" t="s">
        <v>14</v>
      </c>
      <c r="H395" t="s">
        <v>673</v>
      </c>
      <c r="I395" t="s">
        <v>15</v>
      </c>
      <c r="J395" t="s">
        <v>1356</v>
      </c>
      <c r="K395" t="s">
        <v>16</v>
      </c>
    </row>
    <row r="396" spans="5:11" x14ac:dyDescent="0.3">
      <c r="E396">
        <v>391</v>
      </c>
      <c r="F396" t="s">
        <v>689</v>
      </c>
      <c r="G396" t="s">
        <v>19</v>
      </c>
      <c r="H396" t="s">
        <v>690</v>
      </c>
      <c r="I396" t="s">
        <v>15</v>
      </c>
      <c r="J396" t="s">
        <v>1356</v>
      </c>
      <c r="K396" t="s">
        <v>205</v>
      </c>
    </row>
    <row r="397" spans="5:11" x14ac:dyDescent="0.3">
      <c r="E397">
        <v>392</v>
      </c>
      <c r="F397" t="s">
        <v>696</v>
      </c>
      <c r="G397" t="s">
        <v>24</v>
      </c>
      <c r="H397" t="s">
        <v>697</v>
      </c>
      <c r="I397" t="s">
        <v>2</v>
      </c>
      <c r="J397" t="s">
        <v>1356</v>
      </c>
      <c r="K397" t="s">
        <v>16</v>
      </c>
    </row>
    <row r="398" spans="5:11" x14ac:dyDescent="0.3">
      <c r="E398">
        <v>393</v>
      </c>
      <c r="F398" t="s">
        <v>1100</v>
      </c>
      <c r="G398" t="s">
        <v>34</v>
      </c>
      <c r="H398" t="s">
        <v>1101</v>
      </c>
      <c r="I398" t="s">
        <v>4</v>
      </c>
      <c r="J398" t="s">
        <v>1356</v>
      </c>
      <c r="K398" t="s">
        <v>16</v>
      </c>
    </row>
    <row r="399" spans="5:11" x14ac:dyDescent="0.3">
      <c r="E399">
        <v>394</v>
      </c>
      <c r="F399" t="s">
        <v>1102</v>
      </c>
      <c r="G399" t="s">
        <v>14</v>
      </c>
      <c r="H399" t="s">
        <v>1103</v>
      </c>
      <c r="I399" t="s">
        <v>4</v>
      </c>
      <c r="J399" t="s">
        <v>1356</v>
      </c>
    </row>
    <row r="400" spans="5:11" x14ac:dyDescent="0.3">
      <c r="E400">
        <v>395</v>
      </c>
      <c r="F400" t="s">
        <v>1109</v>
      </c>
      <c r="G400" t="s">
        <v>19</v>
      </c>
      <c r="H400" t="s">
        <v>1110</v>
      </c>
      <c r="I400" t="s">
        <v>1</v>
      </c>
      <c r="J400" t="s">
        <v>1356</v>
      </c>
      <c r="K400" t="s">
        <v>16</v>
      </c>
    </row>
    <row r="401" spans="5:11" x14ac:dyDescent="0.3">
      <c r="E401">
        <v>396</v>
      </c>
      <c r="F401" t="s">
        <v>1112</v>
      </c>
      <c r="G401" t="s">
        <v>24</v>
      </c>
      <c r="H401" t="s">
        <v>1113</v>
      </c>
      <c r="I401" t="s">
        <v>15</v>
      </c>
      <c r="J401" t="s">
        <v>1356</v>
      </c>
      <c r="K401" t="s">
        <v>16</v>
      </c>
    </row>
    <row r="402" spans="5:11" x14ac:dyDescent="0.3">
      <c r="E402">
        <v>397</v>
      </c>
      <c r="F402" t="s">
        <v>1116</v>
      </c>
      <c r="G402" t="s">
        <v>34</v>
      </c>
      <c r="H402" t="s">
        <v>1117</v>
      </c>
      <c r="I402" t="s">
        <v>15</v>
      </c>
      <c r="J402" t="s">
        <v>1356</v>
      </c>
    </row>
    <row r="403" spans="5:11" x14ac:dyDescent="0.3">
      <c r="E403">
        <v>398</v>
      </c>
      <c r="F403" t="s">
        <v>1118</v>
      </c>
      <c r="G403" t="s">
        <v>14</v>
      </c>
      <c r="H403" t="s">
        <v>1119</v>
      </c>
      <c r="I403" t="s">
        <v>0</v>
      </c>
      <c r="J403" t="s">
        <v>1356</v>
      </c>
      <c r="K403" t="s">
        <v>26</v>
      </c>
    </row>
    <row r="404" spans="5:11" x14ac:dyDescent="0.3">
      <c r="E404">
        <v>399</v>
      </c>
      <c r="F404" t="s">
        <v>1123</v>
      </c>
      <c r="G404" t="s">
        <v>19</v>
      </c>
      <c r="H404" t="s">
        <v>695</v>
      </c>
      <c r="I404" t="s">
        <v>0</v>
      </c>
      <c r="J404" t="s">
        <v>1356</v>
      </c>
      <c r="K404" t="s">
        <v>16</v>
      </c>
    </row>
    <row r="405" spans="5:11" x14ac:dyDescent="0.3">
      <c r="E405">
        <v>400</v>
      </c>
      <c r="F405" t="s">
        <v>1124</v>
      </c>
      <c r="G405" t="s">
        <v>24</v>
      </c>
      <c r="H405" t="s">
        <v>1125</v>
      </c>
      <c r="I405" t="s">
        <v>4</v>
      </c>
      <c r="J405" t="s">
        <v>1356</v>
      </c>
      <c r="K405" t="s">
        <v>16</v>
      </c>
    </row>
    <row r="406" spans="5:11" x14ac:dyDescent="0.3">
      <c r="E406">
        <v>401</v>
      </c>
      <c r="F406" t="s">
        <v>1151</v>
      </c>
      <c r="G406" t="s">
        <v>34</v>
      </c>
      <c r="H406" t="s">
        <v>1152</v>
      </c>
      <c r="I406" t="s">
        <v>0</v>
      </c>
      <c r="J406" t="s">
        <v>1288</v>
      </c>
      <c r="K406" t="s">
        <v>16</v>
      </c>
    </row>
    <row r="407" spans="5:11" x14ac:dyDescent="0.3">
      <c r="E407">
        <v>402</v>
      </c>
      <c r="F407" t="s">
        <v>1153</v>
      </c>
      <c r="G407" t="s">
        <v>14</v>
      </c>
      <c r="H407" t="s">
        <v>1154</v>
      </c>
      <c r="I407" t="s">
        <v>15</v>
      </c>
      <c r="J407" t="s">
        <v>1288</v>
      </c>
      <c r="K407" t="s">
        <v>16</v>
      </c>
    </row>
    <row r="408" spans="5:11" x14ac:dyDescent="0.3">
      <c r="E408">
        <v>403</v>
      </c>
      <c r="F408" t="s">
        <v>1156</v>
      </c>
      <c r="G408" t="s">
        <v>19</v>
      </c>
      <c r="H408" t="s">
        <v>1157</v>
      </c>
      <c r="I408" t="s">
        <v>15</v>
      </c>
      <c r="J408" t="s">
        <v>1288</v>
      </c>
      <c r="K408" t="s">
        <v>16</v>
      </c>
    </row>
    <row r="409" spans="5:11" x14ac:dyDescent="0.3">
      <c r="E409">
        <v>404</v>
      </c>
      <c r="F409" t="s">
        <v>1168</v>
      </c>
      <c r="G409" t="s">
        <v>24</v>
      </c>
      <c r="H409" t="s">
        <v>1169</v>
      </c>
      <c r="I409" t="s">
        <v>1</v>
      </c>
      <c r="J409" t="s">
        <v>1288</v>
      </c>
      <c r="K409" t="s">
        <v>16</v>
      </c>
    </row>
    <row r="410" spans="5:11" x14ac:dyDescent="0.3">
      <c r="E410">
        <v>405</v>
      </c>
      <c r="F410" t="s">
        <v>1171</v>
      </c>
      <c r="G410" t="s">
        <v>34</v>
      </c>
      <c r="H410" t="s">
        <v>1172</v>
      </c>
      <c r="I410" t="s">
        <v>2</v>
      </c>
      <c r="J410" t="s">
        <v>1288</v>
      </c>
      <c r="K410" t="s">
        <v>16</v>
      </c>
    </row>
    <row r="411" spans="5:11" x14ac:dyDescent="0.3">
      <c r="E411">
        <v>406</v>
      </c>
      <c r="F411" t="s">
        <v>1183</v>
      </c>
      <c r="G411" t="s">
        <v>14</v>
      </c>
      <c r="H411" t="s">
        <v>1184</v>
      </c>
      <c r="I411" t="s">
        <v>15</v>
      </c>
      <c r="J411" t="s">
        <v>1292</v>
      </c>
      <c r="K411" t="s">
        <v>16</v>
      </c>
    </row>
    <row r="412" spans="5:11" x14ac:dyDescent="0.3">
      <c r="E412">
        <v>407</v>
      </c>
      <c r="F412" t="s">
        <v>1197</v>
      </c>
      <c r="G412" t="s">
        <v>19</v>
      </c>
      <c r="H412" t="s">
        <v>1198</v>
      </c>
      <c r="I412" t="s">
        <v>2</v>
      </c>
      <c r="J412" t="s">
        <v>1288</v>
      </c>
      <c r="K412" t="s">
        <v>16</v>
      </c>
    </row>
    <row r="413" spans="5:11" x14ac:dyDescent="0.3">
      <c r="E413">
        <v>408</v>
      </c>
      <c r="F413" t="s">
        <v>1203</v>
      </c>
      <c r="G413" t="s">
        <v>24</v>
      </c>
      <c r="H413" t="s">
        <v>1204</v>
      </c>
      <c r="I413" t="s">
        <v>15</v>
      </c>
      <c r="J413" t="s">
        <v>1288</v>
      </c>
      <c r="K413" t="s">
        <v>205</v>
      </c>
    </row>
    <row r="414" spans="5:11" x14ac:dyDescent="0.3">
      <c r="E414">
        <v>409</v>
      </c>
      <c r="F414" t="s">
        <v>1206</v>
      </c>
      <c r="G414" t="s">
        <v>34</v>
      </c>
      <c r="H414" t="s">
        <v>1207</v>
      </c>
      <c r="I414" t="s">
        <v>1</v>
      </c>
      <c r="J414" t="s">
        <v>1288</v>
      </c>
      <c r="K414" t="s">
        <v>16</v>
      </c>
    </row>
    <row r="415" spans="5:11" x14ac:dyDescent="0.3">
      <c r="E415">
        <v>410</v>
      </c>
      <c r="F415" t="s">
        <v>1213</v>
      </c>
      <c r="G415" t="s">
        <v>14</v>
      </c>
      <c r="H415" t="s">
        <v>1214</v>
      </c>
      <c r="I415" t="s">
        <v>15</v>
      </c>
      <c r="J415" t="s">
        <v>1288</v>
      </c>
      <c r="K415" t="s">
        <v>16</v>
      </c>
    </row>
    <row r="416" spans="5:11" x14ac:dyDescent="0.3">
      <c r="E416">
        <v>411</v>
      </c>
      <c r="F416" t="s">
        <v>1219</v>
      </c>
      <c r="G416" t="s">
        <v>19</v>
      </c>
      <c r="H416" t="s">
        <v>1220</v>
      </c>
      <c r="I416" t="s">
        <v>0</v>
      </c>
      <c r="J416" t="s">
        <v>1288</v>
      </c>
      <c r="K416" t="s">
        <v>16</v>
      </c>
    </row>
    <row r="417" spans="5:11" x14ac:dyDescent="0.3">
      <c r="E417">
        <v>412</v>
      </c>
      <c r="F417" t="s">
        <v>1222</v>
      </c>
      <c r="G417" t="s">
        <v>24</v>
      </c>
      <c r="H417" t="s">
        <v>1223</v>
      </c>
      <c r="I417" t="s">
        <v>1</v>
      </c>
      <c r="J417" t="s">
        <v>1288</v>
      </c>
      <c r="K417" t="s">
        <v>16</v>
      </c>
    </row>
    <row r="418" spans="5:11" x14ac:dyDescent="0.3">
      <c r="E418">
        <v>413</v>
      </c>
      <c r="F418" t="s">
        <v>1228</v>
      </c>
      <c r="G418" t="s">
        <v>34</v>
      </c>
      <c r="H418" t="s">
        <v>1229</v>
      </c>
      <c r="I418" t="s">
        <v>2</v>
      </c>
      <c r="J418" t="s">
        <v>1288</v>
      </c>
      <c r="K418" t="s">
        <v>16</v>
      </c>
    </row>
    <row r="419" spans="5:11" x14ac:dyDescent="0.3">
      <c r="E419">
        <v>414</v>
      </c>
      <c r="F419" t="s">
        <v>1236</v>
      </c>
      <c r="G419" t="s">
        <v>14</v>
      </c>
      <c r="H419" t="s">
        <v>1237</v>
      </c>
      <c r="I419" t="s">
        <v>15</v>
      </c>
      <c r="J419" t="s">
        <v>1288</v>
      </c>
      <c r="K419" t="s">
        <v>16</v>
      </c>
    </row>
    <row r="420" spans="5:11" x14ac:dyDescent="0.3">
      <c r="E420">
        <v>415</v>
      </c>
      <c r="F420" t="s">
        <v>1257</v>
      </c>
      <c r="G420" t="s">
        <v>19</v>
      </c>
      <c r="H420" t="s">
        <v>1258</v>
      </c>
      <c r="I420" t="s">
        <v>2</v>
      </c>
      <c r="J420" t="s">
        <v>1288</v>
      </c>
      <c r="K420" t="s">
        <v>16</v>
      </c>
    </row>
    <row r="421" spans="5:11" x14ac:dyDescent="0.3">
      <c r="E421">
        <v>416</v>
      </c>
      <c r="F421" t="s">
        <v>1259</v>
      </c>
      <c r="G421" t="s">
        <v>24</v>
      </c>
      <c r="H421" t="s">
        <v>1260</v>
      </c>
      <c r="I421" t="s">
        <v>2</v>
      </c>
      <c r="J421" t="s">
        <v>1288</v>
      </c>
      <c r="K421" t="s">
        <v>16</v>
      </c>
    </row>
    <row r="422" spans="5:11" x14ac:dyDescent="0.3">
      <c r="E422">
        <v>417</v>
      </c>
      <c r="F422" t="s">
        <v>157</v>
      </c>
      <c r="G422" t="s">
        <v>34</v>
      </c>
      <c r="H422" t="s">
        <v>158</v>
      </c>
      <c r="I422" t="s">
        <v>0</v>
      </c>
      <c r="J422" t="s">
        <v>1288</v>
      </c>
      <c r="K422" t="s">
        <v>16</v>
      </c>
    </row>
    <row r="423" spans="5:11" x14ac:dyDescent="0.3">
      <c r="E423">
        <v>418</v>
      </c>
      <c r="F423" t="s">
        <v>1139</v>
      </c>
      <c r="G423" t="s">
        <v>14</v>
      </c>
      <c r="H423" t="s">
        <v>1140</v>
      </c>
      <c r="I423" t="s">
        <v>15</v>
      </c>
      <c r="J423" t="s">
        <v>1288</v>
      </c>
      <c r="K423" t="s">
        <v>16</v>
      </c>
    </row>
    <row r="424" spans="5:11" x14ac:dyDescent="0.3">
      <c r="E424">
        <v>419</v>
      </c>
      <c r="F424" t="s">
        <v>1159</v>
      </c>
      <c r="G424" t="s">
        <v>19</v>
      </c>
      <c r="H424" t="s">
        <v>1160</v>
      </c>
      <c r="I424" t="s">
        <v>2</v>
      </c>
      <c r="J424" t="s">
        <v>1264</v>
      </c>
      <c r="K424" t="s">
        <v>26</v>
      </c>
    </row>
    <row r="425" spans="5:11" x14ac:dyDescent="0.3">
      <c r="F425" t="s">
        <v>1309</v>
      </c>
      <c r="G425" t="s">
        <v>1309</v>
      </c>
      <c r="H425" t="s">
        <v>1309</v>
      </c>
      <c r="I425" t="s">
        <v>1309</v>
      </c>
      <c r="J425" t="s">
        <v>1309</v>
      </c>
      <c r="K425" t="s">
        <v>1309</v>
      </c>
    </row>
    <row r="426" spans="5:11" x14ac:dyDescent="0.3">
      <c r="E426">
        <v>420</v>
      </c>
      <c r="F426" t="s">
        <v>1309</v>
      </c>
      <c r="G426" t="s">
        <v>1309</v>
      </c>
      <c r="H426" t="s">
        <v>1309</v>
      </c>
      <c r="I426" t="s">
        <v>1309</v>
      </c>
      <c r="J426" t="s">
        <v>1309</v>
      </c>
      <c r="K426" t="s">
        <v>1309</v>
      </c>
    </row>
    <row r="427" spans="5:11" x14ac:dyDescent="0.3">
      <c r="F427" t="s">
        <v>1382</v>
      </c>
      <c r="G427" t="s">
        <v>19</v>
      </c>
      <c r="H427" t="s">
        <v>1384</v>
      </c>
      <c r="I427" t="s">
        <v>1</v>
      </c>
      <c r="J427" t="s">
        <v>1309</v>
      </c>
      <c r="K427" t="s">
        <v>1309</v>
      </c>
    </row>
  </sheetData>
  <mergeCells count="1">
    <mergeCell ref="X4:Y4"/>
  </mergeCell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47"/>
  <dimension ref="D1:J82"/>
  <sheetViews>
    <sheetView topLeftCell="A4" zoomScale="130" zoomScaleNormal="130" workbookViewId="0"/>
  </sheetViews>
  <sheetFormatPr defaultRowHeight="14.4" x14ac:dyDescent="0.3"/>
  <cols>
    <col min="4" max="4" width="9.21875" style="21"/>
    <col min="5" max="5" width="8.21875" hidden="1" customWidth="1"/>
    <col min="6" max="6" width="10.77734375" bestFit="1" customWidth="1"/>
    <col min="7" max="7" width="7.44140625" bestFit="1" customWidth="1"/>
    <col min="8" max="8" width="14.77734375" bestFit="1" customWidth="1"/>
    <col min="10" max="10" width="10.109375" bestFit="1" customWidth="1"/>
  </cols>
  <sheetData>
    <row r="1" spans="4:10" hidden="1" x14ac:dyDescent="0.3">
      <c r="E1" s="19" t="s">
        <v>1310</v>
      </c>
      <c r="F1" t="s">
        <v>1311</v>
      </c>
    </row>
    <row r="2" spans="4:10" hidden="1" x14ac:dyDescent="0.3">
      <c r="E2" s="19" t="s">
        <v>1332</v>
      </c>
      <c r="F2" t="s">
        <v>1296</v>
      </c>
    </row>
    <row r="3" spans="4:10" hidden="1" x14ac:dyDescent="0.3"/>
    <row r="4" spans="4:10" ht="69" customHeight="1" x14ac:dyDescent="0.3"/>
    <row r="5" spans="4:10" x14ac:dyDescent="0.3">
      <c r="D5" s="53" t="s">
        <v>1312</v>
      </c>
      <c r="E5" s="54" t="s">
        <v>1300</v>
      </c>
      <c r="F5" s="54" t="s">
        <v>1301</v>
      </c>
      <c r="G5" s="54" t="s">
        <v>1298</v>
      </c>
      <c r="H5" s="54" t="s">
        <v>9</v>
      </c>
      <c r="I5" s="54" t="s">
        <v>10</v>
      </c>
      <c r="J5" s="54" t="s">
        <v>1297</v>
      </c>
    </row>
    <row r="6" spans="4:10" x14ac:dyDescent="0.3">
      <c r="D6" s="22">
        <f>SUBTOTAL(3,$F$6:F6)</f>
        <v>1</v>
      </c>
      <c r="E6">
        <v>10</v>
      </c>
      <c r="F6" t="s">
        <v>247</v>
      </c>
      <c r="G6" t="s">
        <v>14</v>
      </c>
      <c r="H6" t="s">
        <v>248</v>
      </c>
      <c r="I6" t="s">
        <v>15</v>
      </c>
      <c r="J6" t="s">
        <v>1296</v>
      </c>
    </row>
    <row r="7" spans="4:10" x14ac:dyDescent="0.3">
      <c r="D7" s="22">
        <f>SUBTOTAL(3,$F$6:F7)</f>
        <v>2</v>
      </c>
      <c r="E7">
        <v>35</v>
      </c>
      <c r="F7" t="s">
        <v>563</v>
      </c>
      <c r="G7" t="s">
        <v>19</v>
      </c>
      <c r="H7" t="s">
        <v>564</v>
      </c>
      <c r="I7" t="s">
        <v>2</v>
      </c>
      <c r="J7" t="s">
        <v>1296</v>
      </c>
    </row>
    <row r="8" spans="4:10" x14ac:dyDescent="0.3">
      <c r="D8" s="22">
        <f>SUBTOTAL(3,$F$6:F8)</f>
        <v>3</v>
      </c>
      <c r="E8">
        <v>97</v>
      </c>
      <c r="F8" t="s">
        <v>917</v>
      </c>
      <c r="G8" t="s">
        <v>34</v>
      </c>
      <c r="H8" t="s">
        <v>918</v>
      </c>
      <c r="I8" t="s">
        <v>15</v>
      </c>
      <c r="J8" t="s">
        <v>1296</v>
      </c>
    </row>
    <row r="9" spans="4:10" x14ac:dyDescent="0.3">
      <c r="D9" s="22"/>
      <c r="F9" s="23"/>
      <c r="G9" s="23"/>
      <c r="H9" s="23"/>
      <c r="I9" s="23"/>
      <c r="J9" s="23"/>
    </row>
    <row r="10" spans="4:10" x14ac:dyDescent="0.3">
      <c r="D10" s="22"/>
      <c r="F10" s="23"/>
      <c r="G10" s="23"/>
      <c r="H10" s="23"/>
      <c r="I10" s="23"/>
      <c r="J10" s="23"/>
    </row>
    <row r="11" spans="4:10" x14ac:dyDescent="0.3">
      <c r="D11" s="22"/>
      <c r="F11" s="23"/>
      <c r="G11" s="23"/>
      <c r="H11" s="23"/>
      <c r="I11" s="23"/>
      <c r="J11" s="23"/>
    </row>
    <row r="12" spans="4:10" x14ac:dyDescent="0.3">
      <c r="D12" s="22"/>
      <c r="F12" s="23"/>
      <c r="G12" s="23"/>
      <c r="H12" s="23"/>
      <c r="I12" s="23"/>
      <c r="J12" s="23"/>
    </row>
    <row r="13" spans="4:10" x14ac:dyDescent="0.3">
      <c r="D13" s="22"/>
      <c r="E13" s="23"/>
      <c r="F13" s="23"/>
      <c r="G13" s="23"/>
      <c r="H13" s="23"/>
      <c r="I13" s="23"/>
      <c r="J13" s="23"/>
    </row>
    <row r="14" spans="4:10" x14ac:dyDescent="0.3">
      <c r="D14" s="22"/>
      <c r="E14" s="23"/>
      <c r="F14" s="23"/>
      <c r="G14" s="23"/>
      <c r="H14" s="23"/>
      <c r="I14" s="23"/>
      <c r="J14" s="23"/>
    </row>
    <row r="15" spans="4:10" x14ac:dyDescent="0.3">
      <c r="D15" s="22"/>
      <c r="E15" s="23"/>
      <c r="F15" s="23"/>
      <c r="G15" s="23"/>
      <c r="H15" s="23"/>
      <c r="I15" s="23"/>
      <c r="J15" s="23"/>
    </row>
    <row r="16" spans="4:10" x14ac:dyDescent="0.3">
      <c r="D16" s="22"/>
      <c r="E16" s="23"/>
      <c r="F16" s="23"/>
      <c r="G16" s="23"/>
      <c r="H16" s="23"/>
      <c r="I16" s="23"/>
      <c r="J16" s="23"/>
    </row>
    <row r="17" spans="4:10" x14ac:dyDescent="0.3">
      <c r="D17" s="22"/>
      <c r="E17" s="23"/>
      <c r="F17" s="23"/>
      <c r="G17" s="23"/>
      <c r="H17" s="23"/>
      <c r="I17" s="23"/>
      <c r="J17" s="23"/>
    </row>
    <row r="18" spans="4:10" x14ac:dyDescent="0.3">
      <c r="D18" s="22"/>
      <c r="E18" s="23"/>
      <c r="F18" s="23"/>
      <c r="G18" s="23"/>
      <c r="H18" s="23"/>
      <c r="I18" s="23"/>
      <c r="J18" s="23"/>
    </row>
    <row r="19" spans="4:10" x14ac:dyDescent="0.3">
      <c r="D19" s="22"/>
      <c r="E19" s="23"/>
      <c r="F19" s="23"/>
      <c r="G19" s="23"/>
      <c r="H19" s="23"/>
      <c r="I19" s="23"/>
      <c r="J19" s="23"/>
    </row>
    <row r="20" spans="4:10" x14ac:dyDescent="0.3">
      <c r="D20" s="22"/>
      <c r="E20" s="23"/>
      <c r="F20" s="23"/>
      <c r="G20" s="23"/>
      <c r="H20" s="23"/>
      <c r="I20" s="23"/>
      <c r="J20" s="23"/>
    </row>
    <row r="21" spans="4:10" x14ac:dyDescent="0.3">
      <c r="D21" s="22"/>
      <c r="E21" s="23"/>
      <c r="F21" s="23"/>
      <c r="G21" s="23"/>
      <c r="H21" s="23"/>
      <c r="I21" s="23"/>
      <c r="J21" s="23"/>
    </row>
    <row r="22" spans="4:10" x14ac:dyDescent="0.3">
      <c r="D22" s="22"/>
      <c r="E22" s="23"/>
      <c r="F22" s="23"/>
      <c r="G22" s="23"/>
      <c r="H22" s="23"/>
      <c r="I22" s="23"/>
      <c r="J22" s="23"/>
    </row>
    <row r="23" spans="4:10" x14ac:dyDescent="0.3">
      <c r="D23" s="22"/>
      <c r="E23" s="23"/>
      <c r="F23" s="23"/>
      <c r="G23" s="23"/>
      <c r="H23" s="23"/>
      <c r="I23" s="23"/>
      <c r="J23" s="23"/>
    </row>
    <row r="24" spans="4:10" x14ac:dyDescent="0.3">
      <c r="D24" s="22"/>
      <c r="E24" s="23"/>
      <c r="F24" s="23"/>
      <c r="G24" s="23"/>
      <c r="H24" s="23"/>
      <c r="I24" s="23"/>
      <c r="J24" s="23"/>
    </row>
    <row r="25" spans="4:10" x14ac:dyDescent="0.3">
      <c r="D25" s="22"/>
      <c r="E25" s="23"/>
      <c r="F25" s="23"/>
      <c r="G25" s="23"/>
      <c r="H25" s="23"/>
      <c r="I25" s="23"/>
      <c r="J25" s="23"/>
    </row>
    <row r="26" spans="4:10" x14ac:dyDescent="0.3">
      <c r="D26" s="22"/>
      <c r="E26" s="23"/>
      <c r="F26" s="23"/>
      <c r="G26" s="23"/>
      <c r="H26" s="23"/>
      <c r="I26" s="23"/>
      <c r="J26" s="23"/>
    </row>
    <row r="27" spans="4:10" x14ac:dyDescent="0.3">
      <c r="D27" s="22"/>
      <c r="E27" s="23"/>
      <c r="F27" s="23"/>
      <c r="G27" s="23"/>
      <c r="H27" s="23"/>
      <c r="I27" s="23"/>
      <c r="J27" s="23"/>
    </row>
    <row r="28" spans="4:10" x14ac:dyDescent="0.3">
      <c r="D28" s="22"/>
      <c r="E28" s="23"/>
      <c r="F28" s="23"/>
      <c r="G28" s="23"/>
      <c r="H28" s="23"/>
      <c r="I28" s="23"/>
      <c r="J28" s="23"/>
    </row>
    <row r="29" spans="4:10" x14ac:dyDescent="0.3">
      <c r="D29" s="22"/>
      <c r="E29" s="23"/>
      <c r="F29" s="23"/>
      <c r="G29" s="23"/>
      <c r="H29" s="23"/>
      <c r="I29" s="23"/>
      <c r="J29" s="23"/>
    </row>
    <row r="30" spans="4:10" x14ac:dyDescent="0.3">
      <c r="D30" s="22"/>
      <c r="E30" s="23"/>
      <c r="F30" s="23"/>
      <c r="G30" s="23"/>
      <c r="H30" s="23"/>
      <c r="I30" s="23"/>
      <c r="J30" s="23"/>
    </row>
    <row r="31" spans="4:10" x14ac:dyDescent="0.3">
      <c r="D31" s="22"/>
      <c r="E31" s="23"/>
      <c r="F31" s="23"/>
      <c r="G31" s="23"/>
      <c r="H31" s="23"/>
      <c r="I31" s="23"/>
      <c r="J31" s="23"/>
    </row>
    <row r="32" spans="4:10" x14ac:dyDescent="0.3">
      <c r="D32" s="22"/>
      <c r="E32" s="23"/>
      <c r="F32" s="23"/>
      <c r="G32" s="23"/>
      <c r="H32" s="23"/>
      <c r="I32" s="23"/>
      <c r="J32" s="23"/>
    </row>
    <row r="33" spans="4:10" x14ac:dyDescent="0.3">
      <c r="D33" s="22"/>
      <c r="E33" s="23"/>
      <c r="F33" s="23"/>
      <c r="G33" s="23"/>
      <c r="H33" s="23"/>
      <c r="I33" s="23"/>
      <c r="J33" s="23"/>
    </row>
    <row r="34" spans="4:10" x14ac:dyDescent="0.3">
      <c r="D34" s="22"/>
      <c r="E34" s="23"/>
      <c r="F34" s="23"/>
      <c r="G34" s="23"/>
      <c r="H34" s="23"/>
      <c r="I34" s="23"/>
      <c r="J34" s="23"/>
    </row>
    <row r="35" spans="4:10" x14ac:dyDescent="0.3">
      <c r="D35" s="22"/>
      <c r="E35" s="23"/>
      <c r="F35" s="23"/>
      <c r="G35" s="23"/>
      <c r="H35" s="23"/>
      <c r="I35" s="23"/>
      <c r="J35" s="23"/>
    </row>
    <row r="36" spans="4:10" x14ac:dyDescent="0.3">
      <c r="D36" s="22"/>
      <c r="E36" s="23"/>
      <c r="F36" s="23"/>
      <c r="G36" s="23"/>
      <c r="H36" s="23"/>
      <c r="I36" s="23"/>
      <c r="J36" s="23"/>
    </row>
    <row r="37" spans="4:10" x14ac:dyDescent="0.3">
      <c r="D37" s="22"/>
      <c r="E37" s="23"/>
      <c r="F37" s="23"/>
      <c r="G37" s="23"/>
      <c r="H37" s="23"/>
      <c r="I37" s="23"/>
      <c r="J37" s="23"/>
    </row>
    <row r="38" spans="4:10" x14ac:dyDescent="0.3">
      <c r="D38" s="22"/>
      <c r="E38" s="23"/>
      <c r="F38" s="23"/>
      <c r="G38" s="23"/>
      <c r="H38" s="23"/>
      <c r="I38" s="23"/>
      <c r="J38" s="23"/>
    </row>
    <row r="39" spans="4:10" x14ac:dyDescent="0.3">
      <c r="D39" s="22"/>
      <c r="E39" s="23"/>
      <c r="F39" s="23"/>
      <c r="G39" s="23"/>
      <c r="H39" s="23"/>
      <c r="I39" s="23"/>
      <c r="J39" s="23"/>
    </row>
    <row r="40" spans="4:10" x14ac:dyDescent="0.3">
      <c r="D40" s="22"/>
      <c r="E40" s="23"/>
      <c r="F40" s="23"/>
      <c r="G40" s="23"/>
      <c r="H40" s="23"/>
      <c r="I40" s="23"/>
      <c r="J40" s="23"/>
    </row>
    <row r="41" spans="4:10" x14ac:dyDescent="0.3">
      <c r="D41" s="22"/>
      <c r="E41" s="23"/>
      <c r="F41" s="23"/>
      <c r="G41" s="23"/>
      <c r="H41" s="23"/>
      <c r="I41" s="23"/>
      <c r="J41" s="23"/>
    </row>
    <row r="42" spans="4:10" x14ac:dyDescent="0.3">
      <c r="D42" s="22"/>
      <c r="E42" s="23"/>
      <c r="F42" s="23"/>
      <c r="G42" s="23"/>
      <c r="H42" s="23"/>
      <c r="I42" s="23"/>
      <c r="J42" s="23"/>
    </row>
    <row r="43" spans="4:10" x14ac:dyDescent="0.3">
      <c r="D43" s="22"/>
      <c r="E43" s="23"/>
      <c r="F43" s="23"/>
      <c r="G43" s="23"/>
      <c r="H43" s="23"/>
      <c r="I43" s="23"/>
      <c r="J43" s="23"/>
    </row>
    <row r="44" spans="4:10" x14ac:dyDescent="0.3">
      <c r="D44" s="22"/>
      <c r="E44" s="23"/>
      <c r="F44" s="23"/>
      <c r="G44" s="23"/>
      <c r="H44" s="23"/>
      <c r="I44" s="23"/>
      <c r="J44" s="23"/>
    </row>
    <row r="45" spans="4:10" x14ac:dyDescent="0.3">
      <c r="D45" s="22"/>
      <c r="E45" s="23"/>
      <c r="F45" s="23"/>
      <c r="G45" s="23"/>
      <c r="H45" s="23"/>
      <c r="I45" s="23"/>
      <c r="J45" s="23"/>
    </row>
    <row r="46" spans="4:10" x14ac:dyDescent="0.3">
      <c r="D46" s="22"/>
      <c r="E46" s="23"/>
      <c r="F46" s="23"/>
      <c r="G46" s="23"/>
      <c r="H46" s="23"/>
      <c r="I46" s="23"/>
      <c r="J46" s="23"/>
    </row>
    <row r="47" spans="4:10" x14ac:dyDescent="0.3">
      <c r="D47" s="22"/>
      <c r="E47" s="23"/>
      <c r="F47" s="23"/>
      <c r="G47" s="23"/>
      <c r="H47" s="23"/>
      <c r="I47" s="23"/>
      <c r="J47" s="23"/>
    </row>
    <row r="48" spans="4:10" x14ac:dyDescent="0.3">
      <c r="D48" s="22"/>
      <c r="E48" s="23"/>
      <c r="F48" s="23"/>
      <c r="G48" s="23"/>
      <c r="H48" s="23"/>
      <c r="I48" s="23"/>
      <c r="J48" s="23"/>
    </row>
    <row r="49" spans="4:10" x14ac:dyDescent="0.3">
      <c r="D49" s="22"/>
      <c r="E49" s="23"/>
      <c r="F49" s="23"/>
      <c r="G49" s="23"/>
      <c r="H49" s="23"/>
      <c r="I49" s="23"/>
      <c r="J49" s="23"/>
    </row>
    <row r="50" spans="4:10" x14ac:dyDescent="0.3">
      <c r="D50" s="22"/>
      <c r="E50" s="23"/>
      <c r="F50" s="23"/>
      <c r="G50" s="23"/>
      <c r="H50" s="23"/>
      <c r="I50" s="23"/>
      <c r="J50" s="23"/>
    </row>
    <row r="51" spans="4:10" x14ac:dyDescent="0.3">
      <c r="D51" s="22"/>
      <c r="E51" s="23"/>
      <c r="F51" s="23"/>
      <c r="G51" s="23"/>
      <c r="H51" s="23"/>
      <c r="I51" s="23"/>
      <c r="J51" s="23"/>
    </row>
    <row r="52" spans="4:10" x14ac:dyDescent="0.3">
      <c r="D52" s="22"/>
      <c r="E52" s="23"/>
      <c r="F52" s="23"/>
      <c r="G52" s="23"/>
      <c r="H52" s="23"/>
      <c r="I52" s="23"/>
      <c r="J52" s="23"/>
    </row>
    <row r="53" spans="4:10" x14ac:dyDescent="0.3">
      <c r="D53" s="22"/>
      <c r="E53" s="23"/>
      <c r="F53" s="23"/>
      <c r="G53" s="23"/>
      <c r="H53" s="23"/>
      <c r="I53" s="23"/>
      <c r="J53" s="23"/>
    </row>
    <row r="54" spans="4:10" x14ac:dyDescent="0.3">
      <c r="D54" s="22"/>
      <c r="E54" s="23"/>
      <c r="F54" s="23"/>
      <c r="G54" s="23"/>
      <c r="H54" s="23"/>
      <c r="I54" s="23"/>
      <c r="J54" s="23"/>
    </row>
    <row r="55" spans="4:10" x14ac:dyDescent="0.3">
      <c r="D55" s="22"/>
      <c r="E55" s="23"/>
      <c r="F55" s="23"/>
      <c r="G55" s="23"/>
      <c r="H55" s="23"/>
      <c r="I55" s="23"/>
      <c r="J55" s="23"/>
    </row>
    <row r="56" spans="4:10" x14ac:dyDescent="0.3">
      <c r="D56" s="22"/>
      <c r="E56" s="23"/>
      <c r="F56" s="23"/>
      <c r="G56" s="23"/>
      <c r="H56" s="23"/>
      <c r="I56" s="23"/>
      <c r="J56" s="23"/>
    </row>
    <row r="57" spans="4:10" x14ac:dyDescent="0.3">
      <c r="D57" s="22"/>
      <c r="E57" s="23"/>
      <c r="F57" s="23"/>
      <c r="G57" s="23"/>
      <c r="H57" s="23"/>
      <c r="I57" s="23"/>
      <c r="J57" s="23"/>
    </row>
    <row r="58" spans="4:10" x14ac:dyDescent="0.3">
      <c r="D58" s="22"/>
      <c r="E58" s="23"/>
      <c r="F58" s="23"/>
      <c r="G58" s="23"/>
      <c r="H58" s="23"/>
      <c r="I58" s="23"/>
      <c r="J58" s="23"/>
    </row>
    <row r="59" spans="4:10" x14ac:dyDescent="0.3">
      <c r="D59" s="22"/>
      <c r="E59" s="23"/>
      <c r="F59" s="23"/>
      <c r="G59" s="23"/>
      <c r="H59" s="23"/>
      <c r="I59" s="23"/>
      <c r="J59" s="23"/>
    </row>
    <row r="60" spans="4:10" x14ac:dyDescent="0.3">
      <c r="D60" s="22"/>
      <c r="E60" s="23"/>
      <c r="F60" s="23"/>
      <c r="G60" s="23"/>
      <c r="H60" s="23"/>
      <c r="I60" s="23"/>
      <c r="J60" s="23"/>
    </row>
    <row r="61" spans="4:10" x14ac:dyDescent="0.3">
      <c r="D61" s="22"/>
      <c r="E61" s="23"/>
      <c r="F61" s="23"/>
      <c r="G61" s="23"/>
      <c r="H61" s="23"/>
      <c r="I61" s="23"/>
      <c r="J61" s="23"/>
    </row>
    <row r="62" spans="4:10" x14ac:dyDescent="0.3">
      <c r="D62" s="22"/>
      <c r="E62" s="23"/>
      <c r="F62" s="23"/>
      <c r="G62" s="23"/>
      <c r="H62" s="23"/>
      <c r="I62" s="23"/>
      <c r="J62" s="23"/>
    </row>
    <row r="63" spans="4:10" x14ac:dyDescent="0.3">
      <c r="D63" s="22"/>
      <c r="E63" s="23"/>
      <c r="F63" s="23"/>
      <c r="G63" s="23"/>
      <c r="H63" s="23"/>
      <c r="I63" s="23"/>
      <c r="J63" s="23"/>
    </row>
    <row r="64" spans="4:10" x14ac:dyDescent="0.3">
      <c r="D64" s="22"/>
      <c r="E64" s="23"/>
      <c r="F64" s="23"/>
      <c r="G64" s="23"/>
      <c r="H64" s="23"/>
      <c r="I64" s="23"/>
      <c r="J64" s="23"/>
    </row>
    <row r="65" spans="4:10" x14ac:dyDescent="0.3">
      <c r="D65" s="22"/>
      <c r="E65" s="23"/>
      <c r="F65" s="23"/>
      <c r="G65" s="23"/>
      <c r="H65" s="23"/>
      <c r="I65" s="23"/>
      <c r="J65" s="23"/>
    </row>
    <row r="66" spans="4:10" x14ac:dyDescent="0.3">
      <c r="D66" s="22"/>
      <c r="E66" s="23"/>
      <c r="F66" s="23"/>
      <c r="G66" s="23"/>
      <c r="H66" s="23"/>
      <c r="I66" s="23"/>
      <c r="J66" s="23"/>
    </row>
    <row r="67" spans="4:10" x14ac:dyDescent="0.3">
      <c r="D67" s="22"/>
      <c r="E67" s="23"/>
      <c r="F67" s="23"/>
      <c r="G67" s="23"/>
      <c r="H67" s="23"/>
      <c r="I67" s="23"/>
      <c r="J67" s="23"/>
    </row>
    <row r="68" spans="4:10" x14ac:dyDescent="0.3">
      <c r="D68" s="22"/>
      <c r="E68" s="23"/>
      <c r="F68" s="23"/>
      <c r="G68" s="23"/>
      <c r="H68" s="23"/>
      <c r="I68" s="23"/>
      <c r="J68" s="23"/>
    </row>
    <row r="69" spans="4:10" x14ac:dyDescent="0.3">
      <c r="D69" s="22"/>
      <c r="E69" s="23"/>
      <c r="F69" s="23"/>
      <c r="G69" s="23"/>
      <c r="H69" s="23"/>
      <c r="I69" s="23"/>
      <c r="J69" s="23"/>
    </row>
    <row r="70" spans="4:10" x14ac:dyDescent="0.3">
      <c r="D70" s="22"/>
      <c r="E70" s="23"/>
      <c r="F70" s="23"/>
      <c r="G70" s="23"/>
      <c r="H70" s="23"/>
      <c r="I70" s="23"/>
      <c r="J70" s="23"/>
    </row>
    <row r="71" spans="4:10" x14ac:dyDescent="0.3">
      <c r="D71" s="22"/>
      <c r="E71" s="23"/>
      <c r="F71" s="23"/>
      <c r="G71" s="23"/>
      <c r="H71" s="23"/>
      <c r="I71" s="23"/>
      <c r="J71" s="23"/>
    </row>
    <row r="72" spans="4:10" x14ac:dyDescent="0.3">
      <c r="D72" s="22"/>
      <c r="E72" s="23"/>
      <c r="F72" s="23"/>
      <c r="G72" s="23"/>
      <c r="H72" s="23"/>
      <c r="I72" s="23"/>
      <c r="J72" s="23"/>
    </row>
    <row r="73" spans="4:10" x14ac:dyDescent="0.3">
      <c r="D73" s="22"/>
      <c r="E73" s="23"/>
      <c r="F73" s="23"/>
      <c r="G73" s="23"/>
      <c r="H73" s="23"/>
      <c r="I73" s="23"/>
      <c r="J73" s="23"/>
    </row>
    <row r="74" spans="4:10" x14ac:dyDescent="0.3">
      <c r="D74" s="22"/>
      <c r="E74" s="23"/>
      <c r="F74" s="23"/>
      <c r="G74" s="23"/>
      <c r="H74" s="23"/>
      <c r="I74" s="23"/>
      <c r="J74" s="23"/>
    </row>
    <row r="75" spans="4:10" x14ac:dyDescent="0.3">
      <c r="D75" s="22"/>
      <c r="E75" s="23"/>
      <c r="F75" s="23"/>
      <c r="G75" s="23"/>
      <c r="H75" s="23"/>
      <c r="I75" s="23"/>
      <c r="J75" s="23"/>
    </row>
    <row r="76" spans="4:10" x14ac:dyDescent="0.3">
      <c r="D76" s="22"/>
      <c r="E76" s="23"/>
      <c r="F76" s="23"/>
      <c r="G76" s="23"/>
      <c r="H76" s="23"/>
      <c r="I76" s="23"/>
      <c r="J76" s="23"/>
    </row>
    <row r="77" spans="4:10" x14ac:dyDescent="0.3">
      <c r="D77" s="22"/>
      <c r="E77" s="23"/>
      <c r="F77" s="23"/>
      <c r="G77" s="23"/>
      <c r="H77" s="23"/>
      <c r="I77" s="23"/>
      <c r="J77" s="23"/>
    </row>
    <row r="78" spans="4:10" x14ac:dyDescent="0.3">
      <c r="D78" s="22"/>
      <c r="E78" s="23"/>
      <c r="F78" s="23"/>
      <c r="G78" s="23"/>
      <c r="H78" s="23"/>
      <c r="I78" s="23"/>
      <c r="J78" s="23"/>
    </row>
    <row r="79" spans="4:10" x14ac:dyDescent="0.3">
      <c r="D79" s="22"/>
      <c r="E79" s="23"/>
      <c r="F79" s="23"/>
      <c r="G79" s="23"/>
      <c r="H79" s="23"/>
      <c r="I79" s="23"/>
      <c r="J79" s="23"/>
    </row>
    <row r="80" spans="4:10" x14ac:dyDescent="0.3">
      <c r="D80" s="22"/>
      <c r="E80" s="23"/>
      <c r="F80" s="23"/>
      <c r="G80" s="23"/>
      <c r="H80" s="23"/>
      <c r="I80" s="23"/>
      <c r="J80" s="23"/>
    </row>
    <row r="81" spans="4:10" x14ac:dyDescent="0.3">
      <c r="D81" s="22"/>
      <c r="E81" s="23"/>
      <c r="F81" s="23"/>
      <c r="G81" s="23"/>
      <c r="H81" s="23"/>
      <c r="I81" s="23"/>
      <c r="J81" s="23"/>
    </row>
    <row r="82" spans="4:10" x14ac:dyDescent="0.3">
      <c r="D82" s="22"/>
      <c r="E82" s="23"/>
      <c r="F82" s="23"/>
      <c r="G82" s="23"/>
      <c r="H82" s="23"/>
      <c r="I82" s="23"/>
      <c r="J82" s="23"/>
    </row>
  </sheetData>
  <pageMargins left="0.7" right="0.7" top="0.75" bottom="0.75" header="0.3" footer="0.3"/>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50"/>
  <dimension ref="A1"/>
  <sheetViews>
    <sheetView workbookViewId="0"/>
  </sheetViews>
  <sheetFormatPr defaultRowHeight="14.4" x14ac:dyDescent="0.3"/>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51"/>
  <dimension ref="A1"/>
  <sheetViews>
    <sheetView workbookViewId="0"/>
  </sheetViews>
  <sheetFormatPr defaultRowHeight="14.4" x14ac:dyDescent="0.3"/>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Props1.xml><?xml version="1.0" encoding="utf-8"?>
<ds:datastoreItem xmlns:ds="http://schemas.openxmlformats.org/officeDocument/2006/customXml" ds:itemID="{FCE95D86-F8DF-41F9-B16D-B8E69D2D3804}">
  <ds:schemaRefs/>
</ds:datastoreItem>
</file>

<file path=customXml/itemProps2.xml><?xml version="1.0" encoding="utf-8"?>
<ds:datastoreItem xmlns:ds="http://schemas.openxmlformats.org/officeDocument/2006/customXml" ds:itemID="{8985F69F-D4F1-4B4C-8470-F7EFFCE6608F}">
  <ds:schemaRefs/>
</ds:datastoreItem>
</file>

<file path=customXml/itemProps3.xml><?xml version="1.0" encoding="utf-8"?>
<ds:datastoreItem xmlns:ds="http://schemas.openxmlformats.org/officeDocument/2006/customXml" ds:itemID="{511991D8-AA3E-4347-82CF-48BB6D0B07FE}">
  <ds:schemaRefs/>
</ds:datastoreItem>
</file>

<file path=customXml/itemProps4.xml><?xml version="1.0" encoding="utf-8"?>
<ds:datastoreItem xmlns:ds="http://schemas.openxmlformats.org/officeDocument/2006/customXml" ds:itemID="{AFFC6B6D-4FB2-4E5D-9218-1EEE21B978D2}">
  <ds:schemaRefs/>
</ds:datastoreItem>
</file>

<file path=customXml/itemProps5.xml><?xml version="1.0" encoding="utf-8"?>
<ds:datastoreItem xmlns:ds="http://schemas.openxmlformats.org/officeDocument/2006/customXml" ds:itemID="{93FD72C0-0C40-4F92-8A58-9F199A74BDF6}">
  <ds:schemaRefs/>
</ds:datastoreItem>
</file>

<file path=customXml/itemProps6.xml><?xml version="1.0" encoding="utf-8"?>
<ds:datastoreItem xmlns:ds="http://schemas.openxmlformats.org/officeDocument/2006/customXml" ds:itemID="{6968E1A9-024E-485B-8BE9-84F840D6FD40}">
  <ds:schemaRefs>
    <ds:schemaRef ds:uri="http://schemas.microsoft.com/DataMashup"/>
  </ds:schemaRefs>
</ds:datastoreItem>
</file>

<file path=customXml/itemProps7.xml><?xml version="1.0" encoding="utf-8"?>
<ds:datastoreItem xmlns:ds="http://schemas.openxmlformats.org/officeDocument/2006/customXml" ds:itemID="{05665AD2-9F9F-4729-91FD-3064E5BE9906}">
  <ds:schemaRefs/>
</ds:datastoreItem>
</file>

<file path=customXml/itemProps8.xml><?xml version="1.0" encoding="utf-8"?>
<ds:datastoreItem xmlns:ds="http://schemas.openxmlformats.org/officeDocument/2006/customXml" ds:itemID="{868AC517-6BC8-4F47-BD90-135F029CD6F8}">
  <ds:schemaRefs/>
</ds:datastoreItem>
</file>

<file path=customXml/itemProps9.xml><?xml version="1.0" encoding="utf-8"?>
<ds:datastoreItem xmlns:ds="http://schemas.openxmlformats.org/officeDocument/2006/customXml" ds:itemID="{A3AB9685-441B-40FE-85ED-CB7B97A26F9E}">
  <ds:schemaRefs/>
</ds:datastoreItem>
</file>

<file path=customXml/itemProps10.xml><?xml version="1.0" encoding="utf-8"?>
<ds:datastoreItem xmlns:ds="http://schemas.openxmlformats.org/officeDocument/2006/customXml" ds:itemID="{B0068945-C398-4A86-B9F0-26ACF8CEC1A4}">
  <ds:schemaRefs/>
</ds:datastoreItem>
</file>

<file path=customXml/itemProps11.xml><?xml version="1.0" encoding="utf-8"?>
<ds:datastoreItem xmlns:ds="http://schemas.openxmlformats.org/officeDocument/2006/customXml" ds:itemID="{0B8F4B3D-22B3-4FFB-B99D-F9745D814579}">
  <ds:schemaRefs/>
</ds:datastoreItem>
</file>

<file path=customXml/itemProps12.xml><?xml version="1.0" encoding="utf-8"?>
<ds:datastoreItem xmlns:ds="http://schemas.openxmlformats.org/officeDocument/2006/customXml" ds:itemID="{EFD95AF0-D006-479F-8E56-92A67B7BCB98}">
  <ds:schemaRefs/>
</ds:datastoreItem>
</file>

<file path=customXml/itemProps13.xml><?xml version="1.0" encoding="utf-8"?>
<ds:datastoreItem xmlns:ds="http://schemas.openxmlformats.org/officeDocument/2006/customXml" ds:itemID="{A1F2EE87-61CC-4F66-9076-D7BA2A5E24CD}">
  <ds:schemaRefs/>
</ds:datastoreItem>
</file>

<file path=customXml/itemProps14.xml><?xml version="1.0" encoding="utf-8"?>
<ds:datastoreItem xmlns:ds="http://schemas.openxmlformats.org/officeDocument/2006/customXml" ds:itemID="{951C2F01-EF35-41E2-A8E0-5D1A3A2CD9C4}">
  <ds:schemaRefs/>
</ds:datastoreItem>
</file>

<file path=customXml/itemProps15.xml><?xml version="1.0" encoding="utf-8"?>
<ds:datastoreItem xmlns:ds="http://schemas.openxmlformats.org/officeDocument/2006/customXml" ds:itemID="{8BF2C2A1-663F-46F3-A5F8-B03CB376C1AB}">
  <ds:schemaRefs/>
</ds:datastoreItem>
</file>

<file path=customXml/itemProps16.xml><?xml version="1.0" encoding="utf-8"?>
<ds:datastoreItem xmlns:ds="http://schemas.openxmlformats.org/officeDocument/2006/customXml" ds:itemID="{595FFB38-E6F6-4398-8423-5329E05A2A20}">
  <ds:schemaRefs/>
</ds:datastoreItem>
</file>

<file path=customXml/itemProps17.xml><?xml version="1.0" encoding="utf-8"?>
<ds:datastoreItem xmlns:ds="http://schemas.openxmlformats.org/officeDocument/2006/customXml" ds:itemID="{B6837D36-413F-4796-BA78-EF86D94809A4}">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52</vt:i4>
      </vt:variant>
      <vt:variant>
        <vt:lpstr>Named Ranges</vt:lpstr>
      </vt:variant>
      <vt:variant>
        <vt:i4>2</vt:i4>
      </vt:variant>
    </vt:vector>
  </HeadingPairs>
  <TitlesOfParts>
    <vt:vector size="54" baseType="lpstr">
      <vt:lpstr>CO DASHBOARD</vt:lpstr>
      <vt:lpstr>MH PERSONS</vt:lpstr>
      <vt:lpstr>HQ COY</vt:lpstr>
      <vt:lpstr>SP COY</vt:lpstr>
      <vt:lpstr>D COY</vt:lpstr>
      <vt:lpstr>C COY</vt:lpstr>
      <vt:lpstr>B COY</vt:lpstr>
      <vt:lpstr>A COY</vt:lpstr>
      <vt:lpstr>SA</vt:lpstr>
      <vt:lpstr>BN TEAMS</vt:lpstr>
      <vt:lpstr>STATE WISE</vt:lpstr>
      <vt:lpstr>COY LEAVE %</vt:lpstr>
      <vt:lpstr>A (2)</vt:lpstr>
      <vt:lpstr>A COY PARADE</vt:lpstr>
      <vt:lpstr>A TEAM LEAVE %</vt:lpstr>
      <vt:lpstr>B (2)</vt:lpstr>
      <vt:lpstr>B TEAM LEAVE %</vt:lpstr>
      <vt:lpstr>B COY PARADE</vt:lpstr>
      <vt:lpstr>C (2)</vt:lpstr>
      <vt:lpstr>C COY PARADE</vt:lpstr>
      <vt:lpstr>C COY %</vt:lpstr>
      <vt:lpstr>D (2)</vt:lpstr>
      <vt:lpstr>D COY PARADE</vt:lpstr>
      <vt:lpstr>D COY %</vt:lpstr>
      <vt:lpstr>SP (2)</vt:lpstr>
      <vt:lpstr>SP COY PARADE</vt:lpstr>
      <vt:lpstr>SP %</vt:lpstr>
      <vt:lpstr>HQ COY PARADE</vt:lpstr>
      <vt:lpstr>HQ %</vt:lpstr>
      <vt:lpstr>HQ (2)</vt:lpstr>
      <vt:lpstr>MAIN</vt:lpstr>
      <vt:lpstr>MAIN PIVOT</vt:lpstr>
      <vt:lpstr>MASTER NOMINAL ROLL</vt:lpstr>
      <vt:lpstr>MAIN DB</vt:lpstr>
      <vt:lpstr>BDE DIV 2</vt:lpstr>
      <vt:lpstr>NEW BN TEAMS</vt:lpstr>
      <vt:lpstr>ALPHA</vt:lpstr>
      <vt:lpstr>BRAO</vt:lpstr>
      <vt:lpstr>CHARLI</vt:lpstr>
      <vt:lpstr>DELTA</vt:lpstr>
      <vt:lpstr>SUPPOT</vt:lpstr>
      <vt:lpstr>HEAD</vt:lpstr>
      <vt:lpstr>BDAY CRETRIA</vt:lpstr>
      <vt:lpstr>BN BDAY LIST</vt:lpstr>
      <vt:lpstr>MAIN PARADE STATE</vt:lpstr>
      <vt:lpstr>AWL PERSONALS</vt:lpstr>
      <vt:lpstr>RANK WISE NEW</vt:lpstr>
      <vt:lpstr>POSTING OUT</vt:lpstr>
      <vt:lpstr>LMC</vt:lpstr>
      <vt:lpstr>BDEDIV</vt:lpstr>
      <vt:lpstr>Sheet6</vt:lpstr>
      <vt:lpstr>Sheet7</vt:lpstr>
      <vt:lpstr>'MASTER NOMINAL ROLL'!Criteria</vt:lpstr>
      <vt:lpstr>'MASTER NOMINAL ROLL'!Extract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Naveen kumar</dc:creator>
  <cp:lastModifiedBy>Rawat, Priyanka</cp:lastModifiedBy>
  <cp:lastPrinted>2022-08-24T20:46:51Z</cp:lastPrinted>
  <dcterms:created xsi:type="dcterms:W3CDTF">2015-06-05T18:17:20Z</dcterms:created>
  <dcterms:modified xsi:type="dcterms:W3CDTF">2026-05-03T09:07:56Z</dcterms:modified>
</cp:coreProperties>
</file>