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priyanka\Desktop\Testbook BA\Dashboard Hackathon\"/>
    </mc:Choice>
  </mc:AlternateContent>
  <xr:revisionPtr revIDLastSave="0" documentId="8_{FAA41DBA-1182-48E0-A7FF-4F997A69D972}" xr6:coauthVersionLast="47" xr6:coauthVersionMax="47" xr10:uidLastSave="{00000000-0000-0000-0000-000000000000}"/>
  <bookViews>
    <workbookView xWindow="-108" yWindow="-108" windowWidth="23256" windowHeight="12576" activeTab="1" xr2:uid="{00000000-000D-0000-FFFF-FFFF00000000}"/>
  </bookViews>
  <sheets>
    <sheet name="Dashboard" sheetId="10" r:id="rId1"/>
    <sheet name="Data" sheetId="1" r:id="rId2"/>
    <sheet name="Monthwise_Sales" sheetId="2" r:id="rId3"/>
    <sheet name="Regionwise_Product_Profit" sheetId="3" r:id="rId4"/>
    <sheet name="Rep_Profit" sheetId="4" r:id="rId5"/>
    <sheet name="Sum_Units" sheetId="6" r:id="rId6"/>
    <sheet name="Average_Cost" sheetId="7" r:id="rId7"/>
    <sheet name="KPI" sheetId="9" r:id="rId8"/>
    <sheet name="Top_3" sheetId="11" r:id="rId9"/>
  </sheets>
  <definedNames>
    <definedName name="_xlnm._FilterDatabase" localSheetId="6" hidden="1">Average_Cost!$A$22:$B$27</definedName>
    <definedName name="_xlnm._FilterDatabase" localSheetId="1" hidden="1">Data!$A$1:$G$44</definedName>
    <definedName name="Slicer_Item">#N/A</definedName>
    <definedName name="Slicer_Region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3" i="7" l="1"/>
  <c r="A10" i="9"/>
  <c r="B26" i="7"/>
  <c r="B24" i="7"/>
  <c r="B27" i="7"/>
  <c r="B25" i="7"/>
  <c r="D10" i="9"/>
  <c r="C10" i="9"/>
  <c r="B10" i="9"/>
</calcChain>
</file>

<file path=xl/sharedStrings.xml><?xml version="1.0" encoding="utf-8"?>
<sst xmlns="http://schemas.openxmlformats.org/spreadsheetml/2006/main" count="200" uniqueCount="46">
  <si>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</si>
  <si>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</si>
  <si>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</si>
  <si>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</si>
  <si>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</si>
  <si>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</si>
  <si>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</si>
  <si>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</si>
  <si>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</si>
  <si>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</si>
  <si>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</si>
  <si>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</si>
  <si>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</si>
  <si>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</si>
  <si>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</si>
  <si>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</si>
  <si>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</si>
  <si>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</si>
  <si>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</si>
  <si>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</si>
  <si>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</si>
  <si>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</si>
  <si>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</si>
  <si>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</si>
  <si>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</si>
  <si>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</si>
  <si>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Row Labels</t>
  </si>
  <si>
    <t>Grand Total</t>
  </si>
  <si>
    <t>Apr</t>
  </si>
  <si>
    <t>May</t>
  </si>
  <si>
    <t>Oct</t>
  </si>
  <si>
    <t>Sum of Units</t>
  </si>
  <si>
    <t>Jun</t>
  </si>
  <si>
    <t>Jan</t>
  </si>
  <si>
    <t>Feb</t>
  </si>
  <si>
    <t>Mar</t>
  </si>
  <si>
    <t>Dec</t>
  </si>
  <si>
    <t>Sum of Total</t>
  </si>
  <si>
    <t>Column Labels</t>
  </si>
  <si>
    <t>Average of Unit Cost</t>
  </si>
  <si>
    <t>Items</t>
  </si>
  <si>
    <t>Total/Regionwise Average</t>
  </si>
  <si>
    <t>Jul</t>
  </si>
  <si>
    <t>Nov</t>
  </si>
  <si>
    <t>Average of Total</t>
  </si>
  <si>
    <t>Average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</si>
</sst>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m/d/yy"/>
    <numFmt numFmtId="165" formatCode="&quot;$&quot;#,##0.00"/>
    <numFmt numFmtId="166" formatCode="&quot;$&quot;#,##0"/>
  </numFmts>
  <fonts count="7">
    <font>
      <sz val="10"/>
      <color rgb="FF000000"/>
      <name val="Arial"/>
      <scheme val="minor"/>
    </font>
    <font>
      <b/>
      <sz val="8"/>
      <color rgb="FF0000CA"/>
      <name val="Arial"/>
      <family val="2"/>
    </font>
    <font>
      <sz val="9"/>
      <color rgb="FF000000"/>
      <name val="&quot;Arial Narrow&quot;"/>
    </font>
    <font>
      <sz val="8"/>
      <color rgb="FF000000"/>
      <name val="Arial"/>
      <family val="2"/>
    </font>
    <font>
      <sz val="10"/>
      <color theme="1"/>
      <name val="Arial"/>
      <family val="2"/>
      <scheme val="minor"/>
    </font>
    <font>
      <sz val="10"/>
      <color rgb="FF000000"/>
      <name val="Arial"/>
      <family val="2"/>
      <scheme val="minor"/>
    </font>
    <font>
      <sz val="10"/>
      <color rgb="FF000000"/>
      <name val="Arial"/>
      <family val="2"/>
      <scheme val="minor"/>
    </font>
  </fonts>
  <fills count="3">
    <fill>
      <patternFill patternType="none"/>
    </fill>
    <fill>
      <patternFill patternType="gray125"/>
    </fill>
    <fill>
      <patternFill patternType="solid">
        <fgColor rgb="FF960000"/>
        <bgColor indexed="64"/>
      </patternFill>
    </fill>
  </fills>
  <borders count="2">
    <border>
      <left/>
      <right/>
      <top/>
      <bottom/>
      <diagonal/>
    </border>
    <border>
      <left style="thin">
        <color rgb="FF9A9A9A"/>
      </left>
      <right style="thin">
        <color rgb="FF9A9A9A"/>
      </right>
      <top style="thin">
        <color rgb="FF9A9A9A"/>
      </top>
      <bottom style="thin">
        <color rgb="FF9A9A9A"/>
      </bottom>
      <diagonal/>
    </border>
  </borders>
  <cellStyleXfs count="2">
    <xf numFmtId="0" fontId="0" fillId="0" borderId="0"/>
    <xf numFmtId="44" fontId="5" fillId="0" borderId="0" applyFont="0" applyFill="0" applyBorder="0" applyAlignment="0" applyProtection="0"/>
  </cellStyleXfs>
  <cellXfs count="19">
    <xf numFmtId="0" fontId="0" fillId="0" borderId="0" xfId="0"/>
    <xf numFmtId="0" fontId="1" fillId="0" borderId="1" xfId="0" applyFont="1" applyBorder="1" applyAlignment="1">
      <alignment horizontal="center"/>
    </xf>
    <xf numFmtId="0" fontId="1" fillId="0" borderId="1" xfId="0" applyFont="1" applyBorder="1"/>
    <xf numFmtId="164" fontId="2" fillId="0" borderId="1" xfId="0" applyNumberFormat="1" applyFont="1" applyBorder="1"/>
    <xf numFmtId="0" fontId="2" fillId="0" borderId="1" xfId="0" applyFont="1" applyBorder="1"/>
    <xf numFmtId="0" fontId="3" fillId="0" borderId="1" xfId="0" applyFont="1" applyBorder="1"/>
    <xf numFmtId="0" fontId="0" fillId="0" borderId="0" xfId="0" pivotButton="1"/>
    <xf numFmtId="0" fontId="0" fillId="0" borderId="0" xfId="0" applyAlignment="1">
      <alignment horizontal="left"/>
    </xf>
    <xf numFmtId="44" fontId="1" fillId="0" borderId="1" xfId="1" applyFont="1" applyBorder="1"/>
    <xf numFmtId="44" fontId="4" fillId="0" borderId="1" xfId="1" applyFont="1" applyBorder="1"/>
    <xf numFmtId="44" fontId="0" fillId="0" borderId="0" xfId="1" applyFont="1"/>
    <xf numFmtId="44" fontId="0" fillId="0" borderId="0" xfId="0" applyNumberFormat="1"/>
    <xf numFmtId="0" fontId="6" fillId="0" borderId="0" xfId="0" applyFont="1"/>
    <xf numFmtId="165" fontId="0" fillId="0" borderId="0" xfId="0" applyNumberFormat="1" applyAlignment="1">
      <alignment horizontal="left"/>
    </xf>
    <xf numFmtId="165" fontId="0" fillId="0" borderId="0" xfId="0" applyNumberFormat="1"/>
    <xf numFmtId="165" fontId="0" fillId="0" borderId="0" xfId="1" applyNumberFormat="1" applyFont="1"/>
    <xf numFmtId="0" fontId="0" fillId="2" borderId="0" xfId="0" applyFill="1"/>
    <xf numFmtId="166" fontId="0" fillId="0" borderId="0" xfId="0" applyNumberFormat="1"/>
    <xf numFmtId="0" fontId="0" fillId="0" borderId="0" xfId="0" applyNumberFormat="1"/>
  </cellXfs>
  <cellStyles count="2">
    <cellStyle name="Currency" xfId="1" builtinId="4"/>
    <cellStyle name="Normal" xfId="0" builtinId="0"/>
  </cellStyles>
  <dxfs count="27">
    <dxf>
      <numFmt numFmtId="166" formatCode="&quot;$&quot;#,##0"/>
    </dxf>
    <dxf>
      <numFmt numFmtId="166" formatCode="&quot;$&quot;#,##0"/>
    </dxf>
    <dxf>
      <numFmt numFmtId="34" formatCode="_(&quot;$&quot;* #,##0.00_);_(&quot;$&quot;* \(#,##0.00\);_(&quot;$&quot;* &quot;-&quot;??_);_(@_)"/>
    </dxf>
    <dxf>
      <numFmt numFmtId="34" formatCode="_(&quot;$&quot;* #,##0.00_);_(&quot;$&quot;* \(#,##0.00\);_(&quot;$&quot;* &quot;-&quot;??_);_(@_)"/>
    </dxf>
    <dxf>
      <numFmt numFmtId="165" formatCode="&quot;$&quot;#,##0.00"/>
    </dxf>
    <dxf>
      <numFmt numFmtId="165" formatCode="&quot;$&quot;#,##0.00"/>
    </dxf>
    <dxf>
      <numFmt numFmtId="165" formatCode="&quot;$&quot;#,##0.00"/>
    </dxf>
    <dxf>
      <numFmt numFmtId="165" formatCode="&quot;$&quot;#,##0.00"/>
    </dxf>
    <dxf>
      <numFmt numFmtId="34" formatCode="_(&quot;$&quot;* #,##0.00_);_(&quot;$&quot;* \(#,##0.00\);_(&quot;$&quot;* &quot;-&quot;??_);_(@_)"/>
    </dxf>
    <dxf>
      <numFmt numFmtId="165" formatCode="&quot;$&quot;#,##0.00"/>
    </dxf>
    <dxf>
      <numFmt numFmtId="165" formatCode="&quot;$&quot;#,##0.00"/>
    </dxf>
    <dxf>
      <numFmt numFmtId="165" formatCode="&quot;$&quot;#,##0.00"/>
    </dxf>
    <dxf>
      <numFmt numFmtId="166" formatCode="&quot;$&quot;#,##0"/>
    </dxf>
    <dxf>
      <numFmt numFmtId="166" formatCode="&quot;$&quot;#,##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font>
        <b/>
        <color theme="1"/>
      </font>
      <border>
        <bottom style="thin">
          <color theme="5"/>
        </bottom>
        <vertical/>
        <horizontal/>
      </border>
    </dxf>
    <dxf>
      <font>
        <color theme="5" tint="0.79998168889431442"/>
      </font>
      <fill>
        <patternFill>
          <bgColor rgb="FFFDEEED"/>
        </patternFill>
      </fill>
      <border>
        <left style="thin">
          <color theme="5"/>
        </left>
        <right style="thin">
          <color theme="5"/>
        </right>
        <top style="thin">
          <color theme="5"/>
        </top>
        <bottom style="thin">
          <color theme="5"/>
        </bottom>
        <vertical/>
        <horizontal/>
      </border>
    </dxf>
    <dxf>
      <font>
        <color rgb="FFC00000"/>
      </font>
      <fill>
        <patternFill>
          <bgColor theme="8" tint="0.79998168889431442"/>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1" xr9:uid="{EA4319A2-2CE6-49C4-ABAD-C1AD95E0FF1E}">
      <tableStyleElement type="wholeTable" dxfId="26"/>
    </tableStyle>
    <tableStyle name="SlicerStyleDark2_SALES" pivot="0" table="0" count="10" xr9:uid="{4763F4B6-CD20-4433-93FE-8358CEB4637F}">
      <tableStyleElement type="wholeTable" dxfId="25"/>
      <tableStyleElement type="headerRow" dxfId="24"/>
    </tableStyle>
  </tableStyles>
  <colors>
    <mruColors>
      <color rgb="FFD62618"/>
      <color rgb="FFFDEEED"/>
      <color rgb="FFFEF1F0"/>
      <color rgb="FF96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2_SAL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Dashboard.xlsx]Monthwise_Sales!Monthwise_Sales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rgbClr val="C00000"/>
                </a:solidFill>
              </a:rPr>
              <a:t>UNITS SOLD (MONTH-WISE)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manualLayout>
              <c:x val="-5.418066491688539E-2"/>
              <c:y val="-8.4132035578885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5291776027996501E-2"/>
              <c:y val="-9.3391294838145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418066491688539E-2"/>
              <c:y val="-0.121169072615923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7513998250218721E-2"/>
              <c:y val="-0.11653944298629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layout>
            <c:manualLayout>
              <c:x val="-5.0054906363721417E-2"/>
              <c:y val="-0.1715436848802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layout>
            <c:manualLayout>
              <c:x val="-4.0674043324321799E-2"/>
              <c:y val="-0.139978028314642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layout>
            <c:manualLayout>
              <c:x val="-3.9102687211003052E-2"/>
              <c:y val="-0.13997802831464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layout>
            <c:manualLayout>
              <c:x val="-5.6308815056654506E-2"/>
              <c:y val="-0.139978028314642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layout>
            <c:manualLayout>
              <c:x val="-5.3181860710187961E-2"/>
              <c:y val="-0.102099240435854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Monthwise_Sales!$B$3</c:f>
              <c:strCache>
                <c:ptCount val="1"/>
                <c:pt idx="0">
                  <c:v>Total</c:v>
                </c:pt>
              </c:strCache>
            </c:strRef>
          </c:tx>
          <c:spPr>
            <a:ln w="28575" cap="rnd">
              <a:solidFill>
                <a:schemeClr val="accent2"/>
              </a:solidFill>
              <a:round/>
            </a:ln>
            <a:effectLst/>
          </c:spPr>
          <c:marker>
            <c:symbol val="none"/>
          </c:marker>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1-762D-46C0-A687-290C10835066}"/>
              </c:ext>
            </c:extLst>
          </c:dPt>
          <c:dPt>
            <c:idx val="5"/>
            <c:marker>
              <c:symbol val="none"/>
            </c:marker>
            <c:bubble3D val="0"/>
            <c:spPr>
              <a:ln w="28575" cap="rnd">
                <a:solidFill>
                  <a:schemeClr val="accent2"/>
                </a:solidFill>
                <a:round/>
              </a:ln>
              <a:effectLst/>
            </c:spPr>
            <c:extLst>
              <c:ext xmlns:c16="http://schemas.microsoft.com/office/drawing/2014/chart" uri="{C3380CC4-5D6E-409C-BE32-E72D297353CC}">
                <c16:uniqueId val="{00000002-762D-46C0-A687-290C10835066}"/>
              </c:ext>
            </c:extLst>
          </c:dPt>
          <c:dPt>
            <c:idx val="7"/>
            <c:marker>
              <c:symbol val="none"/>
            </c:marker>
            <c:bubble3D val="0"/>
            <c:spPr>
              <a:ln w="28575" cap="rnd">
                <a:solidFill>
                  <a:schemeClr val="accent2"/>
                </a:solidFill>
                <a:round/>
              </a:ln>
              <a:effectLst/>
            </c:spPr>
            <c:extLst>
              <c:ext xmlns:c16="http://schemas.microsoft.com/office/drawing/2014/chart" uri="{C3380CC4-5D6E-409C-BE32-E72D297353CC}">
                <c16:uniqueId val="{00000003-762D-46C0-A687-290C10835066}"/>
              </c:ext>
            </c:extLst>
          </c:dPt>
          <c:dPt>
            <c:idx val="8"/>
            <c:marker>
              <c:symbol val="none"/>
            </c:marker>
            <c:bubble3D val="0"/>
            <c:spPr>
              <a:ln w="28575" cap="rnd">
                <a:solidFill>
                  <a:schemeClr val="accent2"/>
                </a:solidFill>
                <a:round/>
              </a:ln>
              <a:effectLst/>
            </c:spPr>
          </c:dPt>
          <c:dLbls>
            <c:dLbl>
              <c:idx val="2"/>
              <c:layout>
                <c:manualLayout>
                  <c:x val="-5.0054906363721417E-2"/>
                  <c:y val="-0.17154368488029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2D-46C0-A687-290C10835066}"/>
                </c:ext>
              </c:extLst>
            </c:dLbl>
            <c:dLbl>
              <c:idx val="5"/>
              <c:layout>
                <c:manualLayout>
                  <c:x val="-4.0674043324321799E-2"/>
                  <c:y val="-0.139978028314642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2D-46C0-A687-290C10835066}"/>
                </c:ext>
              </c:extLst>
            </c:dLbl>
            <c:dLbl>
              <c:idx val="7"/>
              <c:layout>
                <c:manualLayout>
                  <c:x val="-5.3181860710187961E-2"/>
                  <c:y val="-0.1020992404358546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2D-46C0-A687-290C10835066}"/>
                </c:ext>
              </c:extLst>
            </c:dLbl>
            <c:dLbl>
              <c:idx val="8"/>
              <c:layout>
                <c:manualLayout>
                  <c:x val="-5.6308815056654506E-2"/>
                  <c:y val="-0.13997802831464254"/>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Monthwise_Sales!$A$4:$A$14</c:f>
              <c:strCache>
                <c:ptCount val="10"/>
                <c:pt idx="0">
                  <c:v>Jan</c:v>
                </c:pt>
                <c:pt idx="1">
                  <c:v>Feb</c:v>
                </c:pt>
                <c:pt idx="2">
                  <c:v>Mar</c:v>
                </c:pt>
                <c:pt idx="3">
                  <c:v>Apr</c:v>
                </c:pt>
                <c:pt idx="4">
                  <c:v>May</c:v>
                </c:pt>
                <c:pt idx="5">
                  <c:v>Jun</c:v>
                </c:pt>
                <c:pt idx="6">
                  <c:v>Jul</c:v>
                </c:pt>
                <c:pt idx="7">
                  <c:v>Oct</c:v>
                </c:pt>
                <c:pt idx="8">
                  <c:v>Nov</c:v>
                </c:pt>
                <c:pt idx="9">
                  <c:v>Dec</c:v>
                </c:pt>
              </c:strCache>
            </c:strRef>
          </c:cat>
          <c:val>
            <c:numRef>
              <c:f>Monthwise_Sales!$B$4:$B$14</c:f>
              <c:numCache>
                <c:formatCode>General</c:formatCode>
                <c:ptCount val="10"/>
                <c:pt idx="0">
                  <c:v>96</c:v>
                </c:pt>
                <c:pt idx="1">
                  <c:v>91</c:v>
                </c:pt>
                <c:pt idx="2">
                  <c:v>7</c:v>
                </c:pt>
                <c:pt idx="3">
                  <c:v>60</c:v>
                </c:pt>
                <c:pt idx="4">
                  <c:v>80</c:v>
                </c:pt>
                <c:pt idx="5">
                  <c:v>60</c:v>
                </c:pt>
                <c:pt idx="6">
                  <c:v>110</c:v>
                </c:pt>
                <c:pt idx="7">
                  <c:v>85</c:v>
                </c:pt>
                <c:pt idx="8">
                  <c:v>11</c:v>
                </c:pt>
                <c:pt idx="9">
                  <c:v>122</c:v>
                </c:pt>
              </c:numCache>
            </c:numRef>
          </c:val>
          <c:smooth val="0"/>
          <c:extLst>
            <c:ext xmlns:c16="http://schemas.microsoft.com/office/drawing/2014/chart" uri="{C3380CC4-5D6E-409C-BE32-E72D297353CC}">
              <c16:uniqueId val="{00000000-762D-46C0-A687-290C10835066}"/>
            </c:ext>
          </c:extLst>
        </c:ser>
        <c:dLbls>
          <c:dLblPos val="t"/>
          <c:showLegendKey val="0"/>
          <c:showVal val="1"/>
          <c:showCatName val="0"/>
          <c:showSerName val="0"/>
          <c:showPercent val="0"/>
          <c:showBubbleSize val="0"/>
        </c:dLbls>
        <c:smooth val="0"/>
        <c:axId val="518992944"/>
        <c:axId val="518994352"/>
      </c:lineChart>
      <c:catAx>
        <c:axId val="5189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baseline="0">
                <a:solidFill>
                  <a:srgbClr val="C00000"/>
                </a:solidFill>
                <a:latin typeface="+mn-lt"/>
                <a:ea typeface="+mn-ea"/>
                <a:cs typeface="+mn-cs"/>
              </a:defRPr>
            </a:pPr>
            <a:endParaRPr lang="en-US"/>
          </a:p>
        </c:txPr>
        <c:crossAx val="518994352"/>
        <c:crosses val="autoZero"/>
        <c:auto val="1"/>
        <c:lblAlgn val="ctr"/>
        <c:lblOffset val="100"/>
        <c:noMultiLvlLbl val="0"/>
      </c:catAx>
      <c:valAx>
        <c:axId val="51899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51899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1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Dashboard.xlsx]Sum_Units!PivotTable8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tint val="54000"/>
            </a:schemeClr>
          </a:solidFill>
          <a:ln w="25400">
            <a:solidFill>
              <a:schemeClr val="lt1"/>
            </a:solidFill>
          </a:ln>
          <a:effectLst/>
          <a:sp3d contourW="25400">
            <a:contourClr>
              <a:schemeClr val="lt1"/>
            </a:contourClr>
          </a:sp3d>
        </c:spPr>
      </c:pivotFmt>
      <c:pivotFmt>
        <c:idx val="2"/>
        <c:spPr>
          <a:solidFill>
            <a:schemeClr val="accent4">
              <a:tint val="77000"/>
            </a:schemeClr>
          </a:solidFill>
          <a:ln w="25400">
            <a:solidFill>
              <a:schemeClr val="lt1"/>
            </a:solidFill>
          </a:ln>
          <a:effectLst/>
          <a:sp3d contourW="25400">
            <a:contourClr>
              <a:schemeClr val="lt1"/>
            </a:contourClr>
          </a:sp3d>
        </c:spPr>
      </c:pivotFmt>
      <c:pivotFmt>
        <c:idx val="3"/>
        <c:spPr>
          <a:solidFill>
            <a:schemeClr val="accent4"/>
          </a:solidFill>
          <a:ln w="25400">
            <a:solidFill>
              <a:schemeClr val="lt1"/>
            </a:solidFill>
          </a:ln>
          <a:effectLst/>
          <a:sp3d contourW="25400">
            <a:contourClr>
              <a:schemeClr val="lt1"/>
            </a:contourClr>
          </a:sp3d>
        </c:spPr>
      </c:pivotFmt>
      <c:pivotFmt>
        <c:idx val="4"/>
        <c:spPr>
          <a:solidFill>
            <a:schemeClr val="accent4">
              <a:shade val="76000"/>
            </a:schemeClr>
          </a:solidFill>
          <a:ln w="25400">
            <a:solidFill>
              <a:schemeClr val="lt1"/>
            </a:solidFill>
          </a:ln>
          <a:effectLst/>
          <a:sp3d contourW="25400">
            <a:contourClr>
              <a:schemeClr val="lt1"/>
            </a:contourClr>
          </a:sp3d>
        </c:spPr>
      </c:pivotFmt>
      <c:pivotFmt>
        <c:idx val="5"/>
        <c:spPr>
          <a:solidFill>
            <a:schemeClr val="accent4">
              <a:shade val="53000"/>
            </a:schemeClr>
          </a:solidFill>
          <a:ln w="25400">
            <a:solidFill>
              <a:schemeClr val="lt1"/>
            </a:solidFill>
          </a:ln>
          <a:effectLst/>
          <a:sp3d contourW="25400">
            <a:contourClr>
              <a:schemeClr val="lt1"/>
            </a:contourClr>
          </a:sp3d>
        </c:spPr>
      </c:pivotFmt>
    </c:pivotFmts>
    <c:view3D>
      <c:rotX val="35"/>
      <c:rotY val="1"/>
      <c:depthPercent val="100"/>
      <c:rAngAx val="0"/>
      <c:perspective val="2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Sum_Units!$B$3</c:f>
              <c:strCache>
                <c:ptCount val="1"/>
                <c:pt idx="0">
                  <c:v>Total</c:v>
                </c:pt>
              </c:strCache>
            </c:strRef>
          </c:tx>
          <c:dPt>
            <c:idx val="0"/>
            <c:bubble3D val="0"/>
            <c:spPr>
              <a:solidFill>
                <a:schemeClr val="accent4">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975-4238-AE3E-C39BF4BBD196}"/>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9975-4238-AE3E-C39BF4BBD196}"/>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9975-4238-AE3E-C39BF4BBD19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975-4238-AE3E-C39BF4BBD196}"/>
              </c:ext>
            </c:extLst>
          </c:dPt>
          <c:dPt>
            <c:idx val="4"/>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9-9975-4238-AE3E-C39BF4BBD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Sum_Units!$A$4:$A$5</c:f>
              <c:strCache>
                <c:ptCount val="1"/>
                <c:pt idx="0">
                  <c:v>Binder</c:v>
                </c:pt>
              </c:strCache>
            </c:strRef>
          </c:cat>
          <c:val>
            <c:numRef>
              <c:f>Sum_Units!$B$4:$B$5</c:f>
              <c:numCache>
                <c:formatCode>General</c:formatCode>
                <c:ptCount val="1"/>
                <c:pt idx="0">
                  <c:v>722</c:v>
                </c:pt>
              </c:numCache>
            </c:numRef>
          </c:val>
          <c:extLst>
            <c:ext xmlns:c16="http://schemas.microsoft.com/office/drawing/2014/chart" uri="{C3380CC4-5D6E-409C-BE32-E72D297353CC}">
              <c16:uniqueId val="{00000000-8F3F-443B-AFCA-5472FC4D9C2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Average_Cost!$B$22</c:f>
              <c:strCache>
                <c:ptCount val="1"/>
                <c:pt idx="0">
                  <c:v>Total/Regionwise Average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Average_Cost!$A$23:$A$27</c:f>
              <c:strCache>
                <c:ptCount val="5"/>
                <c:pt idx="0">
                  <c:v>Desk</c:v>
                </c:pt>
                <c:pt idx="1">
                  <c:v>Binder</c:v>
                </c:pt>
                <c:pt idx="2">
                  <c:v>Pencil</c:v>
                </c:pt>
                <c:pt idx="3">
                  <c:v>Pen</c:v>
                </c:pt>
                <c:pt idx="4">
                  <c:v>Pen Set</c:v>
                </c:pt>
              </c:strCache>
            </c:strRef>
          </c:cat>
          <c:val>
            <c:numRef>
              <c:f>Average_Cost!$B$23:$B$27</c:f>
              <c:numCache>
                <c:formatCode>"$"#,##0.00</c:formatCode>
                <c:ptCount val="5"/>
                <c:pt idx="0">
                  <c:v>0</c:v>
                </c:pt>
                <c:pt idx="1">
                  <c:v>0</c:v>
                </c:pt>
                <c:pt idx="2">
                  <c:v>11.524000000000001</c:v>
                </c:pt>
                <c:pt idx="3">
                  <c:v>0</c:v>
                </c:pt>
                <c:pt idx="4">
                  <c:v>0</c:v>
                </c:pt>
              </c:numCache>
            </c:numRef>
          </c:val>
          <c:extLst>
            <c:ext xmlns:c16="http://schemas.microsoft.com/office/drawing/2014/chart" uri="{C3380CC4-5D6E-409C-BE32-E72D297353CC}">
              <c16:uniqueId val="{00000000-3AB1-4F5D-9044-4C0B220A1982}"/>
            </c:ext>
          </c:extLst>
        </c:ser>
        <c:dLbls>
          <c:dLblPos val="outEnd"/>
          <c:showLegendKey val="0"/>
          <c:showVal val="1"/>
          <c:showCatName val="0"/>
          <c:showSerName val="0"/>
          <c:showPercent val="0"/>
          <c:showBubbleSize val="0"/>
        </c:dLbls>
        <c:gapWidth val="182"/>
        <c:axId val="613328624"/>
        <c:axId val="613328976"/>
      </c:barChart>
      <c:catAx>
        <c:axId val="61332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28976"/>
        <c:crosses val="autoZero"/>
        <c:auto val="1"/>
        <c:lblAlgn val="ctr"/>
        <c:lblOffset val="100"/>
        <c:noMultiLvlLbl val="0"/>
      </c:catAx>
      <c:valAx>
        <c:axId val="61332897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Dashboard.xlsx]Top_3!PivotTable107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Top_3!$B$3</c:f>
              <c:strCache>
                <c:ptCount val="1"/>
                <c:pt idx="0">
                  <c:v>Total</c:v>
                </c:pt>
              </c:strCache>
            </c:strRef>
          </c:tx>
          <c:spPr>
            <a:solidFill>
              <a:schemeClr val="accent1"/>
            </a:solidFill>
            <a:ln>
              <a:noFill/>
            </a:ln>
            <a:effectLst/>
          </c:spPr>
          <c:invertIfNegative val="0"/>
          <c:cat>
            <c:strRef>
              <c:f>Top_3!$A$4:$A$7</c:f>
              <c:strCache>
                <c:ptCount val="3"/>
                <c:pt idx="0">
                  <c:v>Smith</c:v>
                </c:pt>
                <c:pt idx="1">
                  <c:v>Parent</c:v>
                </c:pt>
                <c:pt idx="2">
                  <c:v>Jardine</c:v>
                </c:pt>
              </c:strCache>
            </c:strRef>
          </c:cat>
          <c:val>
            <c:numRef>
              <c:f>Top_3!$B$4:$B$7</c:f>
              <c:numCache>
                <c:formatCode>"$"#,##0</c:formatCode>
                <c:ptCount val="3"/>
                <c:pt idx="0">
                  <c:v>1305</c:v>
                </c:pt>
                <c:pt idx="1">
                  <c:v>1619.19</c:v>
                </c:pt>
                <c:pt idx="2">
                  <c:v>1933.95</c:v>
                </c:pt>
              </c:numCache>
            </c:numRef>
          </c:val>
          <c:extLst>
            <c:ext xmlns:c16="http://schemas.microsoft.com/office/drawing/2014/chart" uri="{C3380CC4-5D6E-409C-BE32-E72D297353CC}">
              <c16:uniqueId val="{00000000-C092-4214-A555-AD3032AA9D86}"/>
            </c:ext>
          </c:extLst>
        </c:ser>
        <c:dLbls>
          <c:showLegendKey val="0"/>
          <c:showVal val="0"/>
          <c:showCatName val="0"/>
          <c:showSerName val="0"/>
          <c:showPercent val="0"/>
          <c:showBubbleSize val="0"/>
        </c:dLbls>
        <c:gapWidth val="182"/>
        <c:axId val="619721072"/>
        <c:axId val="619721424"/>
      </c:barChart>
      <c:catAx>
        <c:axId val="61972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21424"/>
        <c:crosses val="autoZero"/>
        <c:auto val="1"/>
        <c:lblAlgn val="ctr"/>
        <c:lblOffset val="100"/>
        <c:noMultiLvlLbl val="0"/>
      </c:catAx>
      <c:valAx>
        <c:axId val="619721424"/>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2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Dashboard.xlsx]Regionwise_Product_Profit!Regionwise_Product_Profit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rgbClr val="C00000"/>
                </a:solidFill>
              </a:rPr>
              <a:t>REGION-WISE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Regionwise_Product_Profit!$B$3</c:f>
              <c:strCache>
                <c:ptCount val="1"/>
                <c:pt idx="0">
                  <c:v>Total</c:v>
                </c:pt>
              </c:strCache>
            </c:strRef>
          </c:tx>
          <c:spPr>
            <a:solidFill>
              <a:srgbClr val="C00000"/>
            </a:solidFill>
            <a:ln>
              <a:noFill/>
            </a:ln>
            <a:effectLst/>
          </c:spPr>
          <c:cat>
            <c:strRef>
              <c:f>Regionwise_Product_Profit!$A$4:$A$7</c:f>
              <c:strCache>
                <c:ptCount val="3"/>
                <c:pt idx="0">
                  <c:v>Central</c:v>
                </c:pt>
                <c:pt idx="1">
                  <c:v>East</c:v>
                </c:pt>
                <c:pt idx="2">
                  <c:v>West</c:v>
                </c:pt>
              </c:strCache>
            </c:strRef>
          </c:cat>
          <c:val>
            <c:numRef>
              <c:f>Regionwise_Product_Profit!$B$4:$B$7</c:f>
              <c:numCache>
                <c:formatCode>_("$"* #,##0.00_);_("$"* \(#,##0.00\);_("$"* "-"??_);_(@_)</c:formatCode>
                <c:ptCount val="3"/>
                <c:pt idx="0">
                  <c:v>5762.63</c:v>
                </c:pt>
                <c:pt idx="1">
                  <c:v>2535.6600000000003</c:v>
                </c:pt>
                <c:pt idx="2">
                  <c:v>1279.3600000000001</c:v>
                </c:pt>
              </c:numCache>
            </c:numRef>
          </c:val>
          <c:extLst>
            <c:ext xmlns:c16="http://schemas.microsoft.com/office/drawing/2014/chart" uri="{C3380CC4-5D6E-409C-BE32-E72D297353CC}">
              <c16:uniqueId val="{00000000-F909-4E51-8119-B06131B0FFA9}"/>
            </c:ext>
          </c:extLst>
        </c:ser>
        <c:dLbls>
          <c:showLegendKey val="0"/>
          <c:showVal val="0"/>
          <c:showCatName val="0"/>
          <c:showSerName val="0"/>
          <c:showPercent val="0"/>
          <c:showBubbleSize val="0"/>
        </c:dLbls>
        <c:axId val="282824208"/>
        <c:axId val="282824560"/>
      </c:areaChart>
      <c:catAx>
        <c:axId val="282824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282824560"/>
        <c:crosses val="autoZero"/>
        <c:auto val="1"/>
        <c:lblAlgn val="ctr"/>
        <c:lblOffset val="100"/>
        <c:noMultiLvlLbl val="0"/>
      </c:catAx>
      <c:valAx>
        <c:axId val="28282456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282824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EF1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Dashboard.xlsx]Rep_Profit!Rep_Profit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rgbClr val="C00000"/>
                </a:solidFill>
              </a:rPr>
              <a:t>PROFITS BY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Rep_Profit!$B$3</c:f>
              <c:strCache>
                <c:ptCount val="1"/>
                <c:pt idx="0">
                  <c:v>Total</c:v>
                </c:pt>
              </c:strCache>
            </c:strRef>
          </c:tx>
          <c:spPr>
            <a:solidFill>
              <a:srgbClr val="C00000"/>
            </a:solidFill>
            <a:ln>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path path="circle">
                  <a:fillToRect l="50000" t="130000" r="50000" b="-30000"/>
                </a:path>
                <a:tileRect/>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Rep_Profit!$A$4:$A$15</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Rep_Profit!$B$4:$B$15</c:f>
              <c:numCache>
                <c:formatCode>_("$"* #,##0.00_);_("$"* \(#,##0.00\);_("$"* "-"??_);_(@_)</c:formatCode>
                <c:ptCount val="11"/>
                <c:pt idx="0">
                  <c:v>57.71</c:v>
                </c:pt>
                <c:pt idx="1">
                  <c:v>139.72</c:v>
                </c:pt>
                <c:pt idx="2">
                  <c:v>139.93</c:v>
                </c:pt>
                <c:pt idx="3">
                  <c:v>251.72</c:v>
                </c:pt>
                <c:pt idx="4">
                  <c:v>858.76</c:v>
                </c:pt>
                <c:pt idx="5">
                  <c:v>999.5</c:v>
                </c:pt>
                <c:pt idx="6">
                  <c:v>1132.74</c:v>
                </c:pt>
                <c:pt idx="7">
                  <c:v>1139.43</c:v>
                </c:pt>
                <c:pt idx="8">
                  <c:v>1305</c:v>
                </c:pt>
                <c:pt idx="9">
                  <c:v>1619.19</c:v>
                </c:pt>
                <c:pt idx="10">
                  <c:v>1933.95</c:v>
                </c:pt>
              </c:numCache>
            </c:numRef>
          </c:val>
          <c:extLst>
            <c:ext xmlns:c16="http://schemas.microsoft.com/office/drawing/2014/chart" uri="{C3380CC4-5D6E-409C-BE32-E72D297353CC}">
              <c16:uniqueId val="{00000000-0FC9-47AC-9093-9FE750DD7758}"/>
            </c:ext>
          </c:extLst>
        </c:ser>
        <c:dLbls>
          <c:dLblPos val="inEnd"/>
          <c:showLegendKey val="0"/>
          <c:showVal val="1"/>
          <c:showCatName val="0"/>
          <c:showSerName val="0"/>
          <c:showPercent val="0"/>
          <c:showBubbleSize val="0"/>
        </c:dLbls>
        <c:gapWidth val="79"/>
        <c:overlap val="27"/>
        <c:axId val="282828432"/>
        <c:axId val="282831952"/>
      </c:barChart>
      <c:catAx>
        <c:axId val="282828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282831952"/>
        <c:crosses val="autoZero"/>
        <c:auto val="1"/>
        <c:lblAlgn val="ctr"/>
        <c:lblOffset val="100"/>
        <c:noMultiLvlLbl val="0"/>
      </c:catAx>
      <c:valAx>
        <c:axId val="282831952"/>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28282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1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Dashboard.xlsx]Sum_Units!PivotTable8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rgbClr val="C00000"/>
                </a:solidFill>
              </a:rPr>
              <a:t>ITEMS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hade val="53000"/>
            </a:schemeClr>
          </a:solidFill>
          <a:ln w="25400">
            <a:solidFill>
              <a:schemeClr val="lt1"/>
            </a:solidFill>
          </a:ln>
          <a:effectLst/>
          <a:sp3d contourW="25400">
            <a:contourClr>
              <a:schemeClr val="lt1"/>
            </a:contourClr>
          </a:sp3d>
        </c:spPr>
      </c:pivotFmt>
      <c:pivotFmt>
        <c:idx val="14"/>
        <c:spPr>
          <a:solidFill>
            <a:schemeClr val="accent2">
              <a:shade val="76000"/>
            </a:schemeClr>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2">
              <a:tint val="77000"/>
            </a:schemeClr>
          </a:solidFill>
          <a:ln w="25400">
            <a:solidFill>
              <a:schemeClr val="lt1"/>
            </a:solidFill>
          </a:ln>
          <a:effectLst/>
          <a:sp3d contourW="25400">
            <a:contourClr>
              <a:schemeClr val="lt1"/>
            </a:contourClr>
          </a:sp3d>
        </c:spPr>
      </c:pivotFmt>
      <c:pivotFmt>
        <c:idx val="17"/>
        <c:spPr>
          <a:solidFill>
            <a:schemeClr val="accent2">
              <a:tint val="54000"/>
            </a:schemeClr>
          </a:solidFill>
          <a:ln w="25400">
            <a:solidFill>
              <a:schemeClr val="lt1"/>
            </a:solidFill>
          </a:ln>
          <a:effectLst/>
          <a:sp3d contourW="25400">
            <a:contourClr>
              <a:schemeClr val="lt1"/>
            </a:contourClr>
          </a:sp3d>
        </c:spPr>
      </c:pivotFmt>
    </c:pivotFmts>
    <c:view3D>
      <c:rotX val="30"/>
      <c:rotY val="1"/>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Sum_Units!$B$3</c:f>
              <c:strCache>
                <c:ptCount val="1"/>
                <c:pt idx="0">
                  <c:v>Total</c:v>
                </c:pt>
              </c:strCache>
            </c:strRef>
          </c:tx>
          <c:dPt>
            <c:idx val="0"/>
            <c:bubble3D val="0"/>
            <c:spPr>
              <a:solidFill>
                <a:schemeClr val="accent2">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8C27-46B0-BD4B-8C2855802C73}"/>
              </c:ext>
            </c:extLst>
          </c:dPt>
          <c:dPt>
            <c:idx val="1"/>
            <c:bubble3D val="0"/>
            <c:spPr>
              <a:solidFill>
                <a:schemeClr val="accent2">
                  <a:tint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8C27-46B0-BD4B-8C2855802C73}"/>
              </c:ext>
            </c:extLst>
          </c:dPt>
          <c:dPt>
            <c:idx val="2"/>
            <c:bubble3D val="0"/>
            <c:spPr>
              <a:solidFill>
                <a:schemeClr val="accent2">
                  <a:tint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8C27-46B0-BD4B-8C2855802C73}"/>
              </c:ext>
            </c:extLst>
          </c:dPt>
          <c:dPt>
            <c:idx val="3"/>
            <c:bubble3D val="0"/>
            <c:spPr>
              <a:solidFill>
                <a:schemeClr val="accent2">
                  <a:tint val="9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8C27-46B0-BD4B-8C2855802C73}"/>
              </c:ext>
            </c:extLst>
          </c:dPt>
          <c:dPt>
            <c:idx val="4"/>
            <c:bubble3D val="0"/>
            <c:spPr>
              <a:solidFill>
                <a:schemeClr val="accent2">
                  <a:tint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8C27-46B0-BD4B-8C2855802C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Sum_Units!$A$4:$A$5</c:f>
              <c:strCache>
                <c:ptCount val="1"/>
                <c:pt idx="0">
                  <c:v>Binder</c:v>
                </c:pt>
              </c:strCache>
            </c:strRef>
          </c:cat>
          <c:val>
            <c:numRef>
              <c:f>Sum_Units!$B$4:$B$5</c:f>
              <c:numCache>
                <c:formatCode>General</c:formatCode>
                <c:ptCount val="1"/>
                <c:pt idx="0">
                  <c:v>722</c:v>
                </c:pt>
              </c:numCache>
            </c:numRef>
          </c:val>
          <c:extLst>
            <c:ext xmlns:c16="http://schemas.microsoft.com/office/drawing/2014/chart" uri="{C3380CC4-5D6E-409C-BE32-E72D297353CC}">
              <c16:uniqueId val="{0000000A-8C27-46B0-BD4B-8C2855802C73}"/>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all" baseline="0">
              <a:solidFill>
                <a:srgbClr val="C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1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rgbClr val="C00000"/>
                </a:solidFill>
              </a:rPr>
              <a:t>AVERAGE COST</a:t>
            </a:r>
            <a:r>
              <a:rPr lang="en-US" sz="1000" b="1" baseline="0">
                <a:solidFill>
                  <a:srgbClr val="C00000"/>
                </a:solidFill>
              </a:rPr>
              <a:t> PER PRODUCT</a:t>
            </a:r>
            <a:endParaRPr lang="en-US" sz="1000"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Average_Cost!$B$22</c:f>
              <c:strCache>
                <c:ptCount val="1"/>
                <c:pt idx="0">
                  <c:v>Total/Regionwise Average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Average_Cost!$A$23:$A$27</c:f>
              <c:strCache>
                <c:ptCount val="5"/>
                <c:pt idx="0">
                  <c:v>Desk</c:v>
                </c:pt>
                <c:pt idx="1">
                  <c:v>Binder</c:v>
                </c:pt>
                <c:pt idx="2">
                  <c:v>Pencil</c:v>
                </c:pt>
                <c:pt idx="3">
                  <c:v>Pen</c:v>
                </c:pt>
                <c:pt idx="4">
                  <c:v>Pen Set</c:v>
                </c:pt>
              </c:strCache>
            </c:strRef>
          </c:cat>
          <c:val>
            <c:numRef>
              <c:f>Average_Cost!$B$23:$B$27</c:f>
              <c:numCache>
                <c:formatCode>"$"#,##0.00</c:formatCode>
                <c:ptCount val="5"/>
                <c:pt idx="0">
                  <c:v>0</c:v>
                </c:pt>
                <c:pt idx="1">
                  <c:v>0</c:v>
                </c:pt>
                <c:pt idx="2">
                  <c:v>11.524000000000001</c:v>
                </c:pt>
                <c:pt idx="3">
                  <c:v>0</c:v>
                </c:pt>
                <c:pt idx="4">
                  <c:v>0</c:v>
                </c:pt>
              </c:numCache>
            </c:numRef>
          </c:val>
          <c:extLst>
            <c:ext xmlns:c16="http://schemas.microsoft.com/office/drawing/2014/chart" uri="{C3380CC4-5D6E-409C-BE32-E72D297353CC}">
              <c16:uniqueId val="{00000000-3851-4731-9E2B-CED84BC122FB}"/>
            </c:ext>
          </c:extLst>
        </c:ser>
        <c:dLbls>
          <c:dLblPos val="outEnd"/>
          <c:showLegendKey val="0"/>
          <c:showVal val="1"/>
          <c:showCatName val="0"/>
          <c:showSerName val="0"/>
          <c:showPercent val="0"/>
          <c:showBubbleSize val="0"/>
        </c:dLbls>
        <c:gapWidth val="30"/>
        <c:overlap val="90"/>
        <c:axId val="613328624"/>
        <c:axId val="613328976"/>
      </c:barChart>
      <c:catAx>
        <c:axId val="61332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baseline="0">
                <a:solidFill>
                  <a:srgbClr val="C00000"/>
                </a:solidFill>
                <a:latin typeface="+mn-lt"/>
                <a:ea typeface="+mn-ea"/>
                <a:cs typeface="+mn-cs"/>
              </a:defRPr>
            </a:pPr>
            <a:endParaRPr lang="en-US"/>
          </a:p>
        </c:txPr>
        <c:crossAx val="613328976"/>
        <c:crosses val="autoZero"/>
        <c:auto val="1"/>
        <c:lblAlgn val="ctr"/>
        <c:lblOffset val="100"/>
        <c:noMultiLvlLbl val="0"/>
      </c:catAx>
      <c:valAx>
        <c:axId val="61332897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baseline="0">
                <a:solidFill>
                  <a:srgbClr val="C00000"/>
                </a:solidFill>
                <a:latin typeface="+mn-lt"/>
                <a:ea typeface="+mn-ea"/>
                <a:cs typeface="+mn-cs"/>
              </a:defRPr>
            </a:pPr>
            <a:endParaRPr lang="en-US"/>
          </a:p>
        </c:txPr>
        <c:crossAx val="613328624"/>
        <c:crosses val="autoZero"/>
        <c:crossBetween val="between"/>
      </c:valAx>
      <c:spPr>
        <a:noFill/>
        <a:ln>
          <a:noFill/>
        </a:ln>
        <a:effectLst/>
      </c:spPr>
    </c:plotArea>
    <c:plotVisOnly val="1"/>
    <c:dispBlanksAs val="gap"/>
    <c:showDLblsOverMax val="0"/>
  </c:chart>
  <c:spPr>
    <a:solidFill>
      <a:srgbClr val="FEF1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Dashboard.xlsx]Top_3!PivotTable107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rgbClr val="C00000"/>
                </a:solidFill>
              </a:rPr>
              <a:t>OUR TOP 3 PERFORMERS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Top_3!$B$3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Top_3!$A$4:$A$7</c:f>
              <c:strCache>
                <c:ptCount val="3"/>
                <c:pt idx="0">
                  <c:v>Smith</c:v>
                </c:pt>
                <c:pt idx="1">
                  <c:v>Parent</c:v>
                </c:pt>
                <c:pt idx="2">
                  <c:v>Jardine</c:v>
                </c:pt>
              </c:strCache>
            </c:strRef>
          </c:cat>
          <c:val>
            <c:numRef>
              <c:f>Top_3!$B$4:$B$7</c:f>
              <c:numCache>
                <c:formatCode>"$"#,##0</c:formatCode>
                <c:ptCount val="3"/>
                <c:pt idx="0">
                  <c:v>1305</c:v>
                </c:pt>
                <c:pt idx="1">
                  <c:v>1619.19</c:v>
                </c:pt>
                <c:pt idx="2">
                  <c:v>1933.95</c:v>
                </c:pt>
              </c:numCache>
            </c:numRef>
          </c:val>
          <c:extLst>
            <c:ext xmlns:c16="http://schemas.microsoft.com/office/drawing/2014/chart" uri="{C3380CC4-5D6E-409C-BE32-E72D297353CC}">
              <c16:uniqueId val="{00000000-0633-498E-A831-00EC76481D89}"/>
            </c:ext>
          </c:extLst>
        </c:ser>
        <c:dLbls>
          <c:dLblPos val="outEnd"/>
          <c:showLegendKey val="0"/>
          <c:showVal val="1"/>
          <c:showCatName val="0"/>
          <c:showSerName val="0"/>
          <c:showPercent val="0"/>
          <c:showBubbleSize val="0"/>
        </c:dLbls>
        <c:gapWidth val="60"/>
        <c:overlap val="90"/>
        <c:axId val="619721072"/>
        <c:axId val="619721424"/>
      </c:barChart>
      <c:catAx>
        <c:axId val="619721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619721424"/>
        <c:crosses val="autoZero"/>
        <c:auto val="1"/>
        <c:lblAlgn val="ctr"/>
        <c:lblOffset val="100"/>
        <c:noMultiLvlLbl val="0"/>
      </c:catAx>
      <c:valAx>
        <c:axId val="619721424"/>
        <c:scaling>
          <c:orientation val="minMax"/>
        </c:scaling>
        <c:delete val="1"/>
        <c:axPos val="b"/>
        <c:numFmt formatCode="&quot;$&quot;#,##0" sourceLinked="1"/>
        <c:majorTickMark val="out"/>
        <c:minorTickMark val="none"/>
        <c:tickLblPos val="nextTo"/>
        <c:crossAx val="61972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1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Dashboard.xlsx]Monthwise_Sales!Monthwise_Sales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5.418066491688539E-2"/>
              <c:y val="-8.4132035578885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5291776027996501E-2"/>
              <c:y val="-9.33912948381452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418066491688539E-2"/>
              <c:y val="-0.121169072615923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7513998250218721E-2"/>
              <c:y val="-0.11653944298629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Monthwise_Sales!$B$3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Monthwise_Sales!$A$4:$A$14</c:f>
              <c:strCache>
                <c:ptCount val="10"/>
                <c:pt idx="0">
                  <c:v>Jan</c:v>
                </c:pt>
                <c:pt idx="1">
                  <c:v>Feb</c:v>
                </c:pt>
                <c:pt idx="2">
                  <c:v>Mar</c:v>
                </c:pt>
                <c:pt idx="3">
                  <c:v>Apr</c:v>
                </c:pt>
                <c:pt idx="4">
                  <c:v>May</c:v>
                </c:pt>
                <c:pt idx="5">
                  <c:v>Jun</c:v>
                </c:pt>
                <c:pt idx="6">
                  <c:v>Jul</c:v>
                </c:pt>
                <c:pt idx="7">
                  <c:v>Oct</c:v>
                </c:pt>
                <c:pt idx="8">
                  <c:v>Nov</c:v>
                </c:pt>
                <c:pt idx="9">
                  <c:v>Dec</c:v>
                </c:pt>
              </c:strCache>
            </c:strRef>
          </c:cat>
          <c:val>
            <c:numRef>
              <c:f>Monthwise_Sales!$B$4:$B$14</c:f>
              <c:numCache>
                <c:formatCode>General</c:formatCode>
                <c:ptCount val="10"/>
                <c:pt idx="0">
                  <c:v>96</c:v>
                </c:pt>
                <c:pt idx="1">
                  <c:v>91</c:v>
                </c:pt>
                <c:pt idx="2">
                  <c:v>7</c:v>
                </c:pt>
                <c:pt idx="3">
                  <c:v>60</c:v>
                </c:pt>
                <c:pt idx="4">
                  <c:v>80</c:v>
                </c:pt>
                <c:pt idx="5">
                  <c:v>60</c:v>
                </c:pt>
                <c:pt idx="6">
                  <c:v>110</c:v>
                </c:pt>
                <c:pt idx="7">
                  <c:v>85</c:v>
                </c:pt>
                <c:pt idx="8">
                  <c:v>11</c:v>
                </c:pt>
                <c:pt idx="9">
                  <c:v>122</c:v>
                </c:pt>
              </c:numCache>
            </c:numRef>
          </c:val>
          <c:smooth val="0"/>
          <c:extLst>
            <c:ext xmlns:c16="http://schemas.microsoft.com/office/drawing/2014/chart" uri="{C3380CC4-5D6E-409C-BE32-E72D297353CC}">
              <c16:uniqueId val="{00000000-5705-44C6-84B3-1A24191A45F1}"/>
            </c:ext>
          </c:extLst>
        </c:ser>
        <c:dLbls>
          <c:dLblPos val="t"/>
          <c:showLegendKey val="0"/>
          <c:showVal val="1"/>
          <c:showCatName val="0"/>
          <c:showSerName val="0"/>
          <c:showPercent val="0"/>
          <c:showBubbleSize val="0"/>
        </c:dLbls>
        <c:smooth val="0"/>
        <c:axId val="518992944"/>
        <c:axId val="518994352"/>
      </c:lineChart>
      <c:catAx>
        <c:axId val="5189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94352"/>
        <c:crosses val="autoZero"/>
        <c:auto val="1"/>
        <c:lblAlgn val="ctr"/>
        <c:lblOffset val="100"/>
        <c:noMultiLvlLbl val="0"/>
      </c:catAx>
      <c:valAx>
        <c:axId val="51899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9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Dashboard.xlsx]Regionwise_Product_Profit!Regionwise_Product_Profit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Regionwise_Product_Profit!$B$3</c:f>
              <c:strCache>
                <c:ptCount val="1"/>
                <c:pt idx="0">
                  <c:v>Total</c:v>
                </c:pt>
              </c:strCache>
            </c:strRef>
          </c:tx>
          <c:spPr>
            <a:solidFill>
              <a:schemeClr val="accent1"/>
            </a:solidFill>
            <a:ln>
              <a:noFill/>
            </a:ln>
            <a:effectLst/>
          </c:spPr>
          <c:cat>
            <c:strRef>
              <c:f>Regionwise_Product_Profit!$A$4:$A$7</c:f>
              <c:strCache>
                <c:ptCount val="3"/>
                <c:pt idx="0">
                  <c:v>Central</c:v>
                </c:pt>
                <c:pt idx="1">
                  <c:v>East</c:v>
                </c:pt>
                <c:pt idx="2">
                  <c:v>West</c:v>
                </c:pt>
              </c:strCache>
            </c:strRef>
          </c:cat>
          <c:val>
            <c:numRef>
              <c:f>Regionwise_Product_Profit!$B$4:$B$7</c:f>
              <c:numCache>
                <c:formatCode>_("$"* #,##0.00_);_("$"* \(#,##0.00\);_("$"* "-"??_);_(@_)</c:formatCode>
                <c:ptCount val="3"/>
                <c:pt idx="0">
                  <c:v>5762.63</c:v>
                </c:pt>
                <c:pt idx="1">
                  <c:v>2535.6600000000003</c:v>
                </c:pt>
                <c:pt idx="2">
                  <c:v>1279.3600000000001</c:v>
                </c:pt>
              </c:numCache>
            </c:numRef>
          </c:val>
          <c:extLst>
            <c:ext xmlns:c16="http://schemas.microsoft.com/office/drawing/2014/chart" uri="{C3380CC4-5D6E-409C-BE32-E72D297353CC}">
              <c16:uniqueId val="{00000000-4141-4805-A92C-CE4313F4F155}"/>
            </c:ext>
          </c:extLst>
        </c:ser>
        <c:dLbls>
          <c:showLegendKey val="0"/>
          <c:showVal val="0"/>
          <c:showCatName val="0"/>
          <c:showSerName val="0"/>
          <c:showPercent val="0"/>
          <c:showBubbleSize val="0"/>
        </c:dLbls>
        <c:axId val="282824208"/>
        <c:axId val="282824560"/>
      </c:areaChart>
      <c:catAx>
        <c:axId val="282824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24560"/>
        <c:crosses val="autoZero"/>
        <c:auto val="1"/>
        <c:lblAlgn val="ctr"/>
        <c:lblOffset val="100"/>
        <c:noMultiLvlLbl val="0"/>
      </c:catAx>
      <c:valAx>
        <c:axId val="28282456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242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Dashboard.xlsx]Rep_Profit!Rep_Profit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Rep_Profit!$B$3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Rep_Profit!$A$4:$A$15</c:f>
              <c:strCache>
                <c:ptCount val="11"/>
                <c:pt idx="0">
                  <c:v>Howard</c:v>
                </c:pt>
                <c:pt idx="1">
                  <c:v>Andrews</c:v>
                </c:pt>
                <c:pt idx="2">
                  <c:v>Sorvino</c:v>
                </c:pt>
                <c:pt idx="3">
                  <c:v>Morgan</c:v>
                </c:pt>
                <c:pt idx="4">
                  <c:v>Jones</c:v>
                </c:pt>
                <c:pt idx="5">
                  <c:v>Kivell</c:v>
                </c:pt>
                <c:pt idx="6">
                  <c:v>Gill</c:v>
                </c:pt>
                <c:pt idx="7">
                  <c:v>Thompson</c:v>
                </c:pt>
                <c:pt idx="8">
                  <c:v>Smith</c:v>
                </c:pt>
                <c:pt idx="9">
                  <c:v>Parent</c:v>
                </c:pt>
                <c:pt idx="10">
                  <c:v>Jardine</c:v>
                </c:pt>
              </c:strCache>
            </c:strRef>
          </c:cat>
          <c:val>
            <c:numRef>
              <c:f>Rep_Profit!$B$4:$B$15</c:f>
              <c:numCache>
                <c:formatCode>_("$"* #,##0.00_);_("$"* \(#,##0.00\);_("$"* "-"??_);_(@_)</c:formatCode>
                <c:ptCount val="11"/>
                <c:pt idx="0">
                  <c:v>57.71</c:v>
                </c:pt>
                <c:pt idx="1">
                  <c:v>139.72</c:v>
                </c:pt>
                <c:pt idx="2">
                  <c:v>139.93</c:v>
                </c:pt>
                <c:pt idx="3">
                  <c:v>251.72</c:v>
                </c:pt>
                <c:pt idx="4">
                  <c:v>858.76</c:v>
                </c:pt>
                <c:pt idx="5">
                  <c:v>999.5</c:v>
                </c:pt>
                <c:pt idx="6">
                  <c:v>1132.74</c:v>
                </c:pt>
                <c:pt idx="7">
                  <c:v>1139.43</c:v>
                </c:pt>
                <c:pt idx="8">
                  <c:v>1305</c:v>
                </c:pt>
                <c:pt idx="9">
                  <c:v>1619.19</c:v>
                </c:pt>
                <c:pt idx="10">
                  <c:v>1933.95</c:v>
                </c:pt>
              </c:numCache>
            </c:numRef>
          </c:val>
          <c:extLst>
            <c:ext xmlns:c16="http://schemas.microsoft.com/office/drawing/2014/chart" uri="{C3380CC4-5D6E-409C-BE32-E72D297353CC}">
              <c16:uniqueId val="{00000000-C8AB-499C-8C9F-E3D9AB235562}"/>
            </c:ext>
          </c:extLst>
        </c:ser>
        <c:dLbls>
          <c:dLblPos val="outEnd"/>
          <c:showLegendKey val="0"/>
          <c:showVal val="1"/>
          <c:showCatName val="0"/>
          <c:showSerName val="0"/>
          <c:showPercent val="0"/>
          <c:showBubbleSize val="0"/>
        </c:dLbls>
        <c:gapWidth val="219"/>
        <c:overlap val="-27"/>
        <c:axId val="282828432"/>
        <c:axId val="282831952"/>
      </c:barChart>
      <c:catAx>
        <c:axId val="282828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31952"/>
        <c:crosses val="autoZero"/>
        <c:auto val="1"/>
        <c:lblAlgn val="ctr"/>
        <c:lblOffset val="100"/>
        <c:noMultiLvlLbl val="0"/>
      </c:catAx>
      <c:valAx>
        <c:axId val="282831952"/>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2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83820</xdr:colOff>
      <xdr:row>18</xdr:row>
      <xdr:rowOff>30480</xdr:rowOff>
    </xdr:from>
    <xdr:to>
      <xdr:col>7</xdr:col>
      <xdr:colOff>251460</xdr:colOff>
      <xdr:row>31</xdr:row>
      <xdr:rowOff>60960</xdr:rowOff>
    </xdr:to>
    <xdr:graphicFrame macro="">
      <xdr:nvGraphicFramePr>
        <xdr:cNvPr id="2" name="Monthwise_Sales">
          <a:extLst>
            <a:ext uri="{FF2B5EF4-FFF2-40B4-BE49-F238E27FC236}">
              <a16:creationId xmlns:a16="http://schemas.microsoft.com/office/drawing/2014/main" id="{2E65538B-9061-4763-A8FF-6D1DDA9F7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4</xdr:row>
      <xdr:rowOff>53340</xdr:rowOff>
    </xdr:from>
    <xdr:to>
      <xdr:col>5</xdr:col>
      <xdr:colOff>15240</xdr:colOff>
      <xdr:row>17</xdr:row>
      <xdr:rowOff>114300</xdr:rowOff>
    </xdr:to>
    <xdr:graphicFrame macro="">
      <xdr:nvGraphicFramePr>
        <xdr:cNvPr id="3" name="Regionwise_Product_Profit">
          <a:extLst>
            <a:ext uri="{FF2B5EF4-FFF2-40B4-BE49-F238E27FC236}">
              <a16:creationId xmlns:a16="http://schemas.microsoft.com/office/drawing/2014/main" id="{BC95AA3C-86EB-4894-BAB7-E0B8447F6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472440</xdr:colOff>
      <xdr:row>12</xdr:row>
      <xdr:rowOff>38100</xdr:rowOff>
    </xdr:from>
    <xdr:to>
      <xdr:col>23</xdr:col>
      <xdr:colOff>106680</xdr:colOff>
      <xdr:row>31</xdr:row>
      <xdr:rowOff>53340</xdr:rowOff>
    </xdr:to>
    <xdr:graphicFrame macro="">
      <xdr:nvGraphicFramePr>
        <xdr:cNvPr id="4" name="Rep_Profit">
          <a:extLst>
            <a:ext uri="{FF2B5EF4-FFF2-40B4-BE49-F238E27FC236}">
              <a16:creationId xmlns:a16="http://schemas.microsoft.com/office/drawing/2014/main" id="{BAA9BAA1-29A5-49A0-90DC-F51FE8B84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350520</xdr:colOff>
      <xdr:row>18</xdr:row>
      <xdr:rowOff>30480</xdr:rowOff>
    </xdr:from>
    <xdr:to>
      <xdr:col>11</xdr:col>
      <xdr:colOff>396240</xdr:colOff>
      <xdr:row>31</xdr:row>
      <xdr:rowOff>45720</xdr:rowOff>
    </xdr:to>
    <xdr:graphicFrame macro="">
      <xdr:nvGraphicFramePr>
        <xdr:cNvPr id="5" name="Chart 4">
          <a:extLst>
            <a:ext uri="{FF2B5EF4-FFF2-40B4-BE49-F238E27FC236}">
              <a16:creationId xmlns:a16="http://schemas.microsoft.com/office/drawing/2014/main" id="{66A38EC7-ADFD-460C-84BC-A7A8F9B5E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83820</xdr:colOff>
      <xdr:row>4</xdr:row>
      <xdr:rowOff>53340</xdr:rowOff>
    </xdr:from>
    <xdr:to>
      <xdr:col>11</xdr:col>
      <xdr:colOff>396240</xdr:colOff>
      <xdr:row>17</xdr:row>
      <xdr:rowOff>99060</xdr:rowOff>
    </xdr:to>
    <xdr:graphicFrame macro="">
      <xdr:nvGraphicFramePr>
        <xdr:cNvPr id="6" name="Chart 5">
          <a:extLst>
            <a:ext uri="{FF2B5EF4-FFF2-40B4-BE49-F238E27FC236}">
              <a16:creationId xmlns:a16="http://schemas.microsoft.com/office/drawing/2014/main" id="{1F878D60-70B5-48C1-9354-E01986C78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91440</xdr:colOff>
      <xdr:row>0</xdr:row>
      <xdr:rowOff>114300</xdr:rowOff>
    </xdr:from>
    <xdr:ext cx="7010400" cy="533400"/>
    <xdr:sp macro="" textlink="">
      <xdr:nvSpPr>
        <xdr:cNvPr id="7" name="TextBox 6">
          <a:extLst>
            <a:ext uri="{FF2B5EF4-FFF2-40B4-BE49-F238E27FC236}">
              <a16:creationId xmlns:a16="http://schemas.microsoft.com/office/drawing/2014/main" id="{3D1428CF-3339-E03D-4027-7E3DEE4FFA89}"/>
            </a:ext>
          </a:extLst>
        </xdr:cNvPr>
        <xdr:cNvSpPr txBox="1"/>
      </xdr:nvSpPr>
      <xdr:spPr>
        <a:xfrm>
          <a:off x="91440" y="114300"/>
          <a:ext cx="7010400" cy="533400"/>
        </a:xfrm>
        <a:prstGeom prst="rect">
          <a:avLst/>
        </a:prstGeom>
        <a:solidFill>
          <a:srgbClr val="FEF1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500" b="1">
              <a:solidFill>
                <a:srgbClr val="C00000"/>
              </a:solidFill>
            </a:rPr>
            <a:t>	SALES</a:t>
          </a:r>
          <a:r>
            <a:rPr lang="en-US" sz="2500" b="1" baseline="0">
              <a:solidFill>
                <a:srgbClr val="C00000"/>
              </a:solidFill>
            </a:rPr>
            <a:t> DASHBOARD SUMMARY</a:t>
          </a:r>
          <a:endParaRPr lang="en-US" sz="2500" b="1">
            <a:solidFill>
              <a:srgbClr val="C00000"/>
            </a:solidFill>
          </a:endParaRPr>
        </a:p>
      </xdr:txBody>
    </xdr:sp>
    <xdr:clientData/>
  </xdr:oneCellAnchor>
  <xdr:twoCellAnchor editAs="oneCell">
    <xdr:from>
      <xdr:col>21</xdr:col>
      <xdr:colOff>53340</xdr:colOff>
      <xdr:row>0</xdr:row>
      <xdr:rowOff>45720</xdr:rowOff>
    </xdr:from>
    <xdr:to>
      <xdr:col>23</xdr:col>
      <xdr:colOff>121920</xdr:colOff>
      <xdr:row>9</xdr:row>
      <xdr:rowOff>137159</xdr:rowOff>
    </xdr:to>
    <mc:AlternateContent xmlns:mc="http://schemas.openxmlformats.org/markup-compatibility/2006" xmlns:a14="http://schemas.microsoft.com/office/drawing/2010/main">
      <mc:Choice Requires="a14">
        <xdr:graphicFrame macro="">
          <xdr:nvGraphicFramePr>
            <xdr:cNvPr id="9" name="Item 2">
              <a:extLst>
                <a:ext uri="{FF2B5EF4-FFF2-40B4-BE49-F238E27FC236}">
                  <a16:creationId xmlns:a16="http://schemas.microsoft.com/office/drawing/2014/main" id="{2552E51E-D988-4749-812E-E89DB6632818}"/>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2854940" y="45720"/>
              <a:ext cx="128778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xdr:colOff>
      <xdr:row>0</xdr:row>
      <xdr:rowOff>45721</xdr:rowOff>
    </xdr:from>
    <xdr:to>
      <xdr:col>21</xdr:col>
      <xdr:colOff>7620</xdr:colOff>
      <xdr:row>7</xdr:row>
      <xdr:rowOff>1</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C8862653-9BD1-49BD-8C81-8CFA13297FE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590020" y="45721"/>
              <a:ext cx="121920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480060</xdr:colOff>
      <xdr:row>0</xdr:row>
      <xdr:rowOff>114300</xdr:rowOff>
    </xdr:from>
    <xdr:to>
      <xdr:col>16</xdr:col>
      <xdr:colOff>228600</xdr:colOff>
      <xdr:row>11</xdr:row>
      <xdr:rowOff>129540</xdr:rowOff>
    </xdr:to>
    <xdr:graphicFrame macro="">
      <xdr:nvGraphicFramePr>
        <xdr:cNvPr id="13" name="Chart 12">
          <a:extLst>
            <a:ext uri="{FF2B5EF4-FFF2-40B4-BE49-F238E27FC236}">
              <a16:creationId xmlns:a16="http://schemas.microsoft.com/office/drawing/2014/main" id="{DC6D3D70-273F-4EA7-B9D8-95C87E597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16</xdr:col>
      <xdr:colOff>304800</xdr:colOff>
      <xdr:row>0</xdr:row>
      <xdr:rowOff>114300</xdr:rowOff>
    </xdr:from>
    <xdr:ext cx="1103764" cy="239809"/>
    <xdr:sp macro="" textlink="">
      <xdr:nvSpPr>
        <xdr:cNvPr id="14" name="TextBox 13">
          <a:extLst>
            <a:ext uri="{FF2B5EF4-FFF2-40B4-BE49-F238E27FC236}">
              <a16:creationId xmlns:a16="http://schemas.microsoft.com/office/drawing/2014/main" id="{1AEC145F-CB39-B834-35A4-3CAF9528F708}"/>
            </a:ext>
          </a:extLst>
        </xdr:cNvPr>
        <xdr:cNvSpPr txBox="1"/>
      </xdr:nvSpPr>
      <xdr:spPr>
        <a:xfrm>
          <a:off x="10058400" y="114300"/>
          <a:ext cx="1103764" cy="239809"/>
        </a:xfrm>
        <a:prstGeom prst="rect">
          <a:avLst/>
        </a:prstGeom>
        <a:solidFill>
          <a:srgbClr val="FEF1F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solidFill>
                <a:srgbClr val="C00000"/>
              </a:solidFill>
            </a:rPr>
            <a:t>SUM</a:t>
          </a:r>
          <a:r>
            <a:rPr lang="en-US" sz="1000" b="1" baseline="0">
              <a:solidFill>
                <a:srgbClr val="C00000"/>
              </a:solidFill>
            </a:rPr>
            <a:t> OF UNITS</a:t>
          </a:r>
        </a:p>
      </xdr:txBody>
    </xdr:sp>
    <xdr:clientData/>
  </xdr:oneCellAnchor>
  <xdr:oneCellAnchor>
    <xdr:from>
      <xdr:col>16</xdr:col>
      <xdr:colOff>533400</xdr:colOff>
      <xdr:row>2</xdr:row>
      <xdr:rowOff>38100</xdr:rowOff>
    </xdr:from>
    <xdr:ext cx="469872" cy="239809"/>
    <xdr:sp macro="" textlink="KPI!A10">
      <xdr:nvSpPr>
        <xdr:cNvPr id="15" name="TextBox 14">
          <a:extLst>
            <a:ext uri="{FF2B5EF4-FFF2-40B4-BE49-F238E27FC236}">
              <a16:creationId xmlns:a16="http://schemas.microsoft.com/office/drawing/2014/main" id="{D4C26E95-D4ED-8DB5-62B5-84C97B61CDE7}"/>
            </a:ext>
          </a:extLst>
        </xdr:cNvPr>
        <xdr:cNvSpPr txBox="1"/>
      </xdr:nvSpPr>
      <xdr:spPr>
        <a:xfrm>
          <a:off x="10287000" y="373380"/>
          <a:ext cx="469872"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34DD4F7-9181-4D85-BEE9-1C89CBE02AC5}" type="TxLink">
            <a:rPr lang="en-US" sz="1000" b="1" i="0" u="none" strike="noStrike">
              <a:solidFill>
                <a:srgbClr val="FEF1F0"/>
              </a:solidFill>
              <a:latin typeface="Arial"/>
              <a:cs typeface="Arial"/>
            </a:rPr>
            <a:pPr/>
            <a:t>722</a:t>
          </a:fld>
          <a:endParaRPr lang="en-US" sz="1100" b="1">
            <a:solidFill>
              <a:srgbClr val="FEF1F0"/>
            </a:solidFill>
          </a:endParaRPr>
        </a:p>
      </xdr:txBody>
    </xdr:sp>
    <xdr:clientData/>
  </xdr:oneCellAnchor>
  <xdr:oneCellAnchor>
    <xdr:from>
      <xdr:col>16</xdr:col>
      <xdr:colOff>320040</xdr:colOff>
      <xdr:row>3</xdr:row>
      <xdr:rowOff>160020</xdr:rowOff>
    </xdr:from>
    <xdr:ext cx="1117998" cy="239809"/>
    <xdr:sp macro="" textlink="">
      <xdr:nvSpPr>
        <xdr:cNvPr id="16" name="TextBox 15">
          <a:extLst>
            <a:ext uri="{FF2B5EF4-FFF2-40B4-BE49-F238E27FC236}">
              <a16:creationId xmlns:a16="http://schemas.microsoft.com/office/drawing/2014/main" id="{34EE9F47-C936-1404-8212-1E3CF3E47EE1}"/>
            </a:ext>
          </a:extLst>
        </xdr:cNvPr>
        <xdr:cNvSpPr txBox="1"/>
      </xdr:nvSpPr>
      <xdr:spPr>
        <a:xfrm>
          <a:off x="10073640" y="662940"/>
          <a:ext cx="1117998" cy="239809"/>
        </a:xfrm>
        <a:prstGeom prst="rect">
          <a:avLst/>
        </a:prstGeom>
        <a:solidFill>
          <a:srgbClr val="FEF1F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solidFill>
                <a:srgbClr val="C00000"/>
              </a:solidFill>
            </a:rPr>
            <a:t>TOTAL PROFIT</a:t>
          </a:r>
        </a:p>
      </xdr:txBody>
    </xdr:sp>
    <xdr:clientData/>
  </xdr:oneCellAnchor>
  <xdr:oneCellAnchor>
    <xdr:from>
      <xdr:col>16</xdr:col>
      <xdr:colOff>419100</xdr:colOff>
      <xdr:row>5</xdr:row>
      <xdr:rowOff>60960</xdr:rowOff>
    </xdr:from>
    <xdr:ext cx="826380" cy="239809"/>
    <xdr:sp macro="" textlink="KPI!B10">
      <xdr:nvSpPr>
        <xdr:cNvPr id="17" name="TextBox 16">
          <a:extLst>
            <a:ext uri="{FF2B5EF4-FFF2-40B4-BE49-F238E27FC236}">
              <a16:creationId xmlns:a16="http://schemas.microsoft.com/office/drawing/2014/main" id="{BCD900B5-ABEE-81DB-9FE4-39E946C43E7A}"/>
            </a:ext>
          </a:extLst>
        </xdr:cNvPr>
        <xdr:cNvSpPr txBox="1"/>
      </xdr:nvSpPr>
      <xdr:spPr>
        <a:xfrm>
          <a:off x="10172700" y="899160"/>
          <a:ext cx="826380"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FCCF9A3-B922-472C-A782-1B16814F2403}" type="TxLink">
            <a:rPr lang="en-US" sz="1000" b="1" i="0" u="none" strike="noStrike">
              <a:solidFill>
                <a:srgbClr val="FEF1F0"/>
              </a:solidFill>
              <a:latin typeface="Arial"/>
              <a:cs typeface="Arial"/>
            </a:rPr>
            <a:pPr/>
            <a:t>$9,577.65</a:t>
          </a:fld>
          <a:endParaRPr lang="en-US" sz="1100" b="1">
            <a:solidFill>
              <a:srgbClr val="FEF1F0"/>
            </a:solidFill>
          </a:endParaRPr>
        </a:p>
      </xdr:txBody>
    </xdr:sp>
    <xdr:clientData/>
  </xdr:oneCellAnchor>
  <xdr:oneCellAnchor>
    <xdr:from>
      <xdr:col>16</xdr:col>
      <xdr:colOff>312420</xdr:colOff>
      <xdr:row>7</xdr:row>
      <xdr:rowOff>60960</xdr:rowOff>
    </xdr:from>
    <xdr:ext cx="1324722" cy="239809"/>
    <xdr:sp macro="" textlink="">
      <xdr:nvSpPr>
        <xdr:cNvPr id="18" name="TextBox 17">
          <a:extLst>
            <a:ext uri="{FF2B5EF4-FFF2-40B4-BE49-F238E27FC236}">
              <a16:creationId xmlns:a16="http://schemas.microsoft.com/office/drawing/2014/main" id="{CE8E6AD0-B947-A3AF-288E-D89D812F7E5C}"/>
            </a:ext>
          </a:extLst>
        </xdr:cNvPr>
        <xdr:cNvSpPr txBox="1"/>
      </xdr:nvSpPr>
      <xdr:spPr>
        <a:xfrm>
          <a:off x="10066020" y="1234440"/>
          <a:ext cx="1324722" cy="239809"/>
        </a:xfrm>
        <a:prstGeom prst="rect">
          <a:avLst/>
        </a:prstGeom>
        <a:solidFill>
          <a:srgbClr val="FEF1F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solidFill>
                <a:srgbClr val="C00000"/>
              </a:solidFill>
            </a:rPr>
            <a:t>AVERAGE PROFIT</a:t>
          </a:r>
        </a:p>
      </xdr:txBody>
    </xdr:sp>
    <xdr:clientData/>
  </xdr:oneCellAnchor>
  <xdr:oneCellAnchor>
    <xdr:from>
      <xdr:col>16</xdr:col>
      <xdr:colOff>472440</xdr:colOff>
      <xdr:row>8</xdr:row>
      <xdr:rowOff>137160</xdr:rowOff>
    </xdr:from>
    <xdr:ext cx="648126" cy="239809"/>
    <xdr:sp macro="" textlink="KPI!D10">
      <xdr:nvSpPr>
        <xdr:cNvPr id="19" name="TextBox 18">
          <a:extLst>
            <a:ext uri="{FF2B5EF4-FFF2-40B4-BE49-F238E27FC236}">
              <a16:creationId xmlns:a16="http://schemas.microsoft.com/office/drawing/2014/main" id="{94F20D29-24F1-CC84-5CD2-7AAF6CDE84AD}"/>
            </a:ext>
          </a:extLst>
        </xdr:cNvPr>
        <xdr:cNvSpPr txBox="1"/>
      </xdr:nvSpPr>
      <xdr:spPr>
        <a:xfrm>
          <a:off x="10226040" y="1478280"/>
          <a:ext cx="648126"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294C1FB-C49C-4A82-AF1D-8CC97605980C}" type="TxLink">
            <a:rPr lang="en-US" sz="1000" b="1" i="0" u="none" strike="noStrike">
              <a:solidFill>
                <a:srgbClr val="FEF1F0"/>
              </a:solidFill>
              <a:latin typeface="Arial"/>
              <a:cs typeface="Arial"/>
            </a:rPr>
            <a:pPr/>
            <a:t>$638.51</a:t>
          </a:fld>
          <a:endParaRPr lang="en-US" sz="1100" b="1">
            <a:solidFill>
              <a:srgbClr val="FEF1F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281940</xdr:colOff>
      <xdr:row>1</xdr:row>
      <xdr:rowOff>0</xdr:rowOff>
    </xdr:from>
    <xdr:to>
      <xdr:col>11</xdr:col>
      <xdr:colOff>15240</xdr:colOff>
      <xdr:row>17</xdr:row>
      <xdr:rowOff>60960</xdr:rowOff>
    </xdr:to>
    <xdr:graphicFrame macro="">
      <xdr:nvGraphicFramePr>
        <xdr:cNvPr id="2" name="Monthwise_Sales">
          <a:extLst>
            <a:ext uri="{FF2B5EF4-FFF2-40B4-BE49-F238E27FC236}">
              <a16:creationId xmlns:a16="http://schemas.microsoft.com/office/drawing/2014/main" id="{D2011190-F4AF-0FDC-AF67-173842700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8</xdr:row>
      <xdr:rowOff>7620</xdr:rowOff>
    </xdr:from>
    <xdr:to>
      <xdr:col>15</xdr:col>
      <xdr:colOff>0</xdr:colOff>
      <xdr:row>21</xdr:row>
      <xdr:rowOff>66675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DE54218B-40B5-2FBB-029D-EFA9423F54E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200900" y="13487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358140</xdr:colOff>
      <xdr:row>4</xdr:row>
      <xdr:rowOff>106680</xdr:rowOff>
    </xdr:from>
    <xdr:to>
      <xdr:col>11</xdr:col>
      <xdr:colOff>495300</xdr:colOff>
      <xdr:row>21</xdr:row>
      <xdr:rowOff>0</xdr:rowOff>
    </xdr:to>
    <xdr:graphicFrame macro="">
      <xdr:nvGraphicFramePr>
        <xdr:cNvPr id="2" name="Regionwise_Product_Profit">
          <a:extLst>
            <a:ext uri="{FF2B5EF4-FFF2-40B4-BE49-F238E27FC236}">
              <a16:creationId xmlns:a16="http://schemas.microsoft.com/office/drawing/2014/main" id="{C9682C75-AA84-AD00-A49C-393762C9E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480060</xdr:colOff>
      <xdr:row>4</xdr:row>
      <xdr:rowOff>144780</xdr:rowOff>
    </xdr:from>
    <xdr:to>
      <xdr:col>15</xdr:col>
      <xdr:colOff>480060</xdr:colOff>
      <xdr:row>18</xdr:row>
      <xdr:rowOff>36195</xdr:rowOff>
    </xdr:to>
    <mc:AlternateContent xmlns:mc="http://schemas.openxmlformats.org/markup-compatibility/2006" xmlns:a14="http://schemas.microsoft.com/office/drawing/2010/main">
      <mc:Choice Requires="a14">
        <xdr:graphicFrame macro="">
          <xdr:nvGraphicFramePr>
            <xdr:cNvPr id="3" name="Item 1">
              <a:extLst>
                <a:ext uri="{FF2B5EF4-FFF2-40B4-BE49-F238E27FC236}">
                  <a16:creationId xmlns:a16="http://schemas.microsoft.com/office/drawing/2014/main" id="{4E51B0EC-A2B1-CBB9-E815-2A0BE8BC16DC}"/>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8359140" y="81534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403860</xdr:colOff>
      <xdr:row>3</xdr:row>
      <xdr:rowOff>114300</xdr:rowOff>
    </xdr:from>
    <xdr:to>
      <xdr:col>15</xdr:col>
      <xdr:colOff>449580</xdr:colOff>
      <xdr:row>24</xdr:row>
      <xdr:rowOff>121920</xdr:rowOff>
    </xdr:to>
    <xdr:graphicFrame macro="">
      <xdr:nvGraphicFramePr>
        <xdr:cNvPr id="2" name="Rep_Profit">
          <a:extLst>
            <a:ext uri="{FF2B5EF4-FFF2-40B4-BE49-F238E27FC236}">
              <a16:creationId xmlns:a16="http://schemas.microsoft.com/office/drawing/2014/main" id="{ECB1D601-98B4-A1DA-7325-F73F829EB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129540</xdr:colOff>
      <xdr:row>7</xdr:row>
      <xdr:rowOff>129540</xdr:rowOff>
    </xdr:from>
    <xdr:to>
      <xdr:col>14</xdr:col>
      <xdr:colOff>381000</xdr:colOff>
      <xdr:row>24</xdr:row>
      <xdr:rowOff>22860</xdr:rowOff>
    </xdr:to>
    <xdr:graphicFrame macro="">
      <xdr:nvGraphicFramePr>
        <xdr:cNvPr id="2" name="Chart 1">
          <a:extLst>
            <a:ext uri="{FF2B5EF4-FFF2-40B4-BE49-F238E27FC236}">
              <a16:creationId xmlns:a16="http://schemas.microsoft.com/office/drawing/2014/main" id="{DB57FFC0-1469-9148-9839-95AA4C9FA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228600</xdr:colOff>
      <xdr:row>5</xdr:row>
      <xdr:rowOff>114300</xdr:rowOff>
    </xdr:from>
    <xdr:to>
      <xdr:col>21</xdr:col>
      <xdr:colOff>274320</xdr:colOff>
      <xdr:row>19</xdr:row>
      <xdr:rowOff>5715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2A878C8A-9DA1-139D-A2B0-E880EFE6963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91600" y="952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15240</xdr:colOff>
      <xdr:row>1</xdr:row>
      <xdr:rowOff>144780</xdr:rowOff>
    </xdr:from>
    <xdr:to>
      <xdr:col>14</xdr:col>
      <xdr:colOff>15240</xdr:colOff>
      <xdr:row>10</xdr:row>
      <xdr:rowOff>15239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2D24901-E37D-90CD-01BD-5F092B3AA4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87440" y="312420"/>
              <a:ext cx="1783080" cy="1379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91440</xdr:colOff>
      <xdr:row>13</xdr:row>
      <xdr:rowOff>68580</xdr:rowOff>
    </xdr:from>
    <xdr:to>
      <xdr:col>18</xdr:col>
      <xdr:colOff>30480</xdr:colOff>
      <xdr:row>29</xdr:row>
      <xdr:rowOff>129540</xdr:rowOff>
    </xdr:to>
    <xdr:graphicFrame macro="">
      <xdr:nvGraphicFramePr>
        <xdr:cNvPr id="8" name="Chart 7">
          <a:extLst>
            <a:ext uri="{FF2B5EF4-FFF2-40B4-BE49-F238E27FC236}">
              <a16:creationId xmlns:a16="http://schemas.microsoft.com/office/drawing/2014/main" id="{03081B96-1FC5-9720-9AF2-1D0D99548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15240</xdr:colOff>
      <xdr:row>7</xdr:row>
      <xdr:rowOff>129540</xdr:rowOff>
    </xdr:from>
    <xdr:to>
      <xdr:col>14</xdr:col>
      <xdr:colOff>320040</xdr:colOff>
      <xdr:row>24</xdr:row>
      <xdr:rowOff>22860</xdr:rowOff>
    </xdr:to>
    <xdr:graphicFrame macro="">
      <xdr:nvGraphicFramePr>
        <xdr:cNvPr id="2" name="Chart 1">
          <a:extLst>
            <a:ext uri="{FF2B5EF4-FFF2-40B4-BE49-F238E27FC236}">
              <a16:creationId xmlns:a16="http://schemas.microsoft.com/office/drawing/2014/main" id="{C4746CA1-191B-83FD-3E60-3FDB64B3B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refreshedDate="45106.454537384256" createdVersion="8" refreshedVersion="8" minRefreshableVersion="3" recordCount="43" xr:uid="{2E695753-7EF4-43A7-AAE4-41CA50E3434C}">
  <cacheSource type="worksheet">
    <worksheetSource ref="A1:G44" sheet="Data"/>
  </cacheSource>
  <cacheFields count="8">
    <cacheField name="OrderDate" numFmtId="164">
      <sharedItems containsSemiMixedTypes="0" containsNonDate="0" containsDate="1" containsString="0" minDate="2014-01-06T00:00:00" maxDate="2015-12-22T00:00:00" count="43">
        <d v="2014-09-01T00:00:00"/>
        <d v="2015-06-17T00:00:00"/>
        <d v="2015-09-10T00:00:00"/>
        <d v="2015-11-17T00:00:00"/>
        <d v="2015-10-31T00:00:00"/>
        <d v="2014-02-26T00:00:00"/>
        <d v="2014-10-05T00:00:00"/>
        <d v="2015-12-21T00:00:00"/>
        <d v="2014-02-09T00:00:00"/>
        <d v="2015-08-07T00:00:00"/>
        <d v="2015-01-15T00:00:00"/>
        <d v="2014-01-23T00:00:00"/>
        <d v="2015-03-24T00:00:00"/>
        <d v="2015-05-14T00:00:00"/>
        <d v="2015-07-21T00:00:00"/>
        <d v="2015-04-10T00:00:00"/>
        <d v="2014-12-12T00:00:00"/>
        <d v="2014-04-18T00:00:00"/>
        <d v="2015-05-31T00:00:00"/>
        <d v="2015-02-01T00:00:00"/>
        <d v="2014-05-05T00:00:00"/>
        <d v="2014-06-25T00:00:00"/>
        <d v="2015-12-04T00:00:00"/>
        <d v="2014-11-25T00:00:00"/>
        <d v="2015-02-18T00:00:00"/>
        <d v="2014-11-08T00:00:00"/>
        <d v="2014-09-18T00:00:00"/>
        <d v="2014-07-12T00:00:00"/>
        <d v="2014-08-15T00:00:00"/>
        <d v="2014-04-01T00:00:00"/>
        <d v="2014-06-08T00:00:00"/>
        <d v="2015-07-04T00:00:00"/>
        <d v="2014-10-22T00:00:00"/>
        <d v="2014-12-29T00:00:00"/>
        <d v="2014-07-29T00:00:00"/>
        <d v="2014-01-06T00:00:00"/>
        <d v="2015-04-27T00:00:00"/>
        <d v="2015-08-24T00:00:00"/>
        <d v="2015-03-07T00:00:00"/>
        <d v="2014-05-22T00:00:00"/>
        <d v="2014-03-15T00:00:00"/>
        <d v="2015-10-14T00:00:00"/>
        <d v="2015-09-27T00:00:00"/>
      </sharedItems>
      <fieldGroup par="7"/>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acheField>
    <cacheField name="Unit Cost" numFmtId="44">
      <sharedItems containsSemiMixedTypes="0" containsString="0" containsNumber="1" minValue="1.29" maxValue="275" count="12">
        <n v="125"/>
        <n v="1.29"/>
        <n v="4.99"/>
        <n v="19.989999999999998"/>
        <n v="8.99"/>
        <n v="23.95"/>
        <n v="12.49"/>
        <n v="1.99"/>
        <n v="15"/>
        <n v="15.99"/>
        <n v="275"/>
        <n v="2.99"/>
      </sharedItems>
    </cacheField>
    <cacheField name="Total" numFmtId="44">
      <sharedItems containsSemiMixedTypes="0" containsString="0" containsNumber="1" minValue="9.0299999999999994" maxValue="1879.06"/>
    </cacheField>
    <cacheField name="Months (OrderDate)" numFmtId="0" databaseField="0">
      <fieldGroup base="0">
        <rangePr groupBy="months" startDate="2014-01-06T00:00:00" endDate="2015-12-22T00:00:00"/>
        <groupItems count="14">
          <s v="&lt;1/6/2014"/>
          <s v="Jan"/>
          <s v="Feb"/>
          <s v="Mar"/>
          <s v="Apr"/>
          <s v="May"/>
          <s v="Jun"/>
          <s v="Jul"/>
          <s v="Aug"/>
          <s v="Sep"/>
          <s v="Oct"/>
          <s v="Nov"/>
          <s v="Dec"/>
          <s v="&gt;12/22/2015"/>
        </groupItems>
      </fieldGroup>
    </cacheField>
  </cacheFields>
  <extLst>
    <ext xmlns:x14="http://schemas.microsoft.com/office/spreadsheetml/2009/9/main" uri="{725AE2AE-9491-48be-B2B4-4EB974FC3084}">
      <x14:pivotCacheDefinition pivotCacheId="304602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2"/>
    <x v="0"/>
    <n v="250"/>
  </r>
  <r>
    <x v="1"/>
    <x v="0"/>
    <x v="1"/>
    <x v="0"/>
    <n v="5"/>
    <x v="0"/>
    <n v="625"/>
  </r>
  <r>
    <x v="2"/>
    <x v="0"/>
    <x v="2"/>
    <x v="1"/>
    <n v="7"/>
    <x v="1"/>
    <n v="9.0299999999999994"/>
  </r>
  <r>
    <x v="3"/>
    <x v="0"/>
    <x v="3"/>
    <x v="2"/>
    <n v="11"/>
    <x v="2"/>
    <n v="54.89"/>
  </r>
  <r>
    <x v="4"/>
    <x v="0"/>
    <x v="4"/>
    <x v="1"/>
    <n v="14"/>
    <x v="1"/>
    <n v="18.059999999999999"/>
  </r>
  <r>
    <x v="5"/>
    <x v="0"/>
    <x v="2"/>
    <x v="3"/>
    <n v="27"/>
    <x v="3"/>
    <n v="539.73"/>
  </r>
  <r>
    <x v="6"/>
    <x v="0"/>
    <x v="5"/>
    <x v="2"/>
    <n v="28"/>
    <x v="4"/>
    <n v="251.72"/>
  </r>
  <r>
    <x v="7"/>
    <x v="0"/>
    <x v="4"/>
    <x v="2"/>
    <n v="28"/>
    <x v="2"/>
    <n v="139.72"/>
  </r>
  <r>
    <x v="8"/>
    <x v="0"/>
    <x v="3"/>
    <x v="1"/>
    <n v="36"/>
    <x v="2"/>
    <n v="179.64"/>
  </r>
  <r>
    <x v="9"/>
    <x v="0"/>
    <x v="1"/>
    <x v="4"/>
    <n v="42"/>
    <x v="5"/>
    <n v="1005.9"/>
  </r>
  <r>
    <x v="10"/>
    <x v="0"/>
    <x v="2"/>
    <x v="2"/>
    <n v="46"/>
    <x v="4"/>
    <n v="413.54"/>
  </r>
  <r>
    <x v="11"/>
    <x v="0"/>
    <x v="1"/>
    <x v="2"/>
    <n v="50"/>
    <x v="3"/>
    <n v="999.5"/>
  </r>
  <r>
    <x v="12"/>
    <x v="0"/>
    <x v="3"/>
    <x v="4"/>
    <n v="50"/>
    <x v="2"/>
    <n v="249.5"/>
  </r>
  <r>
    <x v="13"/>
    <x v="0"/>
    <x v="2"/>
    <x v="1"/>
    <n v="53"/>
    <x v="1"/>
    <n v="68.37"/>
  </r>
  <r>
    <x v="14"/>
    <x v="0"/>
    <x v="5"/>
    <x v="4"/>
    <n v="55"/>
    <x v="6"/>
    <n v="686.95"/>
  </r>
  <r>
    <x v="15"/>
    <x v="0"/>
    <x v="4"/>
    <x v="1"/>
    <n v="66"/>
    <x v="7"/>
    <n v="131.34"/>
  </r>
  <r>
    <x v="16"/>
    <x v="0"/>
    <x v="0"/>
    <x v="1"/>
    <n v="67"/>
    <x v="1"/>
    <n v="86.43"/>
  </r>
  <r>
    <x v="17"/>
    <x v="0"/>
    <x v="4"/>
    <x v="1"/>
    <n v="75"/>
    <x v="7"/>
    <n v="149.25"/>
  </r>
  <r>
    <x v="18"/>
    <x v="0"/>
    <x v="2"/>
    <x v="2"/>
    <n v="80"/>
    <x v="4"/>
    <n v="719.2"/>
  </r>
  <r>
    <x v="19"/>
    <x v="0"/>
    <x v="0"/>
    <x v="2"/>
    <n v="87"/>
    <x v="8"/>
    <n v="1305"/>
  </r>
  <r>
    <x v="20"/>
    <x v="0"/>
    <x v="3"/>
    <x v="1"/>
    <n v="90"/>
    <x v="2"/>
    <n v="449.1"/>
  </r>
  <r>
    <x v="21"/>
    <x v="0"/>
    <x v="5"/>
    <x v="1"/>
    <n v="90"/>
    <x v="2"/>
    <n v="449.1"/>
  </r>
  <r>
    <x v="22"/>
    <x v="0"/>
    <x v="3"/>
    <x v="2"/>
    <n v="94"/>
    <x v="3"/>
    <n v="1879.06"/>
  </r>
  <r>
    <x v="23"/>
    <x v="0"/>
    <x v="1"/>
    <x v="4"/>
    <n v="96"/>
    <x v="2"/>
    <n v="479.04"/>
  </r>
  <r>
    <x v="24"/>
    <x v="1"/>
    <x v="6"/>
    <x v="2"/>
    <n v="4"/>
    <x v="2"/>
    <n v="19.96"/>
  </r>
  <r>
    <x v="25"/>
    <x v="1"/>
    <x v="7"/>
    <x v="3"/>
    <n v="15"/>
    <x v="3"/>
    <n v="299.85000000000002"/>
  </r>
  <r>
    <x v="26"/>
    <x v="1"/>
    <x v="6"/>
    <x v="4"/>
    <n v="16"/>
    <x v="9"/>
    <n v="255.84"/>
  </r>
  <r>
    <x v="27"/>
    <x v="1"/>
    <x v="8"/>
    <x v="2"/>
    <n v="29"/>
    <x v="7"/>
    <n v="57.71"/>
  </r>
  <r>
    <x v="28"/>
    <x v="1"/>
    <x v="6"/>
    <x v="1"/>
    <n v="35"/>
    <x v="2"/>
    <n v="174.65"/>
  </r>
  <r>
    <x v="29"/>
    <x v="1"/>
    <x v="6"/>
    <x v="2"/>
    <n v="60"/>
    <x v="2"/>
    <n v="299.39999999999998"/>
  </r>
  <r>
    <x v="30"/>
    <x v="1"/>
    <x v="6"/>
    <x v="2"/>
    <n v="60"/>
    <x v="4"/>
    <n v="539.4"/>
  </r>
  <r>
    <x v="31"/>
    <x v="1"/>
    <x v="6"/>
    <x v="4"/>
    <n v="62"/>
    <x v="2"/>
    <n v="309.38"/>
  </r>
  <r>
    <x v="32"/>
    <x v="1"/>
    <x v="6"/>
    <x v="3"/>
    <n v="64"/>
    <x v="4"/>
    <n v="575.36"/>
  </r>
  <r>
    <x v="33"/>
    <x v="1"/>
    <x v="7"/>
    <x v="4"/>
    <n v="74"/>
    <x v="9"/>
    <n v="1183.26"/>
  </r>
  <r>
    <x v="34"/>
    <x v="1"/>
    <x v="7"/>
    <x v="2"/>
    <n v="81"/>
    <x v="3"/>
    <n v="1619.19"/>
  </r>
  <r>
    <x v="35"/>
    <x v="1"/>
    <x v="6"/>
    <x v="1"/>
    <n v="95"/>
    <x v="7"/>
    <n v="189.05"/>
  </r>
  <r>
    <x v="36"/>
    <x v="1"/>
    <x v="8"/>
    <x v="3"/>
    <n v="96"/>
    <x v="2"/>
    <n v="479.04"/>
  </r>
  <r>
    <x v="37"/>
    <x v="2"/>
    <x v="9"/>
    <x v="0"/>
    <n v="3"/>
    <x v="10"/>
    <n v="825"/>
  </r>
  <r>
    <x v="38"/>
    <x v="2"/>
    <x v="9"/>
    <x v="2"/>
    <n v="7"/>
    <x v="3"/>
    <n v="139.93"/>
  </r>
  <r>
    <x v="39"/>
    <x v="2"/>
    <x v="10"/>
    <x v="1"/>
    <n v="32"/>
    <x v="7"/>
    <n v="63.68"/>
  </r>
  <r>
    <x v="40"/>
    <x v="2"/>
    <x v="9"/>
    <x v="1"/>
    <n v="56"/>
    <x v="11"/>
    <n v="167.44"/>
  </r>
  <r>
    <x v="41"/>
    <x v="2"/>
    <x v="10"/>
    <x v="2"/>
    <n v="57"/>
    <x v="3"/>
    <n v="1139.43"/>
  </r>
  <r>
    <x v="42"/>
    <x v="2"/>
    <x v="9"/>
    <x v="3"/>
    <n v="76"/>
    <x v="7"/>
    <n v="15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18D0EC-E895-46DE-BB30-4B94971B71CC}" name="Monthwise_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8">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showAll="0"/>
    <pivotField showAll="0">
      <items count="6">
        <item x="2"/>
        <item h="1" x="0"/>
        <item h="1" x="3"/>
        <item h="1" x="4"/>
        <item h="1" x="1"/>
        <item t="default"/>
      </items>
    </pivotField>
    <pivotField dataField="1" showAll="0"/>
    <pivotField showAll="0"/>
    <pivotField showAll="0"/>
    <pivotField axis="axisRow" showAll="0">
      <items count="15">
        <item x="0"/>
        <item x="1"/>
        <item x="2"/>
        <item x="3"/>
        <item x="4"/>
        <item x="5"/>
        <item x="6"/>
        <item x="7"/>
        <item x="8"/>
        <item x="9"/>
        <item x="10"/>
        <item x="11"/>
        <item x="12"/>
        <item x="13"/>
        <item t="default"/>
      </items>
    </pivotField>
  </pivotFields>
  <rowFields count="1">
    <field x="7"/>
  </rowFields>
  <rowItems count="11">
    <i>
      <x v="1"/>
    </i>
    <i>
      <x v="2"/>
    </i>
    <i>
      <x v="3"/>
    </i>
    <i>
      <x v="4"/>
    </i>
    <i>
      <x v="5"/>
    </i>
    <i>
      <x v="6"/>
    </i>
    <i>
      <x v="7"/>
    </i>
    <i>
      <x v="10"/>
    </i>
    <i>
      <x v="11"/>
    </i>
    <i>
      <x v="12"/>
    </i>
    <i t="grand">
      <x/>
    </i>
  </rowItems>
  <colItems count="1">
    <i/>
  </colItems>
  <dataFields count="1">
    <dataField name="Sum of Units" fld="4" baseField="0" baseItem="0"/>
  </dataFields>
  <chartFormats count="7">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3"/>
          </reference>
        </references>
      </pivotArea>
    </chartFormat>
    <chartFormat chart="3" format="8">
      <pivotArea type="data" outline="0" fieldPosition="0">
        <references count="2">
          <reference field="4294967294" count="1" selected="0">
            <x v="0"/>
          </reference>
          <reference field="7" count="1" selected="0">
            <x v="6"/>
          </reference>
        </references>
      </pivotArea>
    </chartFormat>
    <chartFormat chart="3" format="9">
      <pivotArea type="data" outline="0" fieldPosition="0">
        <references count="2">
          <reference field="4294967294" count="1" selected="0">
            <x v="0"/>
          </reference>
          <reference field="7" count="1" selected="0">
            <x v="8"/>
          </reference>
        </references>
      </pivotArea>
    </chartFormat>
    <chartFormat chart="3" format="10">
      <pivotArea type="data" outline="0" fieldPosition="0">
        <references count="2">
          <reference field="4294967294" count="1" selected="0">
            <x v="0"/>
          </reference>
          <reference field="7" count="1" selected="0">
            <x v="11"/>
          </reference>
        </references>
      </pivotArea>
    </chartFormat>
    <chartFormat chart="3" format="11">
      <pivotArea type="data" outline="0" fieldPosition="0">
        <references count="2">
          <reference field="4294967294" count="1" selected="0">
            <x v="0"/>
          </reference>
          <reference field="7"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BBB3F-6311-4140-9CB9-A736406A2D5C}" name="Regionwise_Product_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8">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Row" showAll="0">
      <items count="4">
        <item x="0"/>
        <item x="1"/>
        <item x="2"/>
        <item t="default"/>
      </items>
    </pivotField>
    <pivotField showAll="0"/>
    <pivotField showAll="0">
      <items count="6">
        <item x="2"/>
        <item h="1" x="0"/>
        <item h="1" x="3"/>
        <item h="1" x="4"/>
        <item h="1"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6" baseField="0" baseItem="0" numFmtId="44"/>
  </dataFields>
  <formats count="1">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D04C2F-2F11-4545-A8E7-E3FA0B324D91}" name="Rep_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8">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axis="axisRow" showAll="0" sortType="ascending">
      <items count="12">
        <item x="4"/>
        <item x="2"/>
        <item x="8"/>
        <item x="3"/>
        <item x="6"/>
        <item x="1"/>
        <item x="5"/>
        <item x="7"/>
        <item x="0"/>
        <item x="9"/>
        <item x="10"/>
        <item t="default"/>
      </items>
      <autoSortScope>
        <pivotArea dataOnly="0" outline="0" fieldPosition="0">
          <references count="1">
            <reference field="4294967294" count="1" selected="0">
              <x v="0"/>
            </reference>
          </references>
        </pivotArea>
      </autoSortScope>
    </pivotField>
    <pivotField showAll="0">
      <items count="6">
        <item x="2"/>
        <item h="1" x="0"/>
        <item h="1" x="3"/>
        <item h="1" x="4"/>
        <item h="1"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12">
    <i>
      <x v="2"/>
    </i>
    <i>
      <x/>
    </i>
    <i>
      <x v="9"/>
    </i>
    <i>
      <x v="6"/>
    </i>
    <i>
      <x v="4"/>
    </i>
    <i>
      <x v="5"/>
    </i>
    <i>
      <x v="1"/>
    </i>
    <i>
      <x v="10"/>
    </i>
    <i>
      <x v="8"/>
    </i>
    <i>
      <x v="7"/>
    </i>
    <i>
      <x v="3"/>
    </i>
    <i t="grand">
      <x/>
    </i>
  </rowItems>
  <colItems count="1">
    <i/>
  </colItems>
  <dataFields count="1">
    <dataField name="Sum of Total" fld="6" baseField="0" baseItem="0" numFmtId="44"/>
  </dataFields>
  <formats count="1">
    <format dxfId="2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2E2920-8083-4A0F-A160-6CEDE865FAD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8">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showAll="0"/>
    <pivotField axis="axisRow" showAll="0">
      <items count="6">
        <item x="2"/>
        <item h="1" x="0"/>
        <item h="1" x="3"/>
        <item h="1" x="4"/>
        <item h="1" x="1"/>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2">
    <i>
      <x/>
    </i>
    <i t="grand">
      <x/>
    </i>
  </rowItems>
  <colItems count="1">
    <i/>
  </colItems>
  <dataFields count="1">
    <dataField name="Sum of Units" fld="4" baseField="3"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 chart="2" format="16">
      <pivotArea type="data" outline="0" fieldPosition="0">
        <references count="2">
          <reference field="4294967294" count="1" selected="0">
            <x v="0"/>
          </reference>
          <reference field="3" count="1" selected="0">
            <x v="3"/>
          </reference>
        </references>
      </pivotArea>
    </chartFormat>
    <chartFormat chart="2"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2FF1D4-C21C-496E-B0E4-675610911DC4}" name="PivotTable1" cacheId="0"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3:C10" firstHeaderRow="1" firstDataRow="2" firstDataCol="1"/>
  <pivotFields count="8">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showAll="0"/>
    <pivotField axis="axisCol" showAll="0">
      <items count="6">
        <item x="2"/>
        <item h="1" x="0"/>
        <item h="1" x="3"/>
        <item h="1" x="4"/>
        <item h="1" x="1"/>
        <item t="default"/>
      </items>
    </pivotField>
    <pivotField showAll="0"/>
    <pivotField axis="axisRow" dataField="1" showAll="0">
      <items count="13">
        <item x="1"/>
        <item x="7"/>
        <item x="11"/>
        <item x="2"/>
        <item x="4"/>
        <item x="6"/>
        <item x="8"/>
        <item x="9"/>
        <item x="3"/>
        <item x="5"/>
        <item x="0"/>
        <item x="1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6">
    <i>
      <x v="1"/>
    </i>
    <i>
      <x v="3"/>
    </i>
    <i>
      <x v="4"/>
    </i>
    <i>
      <x v="6"/>
    </i>
    <i>
      <x v="8"/>
    </i>
    <i t="grand">
      <x/>
    </i>
  </rowItems>
  <colFields count="1">
    <field x="3"/>
  </colFields>
  <colItems count="2">
    <i>
      <x/>
    </i>
    <i t="grand">
      <x/>
    </i>
  </colItems>
  <dataFields count="1">
    <dataField name="Average of Unit Cost" fld="5" subtotal="average" baseField="1" baseItem="0"/>
  </dataFields>
  <formats count="4">
    <format dxfId="21">
      <pivotArea dataOnly="0" fieldPosition="0">
        <references count="1">
          <reference field="5" count="0"/>
        </references>
      </pivotArea>
    </format>
    <format dxfId="20">
      <pivotArea collapsedLevelsAreSubtotals="1" fieldPosition="0">
        <references count="1">
          <reference field="5" count="0"/>
        </references>
      </pivotArea>
    </format>
    <format dxfId="19">
      <pivotArea dataOnly="0" labelOnly="1" fieldPosition="0">
        <references count="1">
          <reference field="5" count="0"/>
        </references>
      </pivotArea>
    </format>
    <format dxfId="1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C0F77F-9A80-4261-8209-9A62B57855CC}" name="PivotTable10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8">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showAll="0"/>
    <pivotField showAll="0">
      <items count="6">
        <item x="2"/>
        <item h="1" x="0"/>
        <item h="1" x="3"/>
        <item h="1" x="4"/>
        <item h="1" x="1"/>
        <item t="default"/>
      </items>
    </pivotField>
    <pivotField dataField="1"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4">
    <i>
      <x/>
    </i>
    <i i="1">
      <x v="1"/>
    </i>
    <i i="2">
      <x v="2"/>
    </i>
    <i i="3">
      <x v="3"/>
    </i>
  </colItems>
  <dataFields count="4">
    <dataField name="Sum of Units" fld="4" baseField="0" baseItem="0"/>
    <dataField name="Sum of Total" fld="6" baseField="0" baseItem="0" numFmtId="165"/>
    <dataField name="Average of Units" fld="4" subtotal="average" baseField="0" baseItem="1"/>
    <dataField name="Average of Total" fld="6" subtotal="average" baseField="0" baseItem="1" numFmtId="165"/>
  </dataFields>
  <formats count="4">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 dxfId="15">
      <pivotArea outline="0" collapsedLevelsAreSubtotals="1" fieldPosition="0">
        <references count="1">
          <reference field="4294967294" count="1" selected="0">
            <x v="3"/>
          </reference>
        </references>
      </pivotArea>
    </format>
    <format dxfId="14">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FC69CC-E26B-44F4-8717-9E9DAA2D2661}" name="PivotTable10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8">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axis="axisRow" showAll="0" measureFilter="1" sortType="ascending">
      <items count="12">
        <item x="4"/>
        <item x="2"/>
        <item x="8"/>
        <item x="3"/>
        <item x="6"/>
        <item x="1"/>
        <item x="5"/>
        <item x="7"/>
        <item x="0"/>
        <item x="9"/>
        <item x="10"/>
        <item t="default"/>
      </items>
      <autoSortScope>
        <pivotArea dataOnly="0" outline="0" fieldPosition="0">
          <references count="1">
            <reference field="4294967294" count="1" selected="0">
              <x v="0"/>
            </reference>
          </references>
        </pivotArea>
      </autoSortScope>
    </pivotField>
    <pivotField showAll="0">
      <items count="6">
        <item x="2"/>
        <item h="1" x="0"/>
        <item h="1" x="3"/>
        <item h="1" x="4"/>
        <item h="1" x="1"/>
        <item t="default"/>
      </items>
    </pivotField>
    <pivotField showAll="0"/>
    <pivotField numFmtId="44" showAll="0"/>
    <pivotField dataField="1" numFmtId="44" showAll="0"/>
    <pivotField showAll="0" defaultSubtotal="0">
      <items count="14">
        <item x="0"/>
        <item x="1"/>
        <item x="2"/>
        <item x="3"/>
        <item x="4"/>
        <item x="5"/>
        <item x="6"/>
        <item x="7"/>
        <item x="8"/>
        <item x="9"/>
        <item x="10"/>
        <item x="11"/>
        <item x="12"/>
        <item x="13"/>
      </items>
    </pivotField>
  </pivotFields>
  <rowFields count="1">
    <field x="2"/>
  </rowFields>
  <rowItems count="4">
    <i>
      <x v="8"/>
    </i>
    <i>
      <x v="7"/>
    </i>
    <i>
      <x v="3"/>
    </i>
    <i t="grand">
      <x/>
    </i>
  </rowItems>
  <colItems count="1">
    <i/>
  </colItems>
  <dataFields count="1">
    <dataField name="Sum of Total" fld="6" baseField="0" baseItem="0" numFmtId="166"/>
  </dataFields>
  <formats count="2">
    <format dxfId="13">
      <pivotArea outline="0" collapsedLevelsAreSubtotals="1" fieldPosition="0"/>
    </format>
    <format dxfId="1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3781EA4-897C-4A4A-A82F-6062BC09B666}" sourceName="Item">
  <pivotTables>
    <pivotTable tabId="2" name="Monthwise_Sales"/>
    <pivotTable tabId="7" name="PivotTable1"/>
    <pivotTable tabId="9" name="PivotTable105"/>
    <pivotTable tabId="3" name="Regionwise_Product_Profit"/>
    <pivotTable tabId="4" name="Rep_Profit"/>
    <pivotTable tabId="6" name="PivotTable8"/>
    <pivotTable tabId="11" name="PivotTable107"/>
  </pivotTables>
  <data>
    <tabular pivotCacheId="304602221">
      <items count="5">
        <i x="2" s="1"/>
        <i x="0"/>
        <i x="3"/>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85240FE-0FCB-43D2-BA9B-2D0B93A223B8}" sourceName="Region">
  <pivotTables>
    <pivotTable tabId="6" name="PivotTable8"/>
    <pivotTable tabId="7" name="PivotTable1"/>
    <pivotTable tabId="9" name="PivotTable105"/>
    <pivotTable tabId="2" name="Monthwise_Sales"/>
    <pivotTable tabId="3" name="Regionwise_Product_Profit"/>
    <pivotTable tabId="4" name="Rep_Profit"/>
    <pivotTable tabId="11" name="PivotTable107"/>
  </pivotTables>
  <data>
    <tabular pivotCacheId="30460222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9DC2B8C5-2E77-4E17-9F60-96D67FB5AF61}" cache="Slicer_Item" caption="Items" style="SlicerStyleDark2_SALES" rowHeight="209550"/>
  <slicer name="Region 2" xr10:uid="{8B13F46F-C065-4056-866A-1F1A4924EB5C}" cache="Slicer_Region1" caption="Region" style="SlicerStyleDark2_SALES"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D531B891-F901-4D09-9F80-A6F3C8E02834}" cache="Slicer_Item" caption="Item"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E5A17441-839D-4672-B527-4EC5762E6A35}" cache="Slicer_Item" caption="Item"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120B59D-0026-4F70-A727-7FDCCB4F84B8}" cache="Slicer_Region1" caption="Region"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22C6A2-9E2D-4986-9243-5F27EDF4E8AC}" cache="Slicer_Region1" caption="Region" style="SlicerStyleLight6"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8E427-98E1-4AA1-B2F4-ED64FB44FF29}">
  <dimension ref="A1"/>
  <sheetViews>
    <sheetView workbookViewId="0">
      <selection activeCell="T10" sqref="T10"/>
    </sheetView>
  </sheetViews>
  <sheetFormatPr defaultRowHeight="13.2"/>
  <cols>
    <col min="1" max="16384" width="8.88671875"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4"/>
  <sheetViews>
    <sheetView tabSelected="1" workbookViewId="0">
      <selection activeCell="E16" sqref="E16"/>
    </sheetView>
  </sheetViews>
  <sheetFormatPr defaultColWidth="12.6640625" defaultRowHeight="15.75" customHeight="1"/>
  <cols>
    <col min="1" max="1" width="13.109375" customWidth="1"/>
    <col min="6" max="7" width="12.6640625" style="10"/>
  </cols>
  <sheetData>
    <row r="1" spans="1:7" ht="13.2">
      <c r="A1" s="1" t="s">
        <v>0</v>
      </c>
      <c r="B1" s="2" t="s">
        <v>1</v>
      </c>
      <c r="C1" s="2" t="s">
        <v>2</v>
      </c>
      <c r="D1" s="2" t="s">
        <v>3</v>
      </c>
      <c r="E1" s="2" t="s">
        <v>4</v>
      </c>
      <c r="F1" s="8" t="s">
        <v>5</v>
      </c>
      <c r="G1" s="8" t="s">
        <v>6</v>
      </c>
    </row>
    <row r="2" spans="1:7" ht="13.2">
      <c r="A2" s="3">
        <v>41883</v>
      </c>
      <c r="B2" s="4" t="s">
        <v>7</v>
      </c>
      <c r="C2" s="4" t="s">
        <v>8</v>
      </c>
      <c r="D2" s="5" t="s">
        <v>9</v>
      </c>
      <c r="E2" s="4">
        <v>2</v>
      </c>
      <c r="F2" s="9">
        <v>125</v>
      </c>
      <c r="G2" s="9">
        <v>250</v>
      </c>
    </row>
    <row r="3" spans="1:7" ht="13.2">
      <c r="A3" s="3">
        <v>42172</v>
      </c>
      <c r="B3" s="4" t="s">
        <v>7</v>
      </c>
      <c r="C3" s="4" t="s">
        <v>10</v>
      </c>
      <c r="D3" s="5" t="s">
        <v>9</v>
      </c>
      <c r="E3" s="4">
        <v>5</v>
      </c>
      <c r="F3" s="9">
        <v>125</v>
      </c>
      <c r="G3" s="9">
        <v>625</v>
      </c>
    </row>
    <row r="4" spans="1:7" ht="13.2">
      <c r="A4" s="3">
        <v>42257</v>
      </c>
      <c r="B4" s="4" t="s">
        <v>7</v>
      </c>
      <c r="C4" s="4" t="s">
        <v>11</v>
      </c>
      <c r="D4" s="5" t="s">
        <v>12</v>
      </c>
      <c r="E4" s="4">
        <v>7</v>
      </c>
      <c r="F4" s="9">
        <v>1.29</v>
      </c>
      <c r="G4" s="9">
        <v>9.0299999999999994</v>
      </c>
    </row>
    <row r="5" spans="1:7" ht="13.2">
      <c r="A5" s="3">
        <v>42325</v>
      </c>
      <c r="B5" s="4" t="s">
        <v>7</v>
      </c>
      <c r="C5" s="4" t="s">
        <v>13</v>
      </c>
      <c r="D5" s="5" t="s">
        <v>14</v>
      </c>
      <c r="E5" s="4">
        <v>11</v>
      </c>
      <c r="F5" s="9">
        <v>4.99</v>
      </c>
      <c r="G5" s="9">
        <v>54.89</v>
      </c>
    </row>
    <row r="6" spans="1:7" ht="13.2">
      <c r="A6" s="3">
        <v>42308</v>
      </c>
      <c r="B6" s="4" t="s">
        <v>7</v>
      </c>
      <c r="C6" s="4" t="s">
        <v>15</v>
      </c>
      <c r="D6" s="5" t="s">
        <v>12</v>
      </c>
      <c r="E6" s="4">
        <v>14</v>
      </c>
      <c r="F6" s="9">
        <v>1.29</v>
      </c>
      <c r="G6" s="9">
        <v>18.059999999999999</v>
      </c>
    </row>
    <row r="7" spans="1:7" ht="13.2">
      <c r="A7" s="3">
        <v>41696</v>
      </c>
      <c r="B7" s="4" t="s">
        <v>7</v>
      </c>
      <c r="C7" s="4" t="s">
        <v>11</v>
      </c>
      <c r="D7" s="5" t="s">
        <v>16</v>
      </c>
      <c r="E7" s="4">
        <v>27</v>
      </c>
      <c r="F7" s="9">
        <v>19.989999999999998</v>
      </c>
      <c r="G7" s="9">
        <v>539.73</v>
      </c>
    </row>
    <row r="8" spans="1:7" ht="13.2">
      <c r="A8" s="3">
        <v>41917</v>
      </c>
      <c r="B8" s="4" t="s">
        <v>7</v>
      </c>
      <c r="C8" s="4" t="s">
        <v>17</v>
      </c>
      <c r="D8" s="5" t="s">
        <v>14</v>
      </c>
      <c r="E8" s="4">
        <v>28</v>
      </c>
      <c r="F8" s="9">
        <v>8.99</v>
      </c>
      <c r="G8" s="9">
        <v>251.72</v>
      </c>
    </row>
    <row r="9" spans="1:7" ht="13.2">
      <c r="A9" s="3">
        <v>42359</v>
      </c>
      <c r="B9" s="4" t="s">
        <v>7</v>
      </c>
      <c r="C9" s="4" t="s">
        <v>15</v>
      </c>
      <c r="D9" s="5" t="s">
        <v>14</v>
      </c>
      <c r="E9" s="4">
        <v>28</v>
      </c>
      <c r="F9" s="9">
        <v>4.99</v>
      </c>
      <c r="G9" s="9">
        <v>139.72</v>
      </c>
    </row>
    <row r="10" spans="1:7" ht="13.2">
      <c r="A10" s="3">
        <v>41679</v>
      </c>
      <c r="B10" s="4" t="s">
        <v>7</v>
      </c>
      <c r="C10" s="4" t="s">
        <v>13</v>
      </c>
      <c r="D10" s="5" t="s">
        <v>12</v>
      </c>
      <c r="E10" s="4">
        <v>36</v>
      </c>
      <c r="F10" s="9">
        <v>4.99</v>
      </c>
      <c r="G10" s="9">
        <v>179.64</v>
      </c>
    </row>
    <row r="11" spans="1:7" ht="13.2">
      <c r="A11" s="3">
        <v>42223</v>
      </c>
      <c r="B11" s="4" t="s">
        <v>7</v>
      </c>
      <c r="C11" s="4" t="s">
        <v>10</v>
      </c>
      <c r="D11" s="5" t="s">
        <v>18</v>
      </c>
      <c r="E11" s="4">
        <v>42</v>
      </c>
      <c r="F11" s="9">
        <v>23.95</v>
      </c>
      <c r="G11" s="9">
        <v>1005.9</v>
      </c>
    </row>
    <row r="12" spans="1:7" ht="13.2">
      <c r="A12" s="3">
        <v>42019</v>
      </c>
      <c r="B12" s="4" t="s">
        <v>7</v>
      </c>
      <c r="C12" s="4" t="s">
        <v>11</v>
      </c>
      <c r="D12" s="5" t="s">
        <v>14</v>
      </c>
      <c r="E12" s="4">
        <v>46</v>
      </c>
      <c r="F12" s="9">
        <v>8.99</v>
      </c>
      <c r="G12" s="9">
        <v>413.54</v>
      </c>
    </row>
    <row r="13" spans="1:7" ht="13.2">
      <c r="A13" s="3">
        <v>41662</v>
      </c>
      <c r="B13" s="4" t="s">
        <v>7</v>
      </c>
      <c r="C13" s="4" t="s">
        <v>10</v>
      </c>
      <c r="D13" s="5" t="s">
        <v>14</v>
      </c>
      <c r="E13" s="4">
        <v>50</v>
      </c>
      <c r="F13" s="9">
        <v>19.989999999999998</v>
      </c>
      <c r="G13" s="9">
        <v>999.5</v>
      </c>
    </row>
    <row r="14" spans="1:7" ht="13.2">
      <c r="A14" s="3">
        <v>42087</v>
      </c>
      <c r="B14" s="4" t="s">
        <v>7</v>
      </c>
      <c r="C14" s="4" t="s">
        <v>13</v>
      </c>
      <c r="D14" s="5" t="s">
        <v>18</v>
      </c>
      <c r="E14" s="4">
        <v>50</v>
      </c>
      <c r="F14" s="9">
        <v>4.99</v>
      </c>
      <c r="G14" s="9">
        <v>249.5</v>
      </c>
    </row>
    <row r="15" spans="1:7" ht="13.2">
      <c r="A15" s="3">
        <v>42138</v>
      </c>
      <c r="B15" s="4" t="s">
        <v>7</v>
      </c>
      <c r="C15" s="4" t="s">
        <v>11</v>
      </c>
      <c r="D15" s="5" t="s">
        <v>12</v>
      </c>
      <c r="E15" s="4">
        <v>53</v>
      </c>
      <c r="F15" s="9">
        <v>1.29</v>
      </c>
      <c r="G15" s="9">
        <v>68.37</v>
      </c>
    </row>
    <row r="16" spans="1:7" ht="13.2">
      <c r="A16" s="3">
        <v>42206</v>
      </c>
      <c r="B16" s="4" t="s">
        <v>7</v>
      </c>
      <c r="C16" s="4" t="s">
        <v>17</v>
      </c>
      <c r="D16" s="5" t="s">
        <v>18</v>
      </c>
      <c r="E16" s="4">
        <v>55</v>
      </c>
      <c r="F16" s="9">
        <v>12.49</v>
      </c>
      <c r="G16" s="9">
        <v>686.95</v>
      </c>
    </row>
    <row r="17" spans="1:7" ht="13.2">
      <c r="A17" s="3">
        <v>42104</v>
      </c>
      <c r="B17" s="4" t="s">
        <v>7</v>
      </c>
      <c r="C17" s="4" t="s">
        <v>15</v>
      </c>
      <c r="D17" s="5" t="s">
        <v>12</v>
      </c>
      <c r="E17" s="4">
        <v>66</v>
      </c>
      <c r="F17" s="9">
        <v>1.99</v>
      </c>
      <c r="G17" s="9">
        <v>131.34</v>
      </c>
    </row>
    <row r="18" spans="1:7" ht="13.2">
      <c r="A18" s="3">
        <v>41985</v>
      </c>
      <c r="B18" s="4" t="s">
        <v>7</v>
      </c>
      <c r="C18" s="4" t="s">
        <v>8</v>
      </c>
      <c r="D18" s="5" t="s">
        <v>12</v>
      </c>
      <c r="E18" s="4">
        <v>67</v>
      </c>
      <c r="F18" s="9">
        <v>1.29</v>
      </c>
      <c r="G18" s="9">
        <v>86.43</v>
      </c>
    </row>
    <row r="19" spans="1:7" ht="13.2">
      <c r="A19" s="3">
        <v>41747</v>
      </c>
      <c r="B19" s="4" t="s">
        <v>7</v>
      </c>
      <c r="C19" s="4" t="s">
        <v>15</v>
      </c>
      <c r="D19" s="5" t="s">
        <v>12</v>
      </c>
      <c r="E19" s="4">
        <v>75</v>
      </c>
      <c r="F19" s="9">
        <v>1.99</v>
      </c>
      <c r="G19" s="9">
        <v>149.25</v>
      </c>
    </row>
    <row r="20" spans="1:7" ht="13.2">
      <c r="A20" s="3">
        <v>42155</v>
      </c>
      <c r="B20" s="4" t="s">
        <v>7</v>
      </c>
      <c r="C20" s="4" t="s">
        <v>11</v>
      </c>
      <c r="D20" s="5" t="s">
        <v>14</v>
      </c>
      <c r="E20" s="4">
        <v>80</v>
      </c>
      <c r="F20" s="9">
        <v>8.99</v>
      </c>
      <c r="G20" s="9">
        <v>719.2</v>
      </c>
    </row>
    <row r="21" spans="1:7" ht="13.2">
      <c r="A21" s="3">
        <v>42036</v>
      </c>
      <c r="B21" s="4" t="s">
        <v>7</v>
      </c>
      <c r="C21" s="4" t="s">
        <v>8</v>
      </c>
      <c r="D21" s="5" t="s">
        <v>14</v>
      </c>
      <c r="E21" s="4">
        <v>87</v>
      </c>
      <c r="F21" s="9">
        <v>15</v>
      </c>
      <c r="G21" s="9">
        <v>1305</v>
      </c>
    </row>
    <row r="22" spans="1:7" ht="13.2">
      <c r="A22" s="3">
        <v>41764</v>
      </c>
      <c r="B22" s="4" t="s">
        <v>7</v>
      </c>
      <c r="C22" s="4" t="s">
        <v>13</v>
      </c>
      <c r="D22" s="5" t="s">
        <v>12</v>
      </c>
      <c r="E22" s="4">
        <v>90</v>
      </c>
      <c r="F22" s="9">
        <v>4.99</v>
      </c>
      <c r="G22" s="9">
        <v>449.1</v>
      </c>
    </row>
    <row r="23" spans="1:7" ht="13.2">
      <c r="A23" s="3">
        <v>41815</v>
      </c>
      <c r="B23" s="4" t="s">
        <v>7</v>
      </c>
      <c r="C23" s="4" t="s">
        <v>17</v>
      </c>
      <c r="D23" s="5" t="s">
        <v>12</v>
      </c>
      <c r="E23" s="4">
        <v>90</v>
      </c>
      <c r="F23" s="9">
        <v>4.99</v>
      </c>
      <c r="G23" s="9">
        <v>449.1</v>
      </c>
    </row>
    <row r="24" spans="1:7" ht="13.2">
      <c r="A24" s="3">
        <v>42342</v>
      </c>
      <c r="B24" s="4" t="s">
        <v>7</v>
      </c>
      <c r="C24" s="4" t="s">
        <v>13</v>
      </c>
      <c r="D24" s="5" t="s">
        <v>14</v>
      </c>
      <c r="E24" s="4">
        <v>94</v>
      </c>
      <c r="F24" s="9">
        <v>19.989999999999998</v>
      </c>
      <c r="G24" s="9">
        <v>1879.06</v>
      </c>
    </row>
    <row r="25" spans="1:7" ht="13.2">
      <c r="A25" s="3">
        <v>41968</v>
      </c>
      <c r="B25" s="4" t="s">
        <v>7</v>
      </c>
      <c r="C25" s="4" t="s">
        <v>10</v>
      </c>
      <c r="D25" s="5" t="s">
        <v>18</v>
      </c>
      <c r="E25" s="4">
        <v>96</v>
      </c>
      <c r="F25" s="9">
        <v>4.99</v>
      </c>
      <c r="G25" s="9">
        <v>479.04</v>
      </c>
    </row>
    <row r="26" spans="1:7" ht="13.2">
      <c r="A26" s="3">
        <v>42053</v>
      </c>
      <c r="B26" s="4" t="s">
        <v>19</v>
      </c>
      <c r="C26" s="4" t="s">
        <v>20</v>
      </c>
      <c r="D26" s="5" t="s">
        <v>14</v>
      </c>
      <c r="E26" s="4">
        <v>4</v>
      </c>
      <c r="F26" s="9">
        <v>4.99</v>
      </c>
      <c r="G26" s="9">
        <v>19.96</v>
      </c>
    </row>
    <row r="27" spans="1:7" ht="13.2">
      <c r="A27" s="3">
        <v>41951</v>
      </c>
      <c r="B27" s="4" t="s">
        <v>19</v>
      </c>
      <c r="C27" s="4" t="s">
        <v>21</v>
      </c>
      <c r="D27" s="5" t="s">
        <v>16</v>
      </c>
      <c r="E27" s="4">
        <v>15</v>
      </c>
      <c r="F27" s="9">
        <v>19.989999999999998</v>
      </c>
      <c r="G27" s="9">
        <v>299.85000000000002</v>
      </c>
    </row>
    <row r="28" spans="1:7" ht="13.2">
      <c r="A28" s="3">
        <v>41900</v>
      </c>
      <c r="B28" s="4" t="s">
        <v>19</v>
      </c>
      <c r="C28" s="4" t="s">
        <v>20</v>
      </c>
      <c r="D28" s="5" t="s">
        <v>18</v>
      </c>
      <c r="E28" s="4">
        <v>16</v>
      </c>
      <c r="F28" s="9">
        <v>15.99</v>
      </c>
      <c r="G28" s="9">
        <v>255.84</v>
      </c>
    </row>
    <row r="29" spans="1:7" ht="13.2">
      <c r="A29" s="3">
        <v>41832</v>
      </c>
      <c r="B29" s="4" t="s">
        <v>19</v>
      </c>
      <c r="C29" s="4" t="s">
        <v>22</v>
      </c>
      <c r="D29" s="5" t="s">
        <v>14</v>
      </c>
      <c r="E29" s="4">
        <v>29</v>
      </c>
      <c r="F29" s="9">
        <v>1.99</v>
      </c>
      <c r="G29" s="9">
        <v>57.71</v>
      </c>
    </row>
    <row r="30" spans="1:7" ht="13.2">
      <c r="A30" s="3">
        <v>41866</v>
      </c>
      <c r="B30" s="4" t="s">
        <v>19</v>
      </c>
      <c r="C30" s="4" t="s">
        <v>20</v>
      </c>
      <c r="D30" s="5" t="s">
        <v>12</v>
      </c>
      <c r="E30" s="4">
        <v>35</v>
      </c>
      <c r="F30" s="9">
        <v>4.99</v>
      </c>
      <c r="G30" s="9">
        <v>174.65</v>
      </c>
    </row>
    <row r="31" spans="1:7" ht="13.2">
      <c r="A31" s="3">
        <v>41730</v>
      </c>
      <c r="B31" s="4" t="s">
        <v>19</v>
      </c>
      <c r="C31" s="4" t="s">
        <v>20</v>
      </c>
      <c r="D31" s="5" t="s">
        <v>14</v>
      </c>
      <c r="E31" s="4">
        <v>60</v>
      </c>
      <c r="F31" s="9">
        <v>4.99</v>
      </c>
      <c r="G31" s="9">
        <v>299.39999999999998</v>
      </c>
    </row>
    <row r="32" spans="1:7" ht="13.2">
      <c r="A32" s="3">
        <v>41798</v>
      </c>
      <c r="B32" s="4" t="s">
        <v>19</v>
      </c>
      <c r="C32" s="4" t="s">
        <v>20</v>
      </c>
      <c r="D32" s="5" t="s">
        <v>14</v>
      </c>
      <c r="E32" s="4">
        <v>60</v>
      </c>
      <c r="F32" s="9">
        <v>8.99</v>
      </c>
      <c r="G32" s="9">
        <v>539.4</v>
      </c>
    </row>
    <row r="33" spans="1:7" ht="13.2">
      <c r="A33" s="3">
        <v>42189</v>
      </c>
      <c r="B33" s="4" t="s">
        <v>19</v>
      </c>
      <c r="C33" s="4" t="s">
        <v>20</v>
      </c>
      <c r="D33" s="5" t="s">
        <v>18</v>
      </c>
      <c r="E33" s="4">
        <v>62</v>
      </c>
      <c r="F33" s="9">
        <v>4.99</v>
      </c>
      <c r="G33" s="9">
        <v>309.38</v>
      </c>
    </row>
    <row r="34" spans="1:7" ht="13.2">
      <c r="A34" s="3">
        <v>41934</v>
      </c>
      <c r="B34" s="4" t="s">
        <v>19</v>
      </c>
      <c r="C34" s="4" t="s">
        <v>20</v>
      </c>
      <c r="D34" s="5" t="s">
        <v>16</v>
      </c>
      <c r="E34" s="4">
        <v>64</v>
      </c>
      <c r="F34" s="9">
        <v>8.99</v>
      </c>
      <c r="G34" s="9">
        <v>575.36</v>
      </c>
    </row>
    <row r="35" spans="1:7" ht="13.2">
      <c r="A35" s="3">
        <v>42002</v>
      </c>
      <c r="B35" s="4" t="s">
        <v>19</v>
      </c>
      <c r="C35" s="4" t="s">
        <v>21</v>
      </c>
      <c r="D35" s="5" t="s">
        <v>18</v>
      </c>
      <c r="E35" s="4">
        <v>74</v>
      </c>
      <c r="F35" s="9">
        <v>15.99</v>
      </c>
      <c r="G35" s="9">
        <v>1183.26</v>
      </c>
    </row>
    <row r="36" spans="1:7" ht="13.2">
      <c r="A36" s="3">
        <v>41849</v>
      </c>
      <c r="B36" s="4" t="s">
        <v>19</v>
      </c>
      <c r="C36" s="4" t="s">
        <v>21</v>
      </c>
      <c r="D36" s="5" t="s">
        <v>14</v>
      </c>
      <c r="E36" s="4">
        <v>81</v>
      </c>
      <c r="F36" s="9">
        <v>19.989999999999998</v>
      </c>
      <c r="G36" s="9">
        <v>1619.19</v>
      </c>
    </row>
    <row r="37" spans="1:7" ht="13.2">
      <c r="A37" s="3">
        <v>41645</v>
      </c>
      <c r="B37" s="4" t="s">
        <v>19</v>
      </c>
      <c r="C37" s="4" t="s">
        <v>20</v>
      </c>
      <c r="D37" s="5" t="s">
        <v>12</v>
      </c>
      <c r="E37" s="4">
        <v>95</v>
      </c>
      <c r="F37" s="9">
        <v>1.99</v>
      </c>
      <c r="G37" s="9">
        <v>189.05</v>
      </c>
    </row>
    <row r="38" spans="1:7" ht="13.2">
      <c r="A38" s="3">
        <v>42121</v>
      </c>
      <c r="B38" s="4" t="s">
        <v>19</v>
      </c>
      <c r="C38" s="4" t="s">
        <v>22</v>
      </c>
      <c r="D38" s="5" t="s">
        <v>16</v>
      </c>
      <c r="E38" s="4">
        <v>96</v>
      </c>
      <c r="F38" s="9">
        <v>4.99</v>
      </c>
      <c r="G38" s="9">
        <v>479.04</v>
      </c>
    </row>
    <row r="39" spans="1:7" ht="13.2">
      <c r="A39" s="3">
        <v>42240</v>
      </c>
      <c r="B39" s="4" t="s">
        <v>23</v>
      </c>
      <c r="C39" s="4" t="s">
        <v>24</v>
      </c>
      <c r="D39" s="5" t="s">
        <v>9</v>
      </c>
      <c r="E39" s="4">
        <v>3</v>
      </c>
      <c r="F39" s="9">
        <v>275</v>
      </c>
      <c r="G39" s="9">
        <v>825</v>
      </c>
    </row>
    <row r="40" spans="1:7" ht="13.2">
      <c r="A40" s="3">
        <v>42070</v>
      </c>
      <c r="B40" s="4" t="s">
        <v>23</v>
      </c>
      <c r="C40" s="4" t="s">
        <v>24</v>
      </c>
      <c r="D40" s="5" t="s">
        <v>14</v>
      </c>
      <c r="E40" s="4">
        <v>7</v>
      </c>
      <c r="F40" s="9">
        <v>19.989999999999998</v>
      </c>
      <c r="G40" s="9">
        <v>139.93</v>
      </c>
    </row>
    <row r="41" spans="1:7" ht="13.2">
      <c r="A41" s="3">
        <v>41781</v>
      </c>
      <c r="B41" s="4" t="s">
        <v>23</v>
      </c>
      <c r="C41" s="4" t="s">
        <v>25</v>
      </c>
      <c r="D41" s="5" t="s">
        <v>12</v>
      </c>
      <c r="E41" s="4">
        <v>32</v>
      </c>
      <c r="F41" s="9">
        <v>1.99</v>
      </c>
      <c r="G41" s="9">
        <v>63.68</v>
      </c>
    </row>
    <row r="42" spans="1:7" ht="13.2">
      <c r="A42" s="3">
        <v>41713</v>
      </c>
      <c r="B42" s="4" t="s">
        <v>23</v>
      </c>
      <c r="C42" s="4" t="s">
        <v>24</v>
      </c>
      <c r="D42" s="5" t="s">
        <v>12</v>
      </c>
      <c r="E42" s="4">
        <v>56</v>
      </c>
      <c r="F42" s="9">
        <v>2.99</v>
      </c>
      <c r="G42" s="9">
        <v>167.44</v>
      </c>
    </row>
    <row r="43" spans="1:7" ht="13.2">
      <c r="A43" s="3">
        <v>42291</v>
      </c>
      <c r="B43" s="4" t="s">
        <v>23</v>
      </c>
      <c r="C43" s="4" t="s">
        <v>25</v>
      </c>
      <c r="D43" s="5" t="s">
        <v>14</v>
      </c>
      <c r="E43" s="4">
        <v>57</v>
      </c>
      <c r="F43" s="9">
        <v>19.989999999999998</v>
      </c>
      <c r="G43" s="9">
        <v>1139.43</v>
      </c>
    </row>
    <row r="44" spans="1:7" ht="13.2">
      <c r="A44" s="3">
        <v>42274</v>
      </c>
      <c r="B44" s="4" t="s">
        <v>23</v>
      </c>
      <c r="C44" s="4" t="s">
        <v>24</v>
      </c>
      <c r="D44" s="5" t="s">
        <v>16</v>
      </c>
      <c r="E44" s="4">
        <v>76</v>
      </c>
      <c r="F44" s="9">
        <v>1.99</v>
      </c>
      <c r="G44" s="9">
        <v>151.24</v>
      </c>
    </row>
  </sheetData>
  <autoFilter ref="A1:G44"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8BAFA-894D-42AB-B155-64E6137395AB}">
  <dimension ref="A3:B14"/>
  <sheetViews>
    <sheetView workbookViewId="0">
      <selection activeCell="A4" sqref="A4"/>
    </sheetView>
  </sheetViews>
  <sheetFormatPr defaultRowHeight="13.2"/>
  <cols>
    <col min="1" max="1" width="13.33203125" bestFit="1" customWidth="1"/>
    <col min="2" max="2" width="12.21875" bestFit="1" customWidth="1"/>
    <col min="3" max="3" width="5.33203125" bestFit="1" customWidth="1"/>
    <col min="4" max="4" width="4.33203125" bestFit="1" customWidth="1"/>
    <col min="5" max="5" width="7.77734375" bestFit="1" customWidth="1"/>
    <col min="6" max="6" width="6.21875" bestFit="1" customWidth="1"/>
    <col min="7" max="7" width="11.33203125" bestFit="1" customWidth="1"/>
  </cols>
  <sheetData>
    <row r="3" spans="1:2">
      <c r="A3" s="6" t="s">
        <v>26</v>
      </c>
      <c r="B3" t="s">
        <v>31</v>
      </c>
    </row>
    <row r="4" spans="1:2">
      <c r="A4" s="7" t="s">
        <v>33</v>
      </c>
      <c r="B4" s="18">
        <v>96</v>
      </c>
    </row>
    <row r="5" spans="1:2">
      <c r="A5" s="7" t="s">
        <v>34</v>
      </c>
      <c r="B5" s="18">
        <v>91</v>
      </c>
    </row>
    <row r="6" spans="1:2">
      <c r="A6" s="7" t="s">
        <v>35</v>
      </c>
      <c r="B6" s="18">
        <v>7</v>
      </c>
    </row>
    <row r="7" spans="1:2">
      <c r="A7" s="7" t="s">
        <v>28</v>
      </c>
      <c r="B7" s="18">
        <v>60</v>
      </c>
    </row>
    <row r="8" spans="1:2">
      <c r="A8" s="7" t="s">
        <v>29</v>
      </c>
      <c r="B8" s="18">
        <v>80</v>
      </c>
    </row>
    <row r="9" spans="1:2">
      <c r="A9" s="7" t="s">
        <v>32</v>
      </c>
      <c r="B9" s="18">
        <v>60</v>
      </c>
    </row>
    <row r="10" spans="1:2">
      <c r="A10" s="7" t="s">
        <v>42</v>
      </c>
      <c r="B10" s="18">
        <v>110</v>
      </c>
    </row>
    <row r="11" spans="1:2">
      <c r="A11" s="7" t="s">
        <v>30</v>
      </c>
      <c r="B11" s="18">
        <v>85</v>
      </c>
    </row>
    <row r="12" spans="1:2">
      <c r="A12" s="7" t="s">
        <v>43</v>
      </c>
      <c r="B12" s="18">
        <v>11</v>
      </c>
    </row>
    <row r="13" spans="1:2">
      <c r="A13" s="7" t="s">
        <v>36</v>
      </c>
      <c r="B13" s="18">
        <v>122</v>
      </c>
    </row>
    <row r="14" spans="1:2">
      <c r="A14" s="7" t="s">
        <v>27</v>
      </c>
      <c r="B14" s="18">
        <v>722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6D16A-FD8A-4387-971B-DB3713540D2C}">
  <dimension ref="A3:B7"/>
  <sheetViews>
    <sheetView workbookViewId="0">
      <selection activeCell="F32" sqref="F32"/>
    </sheetView>
  </sheetViews>
  <sheetFormatPr defaultRowHeight="13.2"/>
  <cols>
    <col min="1" max="1" width="13.33203125" bestFit="1" customWidth="1"/>
    <col min="2" max="2" width="12" bestFit="1" customWidth="1"/>
    <col min="3" max="4" width="8" bestFit="1" customWidth="1"/>
    <col min="5" max="5" width="11.33203125" bestFit="1" customWidth="1"/>
  </cols>
  <sheetData>
    <row r="3" spans="1:2">
      <c r="A3" s="6" t="s">
        <v>26</v>
      </c>
      <c r="B3" t="s">
        <v>37</v>
      </c>
    </row>
    <row r="4" spans="1:2">
      <c r="A4" s="7" t="s">
        <v>7</v>
      </c>
      <c r="B4" s="11">
        <v>5762.63</v>
      </c>
    </row>
    <row r="5" spans="1:2">
      <c r="A5" s="7" t="s">
        <v>19</v>
      </c>
      <c r="B5" s="11">
        <v>2535.6600000000003</v>
      </c>
    </row>
    <row r="6" spans="1:2">
      <c r="A6" s="7" t="s">
        <v>23</v>
      </c>
      <c r="B6" s="11">
        <v>1279.3600000000001</v>
      </c>
    </row>
    <row r="7" spans="1:2">
      <c r="A7" s="7" t="s">
        <v>27</v>
      </c>
      <c r="B7" s="11">
        <v>9577.6500000000015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FC3CE-A93B-4E8A-8F92-952E97E8D643}">
  <dimension ref="A3:B15"/>
  <sheetViews>
    <sheetView workbookViewId="0">
      <selection activeCell="D23" sqref="D23"/>
    </sheetView>
  </sheetViews>
  <sheetFormatPr defaultRowHeight="13.2"/>
  <cols>
    <col min="1" max="1" width="13.33203125" bestFit="1" customWidth="1"/>
    <col min="2" max="2" width="12" bestFit="1" customWidth="1"/>
  </cols>
  <sheetData>
    <row r="3" spans="1:2">
      <c r="A3" s="6" t="s">
        <v>26</v>
      </c>
      <c r="B3" t="s">
        <v>37</v>
      </c>
    </row>
    <row r="4" spans="1:2">
      <c r="A4" s="7" t="s">
        <v>22</v>
      </c>
      <c r="B4" s="11">
        <v>57.71</v>
      </c>
    </row>
    <row r="5" spans="1:2">
      <c r="A5" s="7" t="s">
        <v>15</v>
      </c>
      <c r="B5" s="11">
        <v>139.72</v>
      </c>
    </row>
    <row r="6" spans="1:2">
      <c r="A6" s="7" t="s">
        <v>24</v>
      </c>
      <c r="B6" s="11">
        <v>139.93</v>
      </c>
    </row>
    <row r="7" spans="1:2">
      <c r="A7" s="7" t="s">
        <v>17</v>
      </c>
      <c r="B7" s="11">
        <v>251.72</v>
      </c>
    </row>
    <row r="8" spans="1:2">
      <c r="A8" s="7" t="s">
        <v>20</v>
      </c>
      <c r="B8" s="11">
        <v>858.76</v>
      </c>
    </row>
    <row r="9" spans="1:2">
      <c r="A9" s="7" t="s">
        <v>10</v>
      </c>
      <c r="B9" s="11">
        <v>999.5</v>
      </c>
    </row>
    <row r="10" spans="1:2">
      <c r="A10" s="7" t="s">
        <v>11</v>
      </c>
      <c r="B10" s="11">
        <v>1132.74</v>
      </c>
    </row>
    <row r="11" spans="1:2">
      <c r="A11" s="7" t="s">
        <v>25</v>
      </c>
      <c r="B11" s="11">
        <v>1139.43</v>
      </c>
    </row>
    <row r="12" spans="1:2">
      <c r="A12" s="7" t="s">
        <v>8</v>
      </c>
      <c r="B12" s="11">
        <v>1305</v>
      </c>
    </row>
    <row r="13" spans="1:2">
      <c r="A13" s="7" t="s">
        <v>21</v>
      </c>
      <c r="B13" s="11">
        <v>1619.19</v>
      </c>
    </row>
    <row r="14" spans="1:2">
      <c r="A14" s="7" t="s">
        <v>13</v>
      </c>
      <c r="B14" s="11">
        <v>1933.95</v>
      </c>
    </row>
    <row r="15" spans="1:2">
      <c r="A15" s="7" t="s">
        <v>27</v>
      </c>
      <c r="B15" s="11">
        <v>9577.6500000000015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EEC31-A9A8-45EE-923D-2923BA60AC7E}">
  <dimension ref="A3:B5"/>
  <sheetViews>
    <sheetView workbookViewId="0">
      <selection activeCell="M27" sqref="M27"/>
    </sheetView>
  </sheetViews>
  <sheetFormatPr defaultRowHeight="13.2"/>
  <cols>
    <col min="1" max="1" width="13.33203125" bestFit="1" customWidth="1"/>
    <col min="2" max="3" width="12.21875" bestFit="1" customWidth="1"/>
    <col min="4" max="4" width="6" bestFit="1" customWidth="1"/>
    <col min="5" max="5" width="4" bestFit="1" customWidth="1"/>
    <col min="6" max="6" width="7" bestFit="1" customWidth="1"/>
    <col min="7" max="8" width="6" bestFit="1" customWidth="1"/>
    <col min="9" max="12" width="7" bestFit="1" customWidth="1"/>
    <col min="13" max="14" width="6" bestFit="1" customWidth="1"/>
    <col min="15" max="18" width="7" bestFit="1" customWidth="1"/>
    <col min="19" max="20" width="6" bestFit="1" customWidth="1"/>
    <col min="21" max="22" width="7" bestFit="1" customWidth="1"/>
    <col min="23" max="23" width="8" bestFit="1" customWidth="1"/>
    <col min="24" max="24" width="6" bestFit="1" customWidth="1"/>
    <col min="25" max="27" width="7" bestFit="1" customWidth="1"/>
    <col min="28" max="28" width="6" bestFit="1" customWidth="1"/>
    <col min="29" max="29" width="8" bestFit="1" customWidth="1"/>
    <col min="30" max="31" width="7" bestFit="1" customWidth="1"/>
    <col min="32" max="32" width="6" bestFit="1" customWidth="1"/>
    <col min="33" max="33" width="8" bestFit="1" customWidth="1"/>
    <col min="34" max="34" width="5" bestFit="1" customWidth="1"/>
    <col min="35" max="35" width="6" bestFit="1" customWidth="1"/>
    <col min="36" max="36" width="8" bestFit="1" customWidth="1"/>
    <col min="37" max="38" width="7" bestFit="1" customWidth="1"/>
    <col min="39" max="39" width="11.33203125" bestFit="1" customWidth="1"/>
  </cols>
  <sheetData>
    <row r="3" spans="1:2">
      <c r="A3" s="6" t="s">
        <v>26</v>
      </c>
      <c r="B3" t="s">
        <v>31</v>
      </c>
    </row>
    <row r="4" spans="1:2">
      <c r="A4" s="7" t="s">
        <v>14</v>
      </c>
      <c r="B4" s="18">
        <v>722</v>
      </c>
    </row>
    <row r="5" spans="1:2">
      <c r="A5" s="7" t="s">
        <v>27</v>
      </c>
      <c r="B5" s="18">
        <v>722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670AC-4FEC-4BA8-AA89-3AB285A18C1B}">
  <dimension ref="A3:C27"/>
  <sheetViews>
    <sheetView topLeftCell="A2" workbookViewId="0">
      <selection activeCell="I15" sqref="I15"/>
    </sheetView>
  </sheetViews>
  <sheetFormatPr defaultRowHeight="13.2"/>
  <cols>
    <col min="1" max="1" width="19.33203125" bestFit="1" customWidth="1"/>
    <col min="2" max="2" width="16.21875" bestFit="1" customWidth="1"/>
    <col min="3" max="3" width="11.33203125" bestFit="1" customWidth="1"/>
    <col min="4" max="4" width="6.5546875" bestFit="1" customWidth="1"/>
    <col min="5" max="5" width="7.77734375" bestFit="1" customWidth="1"/>
    <col min="6" max="6" width="6.21875" bestFit="1" customWidth="1"/>
    <col min="7" max="7" width="11.33203125" bestFit="1" customWidth="1"/>
    <col min="8" max="8" width="3" bestFit="1" customWidth="1"/>
    <col min="9" max="11" width="6" bestFit="1" customWidth="1"/>
    <col min="12" max="13" width="4" bestFit="1" customWidth="1"/>
    <col min="14" max="14" width="12" bestFit="1" customWidth="1"/>
  </cols>
  <sheetData>
    <row r="3" spans="1:3">
      <c r="A3" s="6" t="s">
        <v>39</v>
      </c>
      <c r="B3" s="6" t="s">
        <v>38</v>
      </c>
    </row>
    <row r="4" spans="1:3">
      <c r="A4" s="6" t="s">
        <v>26</v>
      </c>
      <c r="B4" t="s">
        <v>14</v>
      </c>
      <c r="C4" t="s">
        <v>27</v>
      </c>
    </row>
    <row r="5" spans="1:3">
      <c r="A5" s="13">
        <v>1.99</v>
      </c>
      <c r="B5" s="14">
        <v>1.99</v>
      </c>
      <c r="C5" s="14">
        <v>1.99</v>
      </c>
    </row>
    <row r="6" spans="1:3">
      <c r="A6" s="13">
        <v>4.99</v>
      </c>
      <c r="B6" s="14">
        <v>4.99</v>
      </c>
      <c r="C6" s="14">
        <v>4.99</v>
      </c>
    </row>
    <row r="7" spans="1:3">
      <c r="A7" s="13">
        <v>8.99</v>
      </c>
      <c r="B7" s="14">
        <v>8.99</v>
      </c>
      <c r="C7" s="14">
        <v>8.99</v>
      </c>
    </row>
    <row r="8" spans="1:3">
      <c r="A8" s="13">
        <v>15</v>
      </c>
      <c r="B8" s="14">
        <v>15</v>
      </c>
      <c r="C8" s="14">
        <v>15</v>
      </c>
    </row>
    <row r="9" spans="1:3">
      <c r="A9" s="13">
        <v>19.989999999999998</v>
      </c>
      <c r="B9" s="14">
        <v>19.989999999999998</v>
      </c>
      <c r="C9" s="14">
        <v>19.989999999999998</v>
      </c>
    </row>
    <row r="10" spans="1:3">
      <c r="A10" s="7" t="s">
        <v>27</v>
      </c>
      <c r="B10" s="14">
        <v>11.524000000000001</v>
      </c>
      <c r="C10" s="14">
        <v>11.523999999999999</v>
      </c>
    </row>
    <row r="22" spans="1:2">
      <c r="A22" s="12" t="s">
        <v>40</v>
      </c>
      <c r="B22" s="12" t="s">
        <v>41</v>
      </c>
    </row>
    <row r="23" spans="1:2">
      <c r="A23" s="12" t="s">
        <v>9</v>
      </c>
      <c r="B23" s="15">
        <f>IFERROR(GETPIVOTDATA("Unit Cost",$A$3,"Item","Pencil"),0)</f>
        <v>0</v>
      </c>
    </row>
    <row r="24" spans="1:2">
      <c r="A24" s="12" t="s">
        <v>14</v>
      </c>
      <c r="B24" s="15">
        <f>IFERROR(GETPIVOTDATA("Unit Cost",$A$3,"Item","Pen"),0)</f>
        <v>0</v>
      </c>
    </row>
    <row r="25" spans="1:2">
      <c r="A25" s="12" t="s">
        <v>12</v>
      </c>
      <c r="B25" s="15">
        <f>IFERROR(GETPIVOTDATA("Unit Cost",$A$3,"Item","Binder"),0)</f>
        <v>11.524000000000001</v>
      </c>
    </row>
    <row r="26" spans="1:2">
      <c r="A26" s="12" t="s">
        <v>16</v>
      </c>
      <c r="B26" s="15">
        <f>IFERROR(GETPIVOTDATA("Unit Cost",$A$3,"Item","Pen Set"),0)</f>
        <v>0</v>
      </c>
    </row>
    <row r="27" spans="1:2">
      <c r="A27" s="12" t="s">
        <v>18</v>
      </c>
      <c r="B27" s="15">
        <f>IFERROR(GETPIVOTDATA("Unit Cost",$A$3,"Item","Desk"),0)</f>
        <v>0</v>
      </c>
    </row>
  </sheetData>
  <sortState xmlns:xlrd2="http://schemas.microsoft.com/office/spreadsheetml/2017/richdata2" ref="A23:B27">
    <sortCondition ref="B23:B27"/>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AA2C-F168-45C6-99FF-FE25DAFB1570}">
  <dimension ref="A3:D10"/>
  <sheetViews>
    <sheetView workbookViewId="0">
      <selection activeCell="H10" sqref="H10"/>
    </sheetView>
  </sheetViews>
  <sheetFormatPr defaultRowHeight="13.2"/>
  <cols>
    <col min="1" max="1" width="12.21875" bestFit="1" customWidth="1"/>
    <col min="2" max="2" width="12" style="14" bestFit="1" customWidth="1"/>
    <col min="3" max="3" width="15.5546875" bestFit="1" customWidth="1"/>
    <col min="4" max="4" width="15.33203125" style="14" bestFit="1" customWidth="1"/>
  </cols>
  <sheetData>
    <row r="3" spans="1:4">
      <c r="A3" t="s">
        <v>31</v>
      </c>
      <c r="B3" s="14" t="s">
        <v>37</v>
      </c>
      <c r="C3" t="s">
        <v>45</v>
      </c>
      <c r="D3" s="14" t="s">
        <v>44</v>
      </c>
    </row>
    <row r="4" spans="1:4">
      <c r="A4" s="18">
        <v>722</v>
      </c>
      <c r="B4" s="14">
        <v>9577.6500000000015</v>
      </c>
      <c r="C4" s="18">
        <v>48.133333333333333</v>
      </c>
      <c r="D4" s="14">
        <v>638.5100000000001</v>
      </c>
    </row>
    <row r="9" spans="1:4">
      <c r="A9" t="s">
        <v>31</v>
      </c>
      <c r="B9" s="14" t="s">
        <v>37</v>
      </c>
      <c r="C9" t="s">
        <v>45</v>
      </c>
      <c r="D9" s="14" t="s">
        <v>44</v>
      </c>
    </row>
    <row r="10" spans="1:4">
      <c r="A10">
        <f>IFERROR(GETPIVOTDATA("Sum of Units",$A$3),0)</f>
        <v>722</v>
      </c>
      <c r="B10" s="14">
        <f>IFERROR(GETPIVOTDATA("Sum of Total",$A$3),0)</f>
        <v>9577.6500000000015</v>
      </c>
      <c r="C10">
        <f>IFERROR(GETPIVOTDATA("Average of Units",$A$3),0)</f>
        <v>48.133333333333333</v>
      </c>
      <c r="D10" s="14">
        <f>IFERROR(GETPIVOTDATA("Average of Total",$A$3),0)</f>
        <v>638.5100000000001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541F-F679-4226-9A2A-292FFD442B01}">
  <dimension ref="A3:B7"/>
  <sheetViews>
    <sheetView workbookViewId="0">
      <selection activeCell="F18" sqref="F18"/>
    </sheetView>
  </sheetViews>
  <sheetFormatPr defaultRowHeight="13.2"/>
  <cols>
    <col min="1" max="1" width="13.33203125" bestFit="1" customWidth="1"/>
    <col min="2" max="2" width="12" style="17" bestFit="1" customWidth="1"/>
  </cols>
  <sheetData>
    <row r="3" spans="1:2">
      <c r="A3" s="6" t="s">
        <v>26</v>
      </c>
      <c r="B3" s="17" t="s">
        <v>37</v>
      </c>
    </row>
    <row r="4" spans="1:2">
      <c r="A4" s="7" t="s">
        <v>8</v>
      </c>
      <c r="B4" s="17">
        <v>1305</v>
      </c>
    </row>
    <row r="5" spans="1:2">
      <c r="A5" s="7" t="s">
        <v>21</v>
      </c>
      <c r="B5" s="17">
        <v>1619.19</v>
      </c>
    </row>
    <row r="6" spans="1:2">
      <c r="A6" s="7" t="s">
        <v>13</v>
      </c>
      <c r="B6" s="17">
        <v>1933.95</v>
      </c>
    </row>
    <row r="7" spans="1:2">
      <c r="A7" s="7" t="s">
        <v>27</v>
      </c>
      <c r="B7" s="17">
        <v>4858.1400000000003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Monthwise_Sales</vt:lpstr>
      <vt:lpstr>Regionwise_Product_Profit</vt:lpstr>
      <vt:lpstr>Rep_Profit</vt:lpstr>
      <vt:lpstr>Sum_Units</vt:lpstr>
      <vt:lpstr>Average_Cost</vt:lpstr>
      <vt:lpstr>KPI</vt:lpstr>
      <vt:lpstr>Top_3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dc:creator>
  <cp:lastModifiedBy>priyanka</cp:lastModifiedBy>
  <dcterms:created xsi:type="dcterms:W3CDTF">2023-10-15T14:56:14Z</dcterms:created>
  <dcterms:modified xsi:type="dcterms:W3CDTF">2023-10-15T14:56:14Z</dcterms:modified>
</cp:coreProperties>
</file>