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Priyanka\Stevens\SEM2\CS 513 KDD\Assignments\Midterm\"/>
    </mc:Choice>
  </mc:AlternateContent>
  <xr:revisionPtr revIDLastSave="0" documentId="13_ncr:1_{3BF23803-DEBA-44A4-85BB-308797BADBC0}" xr6:coauthVersionLast="47" xr6:coauthVersionMax="47" xr10:uidLastSave="{00000000-0000-0000-0000-000000000000}"/>
  <bookViews>
    <workbookView xWindow="-108" yWindow="-108" windowWidth="23256" windowHeight="12720" tabRatio="500" xr2:uid="{00000000-000D-0000-FFFF-FFFF00000000}"/>
  </bookViews>
  <sheets>
    <sheet name="MIDTERM_Q3" sheetId="1" r:id="rId1"/>
  </sheets>
  <definedNames>
    <definedName name="_xlnm._FilterDatabase" localSheetId="0" hidden="1">MIDTERM_Q3!$A$1:$F$32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0" i="1" l="1"/>
  <c r="Q36" i="1" l="1"/>
  <c r="R26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N19" i="1"/>
  <c r="D19" i="1"/>
  <c r="D18" i="1"/>
  <c r="D17" i="1"/>
  <c r="D16" i="1"/>
  <c r="D15" i="1"/>
  <c r="D14" i="1"/>
  <c r="D13" i="1"/>
  <c r="D12" i="1"/>
  <c r="D11" i="1"/>
  <c r="Q11" i="1" s="1"/>
  <c r="D10" i="1"/>
  <c r="D9" i="1"/>
  <c r="D8" i="1"/>
  <c r="D7" i="1"/>
  <c r="D6" i="1"/>
  <c r="D5" i="1"/>
  <c r="D4" i="1"/>
  <c r="D3" i="1"/>
  <c r="M36" i="1"/>
  <c r="I36" i="1"/>
  <c r="D2" i="1"/>
  <c r="M21" i="1" l="1"/>
  <c r="M23" i="1"/>
  <c r="M13" i="1"/>
  <c r="M2" i="1"/>
  <c r="M17" i="1"/>
  <c r="M12" i="1"/>
  <c r="M15" i="1"/>
  <c r="Q14" i="1"/>
  <c r="Q29" i="1"/>
  <c r="Q16" i="1"/>
  <c r="Q27" i="1"/>
  <c r="Q30" i="1"/>
  <c r="Q31" i="1"/>
  <c r="I21" i="1"/>
  <c r="M24" i="1"/>
  <c r="Q15" i="1"/>
  <c r="M28" i="1"/>
  <c r="M32" i="1"/>
  <c r="M3" i="1"/>
  <c r="I3" i="1"/>
  <c r="Q3" i="1"/>
  <c r="M4" i="1"/>
  <c r="I4" i="1"/>
  <c r="M5" i="1"/>
  <c r="I5" i="1"/>
  <c r="I6" i="1"/>
  <c r="Q20" i="1"/>
  <c r="M7" i="1"/>
  <c r="I7" i="1"/>
  <c r="Q18" i="1"/>
  <c r="M8" i="1"/>
  <c r="I8" i="1"/>
  <c r="M22" i="1"/>
  <c r="Q17" i="1"/>
  <c r="M9" i="1"/>
  <c r="I9" i="1"/>
  <c r="Q2" i="1"/>
  <c r="Q13" i="1"/>
  <c r="M14" i="1"/>
  <c r="Q28" i="1"/>
  <c r="I2" i="1"/>
  <c r="M25" i="1"/>
  <c r="Q10" i="1"/>
  <c r="I13" i="1"/>
  <c r="I24" i="1"/>
  <c r="Q12" i="1"/>
  <c r="M6" i="1"/>
  <c r="M26" i="1"/>
  <c r="Q25" i="1"/>
  <c r="Q9" i="1"/>
  <c r="I11" i="1"/>
  <c r="M11" i="1"/>
  <c r="I22" i="1"/>
  <c r="M16" i="1"/>
  <c r="M27" i="1"/>
  <c r="Q24" i="1"/>
  <c r="Q8" i="1"/>
  <c r="I27" i="1"/>
  <c r="Q23" i="1"/>
  <c r="Q7" i="1"/>
  <c r="Q22" i="1"/>
  <c r="Q6" i="1"/>
  <c r="M20" i="1"/>
  <c r="I17" i="1"/>
  <c r="M18" i="1"/>
  <c r="M29" i="1"/>
  <c r="Q21" i="1"/>
  <c r="Q5" i="1"/>
  <c r="Q32" i="1"/>
  <c r="I19" i="1"/>
  <c r="M30" i="1"/>
  <c r="Q4" i="1"/>
  <c r="I31" i="1"/>
  <c r="Q19" i="1"/>
  <c r="I26" i="1"/>
  <c r="I18" i="1"/>
  <c r="I23" i="1"/>
  <c r="I28" i="1"/>
  <c r="I15" i="1"/>
  <c r="I20" i="1"/>
  <c r="M31" i="1"/>
  <c r="M10" i="1"/>
  <c r="I12" i="1"/>
  <c r="I25" i="1"/>
  <c r="I30" i="1"/>
  <c r="I14" i="1"/>
  <c r="I32" i="1"/>
  <c r="I29" i="1"/>
  <c r="I16" i="1"/>
  <c r="N12" i="1" l="1"/>
  <c r="N18" i="1"/>
  <c r="J15" i="1"/>
  <c r="N25" i="1"/>
  <c r="R8" i="1"/>
  <c r="J4" i="1"/>
  <c r="N16" i="1"/>
  <c r="N23" i="1"/>
  <c r="R21" i="1"/>
  <c r="R5" i="1"/>
  <c r="R13" i="1"/>
  <c r="R2" i="1"/>
  <c r="R14" i="1"/>
  <c r="R30" i="1"/>
  <c r="R29" i="1"/>
  <c r="N5" i="1"/>
  <c r="R27" i="1"/>
  <c r="R9" i="1"/>
  <c r="R11" i="1"/>
  <c r="R32" i="1"/>
  <c r="J9" i="1"/>
  <c r="R25" i="1"/>
  <c r="R15" i="1"/>
  <c r="J30" i="1"/>
  <c r="R16" i="1"/>
  <c r="J27" i="1"/>
  <c r="R6" i="1"/>
  <c r="R17" i="1"/>
  <c r="R22" i="1"/>
  <c r="R12" i="1"/>
  <c r="R18" i="1"/>
  <c r="R24" i="1"/>
  <c r="N10" i="1"/>
  <c r="R19" i="1"/>
  <c r="R7" i="1"/>
  <c r="R20" i="1"/>
  <c r="R28" i="1"/>
  <c r="R23" i="1"/>
  <c r="R31" i="1"/>
  <c r="R4" i="1"/>
  <c r="R10" i="1"/>
  <c r="R3" i="1"/>
  <c r="J8" i="1"/>
  <c r="N21" i="1"/>
  <c r="J23" i="1"/>
  <c r="J3" i="1"/>
  <c r="N30" i="1"/>
  <c r="J13" i="1"/>
  <c r="N11" i="1"/>
  <c r="N7" i="1"/>
  <c r="J6" i="1"/>
  <c r="J18" i="1"/>
  <c r="J21" i="1"/>
  <c r="J24" i="1"/>
  <c r="N8" i="1"/>
  <c r="N26" i="1"/>
  <c r="J28" i="1"/>
  <c r="J25" i="1"/>
  <c r="J5" i="1"/>
  <c r="N2" i="1"/>
  <c r="J19" i="1"/>
  <c r="N4" i="1"/>
  <c r="N22" i="1"/>
  <c r="N20" i="1"/>
  <c r="J7" i="1"/>
  <c r="J2" i="1"/>
  <c r="J31" i="1"/>
  <c r="N13" i="1"/>
  <c r="N28" i="1"/>
  <c r="N17" i="1"/>
  <c r="N15" i="1"/>
  <c r="J16" i="1"/>
  <c r="J32" i="1"/>
  <c r="N31" i="1"/>
  <c r="J26" i="1"/>
  <c r="N24" i="1"/>
  <c r="N9" i="1"/>
  <c r="J22" i="1"/>
  <c r="N3" i="1"/>
  <c r="J11" i="1"/>
  <c r="J12" i="1"/>
  <c r="J29" i="1"/>
  <c r="J14" i="1"/>
  <c r="J20" i="1"/>
  <c r="N32" i="1"/>
  <c r="N14" i="1"/>
  <c r="N29" i="1"/>
  <c r="J17" i="1"/>
  <c r="N27" i="1"/>
  <c r="N6" i="1"/>
</calcChain>
</file>

<file path=xl/sharedStrings.xml><?xml version="1.0" encoding="utf-8"?>
<sst xmlns="http://schemas.openxmlformats.org/spreadsheetml/2006/main" count="51" uniqueCount="18">
  <si>
    <t>Age</t>
  </si>
  <si>
    <t>JobSatisfaction</t>
  </si>
  <si>
    <t>MaritalStatus</t>
  </si>
  <si>
    <t>Marital Status Binarized</t>
  </si>
  <si>
    <t>MonthlyIncome</t>
  </si>
  <si>
    <t>YearsAtCompany</t>
  </si>
  <si>
    <t>Rank</t>
  </si>
  <si>
    <t>Married</t>
  </si>
  <si>
    <t>Single</t>
  </si>
  <si>
    <t>Same Entity</t>
  </si>
  <si>
    <t>Row11 : Distance Value</t>
  </si>
  <si>
    <t>SOLUTION</t>
  </si>
  <si>
    <t>Calculated Monthly Income for
 Row 10 with K =3 is</t>
  </si>
  <si>
    <t>Calculated Monthly Income for
 Row 19 with K =3 is</t>
  </si>
  <si>
    <t>Calculated Monthly Income for
 Row 26 with K =3 is</t>
  </si>
  <si>
    <t>Row19 : Distance Value</t>
  </si>
  <si>
    <t>Row26 : Distance Value</t>
  </si>
  <si>
    <t>Euclidian distance
 formula is used
 for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</si>
</sst>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4"/>
        <bgColor rgb="FF993300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rgb="FF993300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/>
    <xf numFmtId="0" fontId="0" fillId="4" borderId="2" xfId="0" applyFill="1" applyBorder="1"/>
    <xf numFmtId="0" fontId="0" fillId="5" borderId="2" xfId="0" applyFont="1" applyFill="1" applyBorder="1"/>
    <xf numFmtId="0" fontId="0" fillId="6" borderId="0" xfId="0" applyFill="1" applyBorder="1"/>
    <xf numFmtId="0" fontId="0" fillId="6" borderId="2" xfId="0" applyFill="1" applyBorder="1"/>
    <xf numFmtId="0" fontId="0" fillId="7" borderId="0" xfId="0" applyFill="1"/>
    <xf numFmtId="0" fontId="0" fillId="8" borderId="2" xfId="0" applyFont="1" applyFill="1" applyBorder="1"/>
    <xf numFmtId="0" fontId="0" fillId="9" borderId="2" xfId="0" applyFill="1" applyBorder="1"/>
    <xf numFmtId="0" fontId="0" fillId="10" borderId="0" xfId="0" applyFill="1" applyBorder="1"/>
    <xf numFmtId="0" fontId="0" fillId="10" borderId="2" xfId="0" applyFill="1" applyBorder="1"/>
    <xf numFmtId="0" fontId="0" fillId="6" borderId="4" xfId="0" applyFill="1" applyBorder="1"/>
    <xf numFmtId="0" fontId="0" fillId="11" borderId="4" xfId="0" applyFill="1" applyBorder="1"/>
    <xf numFmtId="0" fontId="0" fillId="12" borderId="2" xfId="0" applyFill="1" applyBorder="1"/>
    <xf numFmtId="0" fontId="0" fillId="0" borderId="3" xfId="0" applyBorder="1" applyAlignment="1">
      <alignment wrapText="1"/>
    </xf>
    <xf numFmtId="0" fontId="0" fillId="13" borderId="4" xfId="0" applyFill="1" applyBorder="1"/>
    <xf numFmtId="0" fontId="0" fillId="0" borderId="3" xfId="0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topLeftCell="D1" zoomScale="70" zoomScaleNormal="70" workbookViewId="0">
      <selection activeCell="F41" sqref="F41"/>
    </sheetView>
  </sheetViews>
  <sheetFormatPr defaultColWidth="8.5546875" defaultRowHeight="14.4" x14ac:dyDescent="0.3"/>
  <cols>
    <col min="2" max="2" width="15.5546875" customWidth="1"/>
    <col min="3" max="3" width="14.44140625" customWidth="1"/>
    <col min="4" max="5" width="16.5546875" customWidth="1"/>
    <col min="6" max="6" width="17.33203125" customWidth="1"/>
    <col min="7" max="8" width="8.5546875" style="7"/>
    <col min="9" max="9" width="25.77734375" customWidth="1"/>
    <col min="11" max="12" width="8.5546875" style="12"/>
    <col min="13" max="13" width="31.6640625" customWidth="1"/>
    <col min="14" max="14" width="8.109375" bestFit="1" customWidth="1"/>
    <col min="15" max="16" width="8.5546875" style="12"/>
    <col min="17" max="17" width="34.88671875" customWidth="1"/>
    <col min="18" max="18" width="8.109375" bestFit="1" customWidth="1"/>
    <col min="20" max="20" width="21.10937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6" t="s">
        <v>10</v>
      </c>
      <c r="J1" s="6" t="s">
        <v>6</v>
      </c>
      <c r="M1" s="11" t="s">
        <v>15</v>
      </c>
      <c r="N1" s="11" t="s">
        <v>6</v>
      </c>
      <c r="Q1" s="16" t="s">
        <v>16</v>
      </c>
      <c r="R1" s="16" t="s">
        <v>6</v>
      </c>
    </row>
    <row r="2" spans="1:18" x14ac:dyDescent="0.3">
      <c r="A2" s="2">
        <v>36</v>
      </c>
      <c r="B2" s="2">
        <v>3</v>
      </c>
      <c r="C2" s="2" t="s">
        <v>7</v>
      </c>
      <c r="D2" s="2">
        <f t="shared" ref="D2:D32" si="0">IF(C2 ="Married",1,0)</f>
        <v>1</v>
      </c>
      <c r="E2" s="2">
        <v>7094</v>
      </c>
      <c r="F2" s="2">
        <v>7</v>
      </c>
      <c r="I2" s="8">
        <f>SQRT((A2 - $A$10)^2 + (B2-$B$10)^2 +(D2-$D$10)^2 + (F2-$F$10)^2 )</f>
        <v>2.6457513110645907</v>
      </c>
      <c r="J2" s="8">
        <f>RANK(I2,$I$2:$I$32,1)</f>
        <v>1</v>
      </c>
      <c r="M2" s="4">
        <f>SQRT((A2 - $A$19)^2 + (B2-$B$19)^2 +(D2-$D$19)^2 + (F2-$F$19)^2 )</f>
        <v>10.04987562112089</v>
      </c>
      <c r="N2" s="4">
        <f t="shared" ref="N2:N32" si="1">RANK(M2,$M$2:$M$32,1)</f>
        <v>18</v>
      </c>
      <c r="Q2" s="4">
        <f>SQRT((A2 - $A$26)^2 + (B2-$B$26)^2 +(D2-$D$26)^2 + (F2-$F$26)^2 )</f>
        <v>7.6157731058639087</v>
      </c>
      <c r="R2" s="4">
        <f>RANK(Q2,$Q$2:$Q$32,1)</f>
        <v>10</v>
      </c>
    </row>
    <row r="3" spans="1:18" x14ac:dyDescent="0.3">
      <c r="A3" s="2">
        <v>34</v>
      </c>
      <c r="B3" s="2">
        <v>3</v>
      </c>
      <c r="C3" s="2" t="s">
        <v>8</v>
      </c>
      <c r="D3" s="2">
        <f t="shared" si="0"/>
        <v>0</v>
      </c>
      <c r="E3" s="2">
        <v>2351</v>
      </c>
      <c r="F3" s="2">
        <v>2</v>
      </c>
      <c r="I3" s="4">
        <f>SQRT((A3 - $A$10)^2 + (B3-$B$10)^2 +(D3-$D$10)^2 + (F3-$F$10)^2 )</f>
        <v>4.1231056256176606</v>
      </c>
      <c r="J3" s="4">
        <f>RANK(I3,$I$2:$I$32,1)</f>
        <v>5</v>
      </c>
      <c r="M3" s="4">
        <f>SQRT((A3 - $A$19)^2 + (B3-$B$19)^2 +(D3-$D$19)^2 + (F3-$F$19)^2 )</f>
        <v>6.2449979983983983</v>
      </c>
      <c r="N3" s="4">
        <f t="shared" si="1"/>
        <v>7</v>
      </c>
      <c r="Q3" s="4">
        <f>SQRT((A3 - $A$26)^2 + (B3-$B$26)^2 +(D3-$D$26)^2 + (F3-$F$26)^2 )</f>
        <v>8.8317608663278477</v>
      </c>
      <c r="R3" s="4">
        <f t="shared" ref="R3:R32" si="2">RANK(Q3,$Q$2:$Q$32,1)</f>
        <v>17</v>
      </c>
    </row>
    <row r="4" spans="1:18" x14ac:dyDescent="0.3">
      <c r="A4" s="2">
        <v>30</v>
      </c>
      <c r="B4" s="2">
        <v>3</v>
      </c>
      <c r="C4" s="2" t="s">
        <v>7</v>
      </c>
      <c r="D4" s="2">
        <f t="shared" si="0"/>
        <v>1</v>
      </c>
      <c r="E4" s="2">
        <v>5294</v>
      </c>
      <c r="F4" s="2">
        <v>7</v>
      </c>
      <c r="I4" s="4">
        <f>SQRT((A4 - $A$10)^2 + (B4-$B$10)^2 +(D4-$D$10)^2 + (F4-$F$10)^2 )</f>
        <v>4.358898943540674</v>
      </c>
      <c r="J4" s="4">
        <f>RANK(I4,$I$2:$I$32,1)</f>
        <v>7</v>
      </c>
      <c r="M4" s="4">
        <f>SQRT((A4 - $A$19)^2 + (B4-$B$19)^2 +(D4-$D$19)^2 + (F4-$F$19)^2 )</f>
        <v>6.4031242374328485</v>
      </c>
      <c r="N4" s="4">
        <f t="shared" si="1"/>
        <v>9</v>
      </c>
      <c r="Q4" s="19">
        <f t="shared" ref="Q4:Q32" si="3">SQRT((A4 - $A$26)^2 + (B4-$B$26)^2 +(D4-$D$26)^2 + (F4-$F$26)^2 )</f>
        <v>3.1622776601683795</v>
      </c>
      <c r="R4" s="19">
        <f t="shared" si="2"/>
        <v>3</v>
      </c>
    </row>
    <row r="5" spans="1:18" x14ac:dyDescent="0.3">
      <c r="A5" s="2">
        <v>41</v>
      </c>
      <c r="B5" s="2">
        <v>1</v>
      </c>
      <c r="C5" s="2" t="s">
        <v>7</v>
      </c>
      <c r="D5" s="2">
        <f t="shared" si="0"/>
        <v>1</v>
      </c>
      <c r="E5" s="2">
        <v>16595</v>
      </c>
      <c r="F5" s="2">
        <v>18</v>
      </c>
      <c r="I5" s="4">
        <f>SQRT((A5 - $A$10)^2 + (B5-$B$10)^2 +(D5-$D$10)^2 + (F5-$F$10)^2 )</f>
        <v>14.247806848775006</v>
      </c>
      <c r="J5" s="4">
        <f>RANK(I5,$I$2:$I$32,1)</f>
        <v>27</v>
      </c>
      <c r="M5" s="4">
        <f>SQRT((A5 - $A$19)^2 + (B5-$B$19)^2 +(D5-$D$19)^2 + (F5-$F$19)^2 )</f>
        <v>21.42428528562855</v>
      </c>
      <c r="N5" s="4">
        <f t="shared" si="1"/>
        <v>27</v>
      </c>
      <c r="Q5" s="4">
        <f t="shared" si="3"/>
        <v>15.033296378372908</v>
      </c>
      <c r="R5" s="4">
        <f t="shared" si="2"/>
        <v>27</v>
      </c>
    </row>
    <row r="6" spans="1:18" x14ac:dyDescent="0.3">
      <c r="A6" s="2">
        <v>57</v>
      </c>
      <c r="B6" s="2">
        <v>4</v>
      </c>
      <c r="C6" s="2" t="s">
        <v>8</v>
      </c>
      <c r="D6" s="2">
        <f t="shared" si="0"/>
        <v>0</v>
      </c>
      <c r="E6" s="2">
        <v>14118</v>
      </c>
      <c r="F6" s="2">
        <v>1</v>
      </c>
      <c r="I6" s="4">
        <f>SQRT((A6 - $A$10)^2 + (B6-$B$10)^2 +(D6-$D$10)^2 + (F6-$F$10)^2 )</f>
        <v>23.53720459187964</v>
      </c>
      <c r="J6" s="4">
        <f>RANK(I6,$I$2:$I$32,1)</f>
        <v>29</v>
      </c>
      <c r="M6" s="4">
        <f>SQRT((A6 - $A$19)^2 + (B6-$B$19)^2 +(D6-$D$19)^2 + (F6-$F$19)^2 )</f>
        <v>29.086079144497972</v>
      </c>
      <c r="N6" s="4">
        <f t="shared" si="1"/>
        <v>28</v>
      </c>
      <c r="Q6" s="4">
        <f t="shared" si="3"/>
        <v>29.274562336608895</v>
      </c>
      <c r="R6" s="4">
        <f t="shared" si="2"/>
        <v>29</v>
      </c>
    </row>
    <row r="7" spans="1:18" x14ac:dyDescent="0.3">
      <c r="A7" s="2">
        <v>31</v>
      </c>
      <c r="B7" s="2">
        <v>3</v>
      </c>
      <c r="C7" s="2" t="s">
        <v>8</v>
      </c>
      <c r="D7" s="2">
        <f t="shared" si="0"/>
        <v>0</v>
      </c>
      <c r="E7" s="2">
        <v>3978</v>
      </c>
      <c r="F7" s="2">
        <v>2</v>
      </c>
      <c r="I7" s="4">
        <f>SQRT((A7 - $A$10)^2 + (B7-$B$10)^2 +(D7-$D$10)^2 + (F7-$F$10)^2 )</f>
        <v>5.0990195135927845</v>
      </c>
      <c r="J7" s="4">
        <f>RANK(I7,$I$2:$I$32,1)</f>
        <v>9</v>
      </c>
      <c r="M7" s="4">
        <f>SQRT((A7 - $A$19)^2 + (B7-$B$19)^2 +(D7-$D$19)^2 + (F7-$F$19)^2 )</f>
        <v>3.4641016151377544</v>
      </c>
      <c r="N7" s="4">
        <f t="shared" si="1"/>
        <v>4</v>
      </c>
      <c r="Q7" s="4">
        <f t="shared" si="3"/>
        <v>7.5498344352707498</v>
      </c>
      <c r="R7" s="4">
        <f t="shared" si="2"/>
        <v>9</v>
      </c>
    </row>
    <row r="8" spans="1:18" x14ac:dyDescent="0.3">
      <c r="A8" s="2">
        <v>41</v>
      </c>
      <c r="B8" s="2">
        <v>2</v>
      </c>
      <c r="C8" s="2" t="s">
        <v>7</v>
      </c>
      <c r="D8" s="2">
        <f t="shared" si="0"/>
        <v>1</v>
      </c>
      <c r="E8" s="2">
        <v>6430</v>
      </c>
      <c r="F8" s="2">
        <v>3</v>
      </c>
      <c r="I8" s="4">
        <f>SQRT((A8 - $A$10)^2 + (B8-$B$10)^2 +(D8-$D$10)^2 + (F8-$F$10)^2 )</f>
        <v>7.9372539331937721</v>
      </c>
      <c r="J8" s="4">
        <f>RANK(I8,$I$2:$I$32,1)</f>
        <v>22</v>
      </c>
      <c r="M8" s="4">
        <f>SQRT((A8 - $A$19)^2 + (B8-$B$19)^2 +(D8-$D$19)^2 + (F8-$F$19)^2 )</f>
        <v>13.152946437965905</v>
      </c>
      <c r="N8" s="4">
        <f t="shared" si="1"/>
        <v>22</v>
      </c>
      <c r="Q8" s="4">
        <f t="shared" si="3"/>
        <v>13.490737563232042</v>
      </c>
      <c r="R8" s="4">
        <f t="shared" si="2"/>
        <v>26</v>
      </c>
    </row>
    <row r="9" spans="1:18" x14ac:dyDescent="0.3">
      <c r="A9" s="2">
        <v>40</v>
      </c>
      <c r="B9" s="2">
        <v>1</v>
      </c>
      <c r="C9" s="2" t="s">
        <v>7</v>
      </c>
      <c r="D9" s="2">
        <f t="shared" si="0"/>
        <v>1</v>
      </c>
      <c r="E9" s="2">
        <v>8396</v>
      </c>
      <c r="F9" s="2">
        <v>7</v>
      </c>
      <c r="I9" s="4">
        <f>SQRT((A9 - $A$10)^2 + (B9-$B$10)^2 +(D9-$D$10)^2 + (F9-$F$10)^2 )</f>
        <v>6.8556546004010439</v>
      </c>
      <c r="J9" s="4">
        <f>RANK(I9,$I$2:$I$32,1)</f>
        <v>17</v>
      </c>
      <c r="M9" s="4">
        <f>SQRT((A9 - $A$19)^2 + (B9-$B$19)^2 +(D9-$D$19)^2 + (F9-$F$19)^2 )</f>
        <v>13.45362404707371</v>
      </c>
      <c r="N9" s="4">
        <f t="shared" si="1"/>
        <v>23</v>
      </c>
      <c r="Q9" s="4">
        <f t="shared" si="3"/>
        <v>11.224972160321824</v>
      </c>
      <c r="R9" s="4">
        <f t="shared" si="2"/>
        <v>22</v>
      </c>
    </row>
    <row r="10" spans="1:18" x14ac:dyDescent="0.3">
      <c r="A10" s="5">
        <v>34</v>
      </c>
      <c r="B10" s="5">
        <v>4</v>
      </c>
      <c r="C10" s="5" t="s">
        <v>8</v>
      </c>
      <c r="D10" s="5">
        <f t="shared" si="0"/>
        <v>0</v>
      </c>
      <c r="E10" s="5"/>
      <c r="F10" s="5">
        <v>6</v>
      </c>
      <c r="I10" s="9" t="s">
        <v>9</v>
      </c>
      <c r="J10" s="4" t="e">
        <f>RANK(I10,$I$2:$I$32,1)</f>
        <v>#VALUE!</v>
      </c>
      <c r="M10" s="4">
        <f>SQRT((A10 - $A$19)^2 + (B10-$B$19)^2 +(D10-$D$19)^2 + (F10-$F$19)^2 )</f>
        <v>8.1240384046359608</v>
      </c>
      <c r="N10" s="4">
        <f t="shared" si="1"/>
        <v>13</v>
      </c>
      <c r="Q10" s="4">
        <f t="shared" si="3"/>
        <v>6.5574385243020004</v>
      </c>
      <c r="R10" s="4">
        <f t="shared" si="2"/>
        <v>7</v>
      </c>
    </row>
    <row r="11" spans="1:18" x14ac:dyDescent="0.3">
      <c r="A11" s="2">
        <v>31</v>
      </c>
      <c r="B11" s="2">
        <v>4</v>
      </c>
      <c r="C11" s="2" t="s">
        <v>8</v>
      </c>
      <c r="D11" s="2">
        <f t="shared" si="0"/>
        <v>0</v>
      </c>
      <c r="E11" s="2">
        <v>6582</v>
      </c>
      <c r="F11" s="2">
        <v>6</v>
      </c>
      <c r="I11" s="8">
        <f t="shared" ref="I11:I26" si="4">SQRT((A11 - $A$10)^2 + (B11-$B$10)^2 +(D11-$D$10)^2 + (F11-$F$10)^2 )</f>
        <v>3</v>
      </c>
      <c r="J11" s="8">
        <f>RANK(I11,$I$2:$I$32,1)</f>
        <v>2</v>
      </c>
      <c r="M11" s="4">
        <f>SQRT((A11 - $A$19)^2 + (B11-$B$19)^2 +(D11-$D$19)^2 + (F11-$F$19)^2 )</f>
        <v>6.2449979983983983</v>
      </c>
      <c r="N11" s="4">
        <f t="shared" si="1"/>
        <v>7</v>
      </c>
      <c r="Q11" s="4">
        <f t="shared" si="3"/>
        <v>4.6904157598234297</v>
      </c>
      <c r="R11" s="4">
        <f t="shared" si="2"/>
        <v>6</v>
      </c>
    </row>
    <row r="12" spans="1:18" x14ac:dyDescent="0.3">
      <c r="A12" s="2">
        <v>36</v>
      </c>
      <c r="B12" s="2">
        <v>4</v>
      </c>
      <c r="C12" s="2" t="s">
        <v>8</v>
      </c>
      <c r="D12" s="2">
        <f t="shared" si="0"/>
        <v>0</v>
      </c>
      <c r="E12" s="2">
        <v>6653</v>
      </c>
      <c r="F12" s="2">
        <v>1</v>
      </c>
      <c r="I12" s="4">
        <f t="shared" si="4"/>
        <v>5.3851648071345037</v>
      </c>
      <c r="J12" s="4">
        <f>RANK(I12,$I$2:$I$32,1)</f>
        <v>10</v>
      </c>
      <c r="M12" s="4">
        <f>SQRT((A12 - $A$19)^2 + (B12-$B$19)^2 +(D12-$D$19)^2 + (F12-$F$19)^2 )</f>
        <v>8.3066238629180749</v>
      </c>
      <c r="N12" s="4">
        <f t="shared" si="1"/>
        <v>15</v>
      </c>
      <c r="Q12" s="4">
        <f t="shared" si="3"/>
        <v>11.045361017187261</v>
      </c>
      <c r="R12" s="4">
        <f t="shared" si="2"/>
        <v>21</v>
      </c>
    </row>
    <row r="13" spans="1:18" x14ac:dyDescent="0.3">
      <c r="A13" s="2">
        <v>32</v>
      </c>
      <c r="B13" s="2">
        <v>2</v>
      </c>
      <c r="C13" s="2" t="s">
        <v>7</v>
      </c>
      <c r="D13" s="2">
        <f t="shared" si="0"/>
        <v>1</v>
      </c>
      <c r="E13" s="2">
        <v>5878</v>
      </c>
      <c r="F13" s="2">
        <v>7</v>
      </c>
      <c r="I13" s="8">
        <f t="shared" si="4"/>
        <v>3.1622776601683795</v>
      </c>
      <c r="J13" s="8">
        <f>RANK(I13,$I$2:$I$32,1)</f>
        <v>3</v>
      </c>
      <c r="M13" s="4">
        <f>SQRT((A13 - $A$19)^2 + (B13-$B$19)^2 +(D13-$D$19)^2 + (F13-$F$19)^2 )</f>
        <v>7.2111025509279782</v>
      </c>
      <c r="N13" s="4">
        <f t="shared" si="1"/>
        <v>10</v>
      </c>
      <c r="Q13" s="4">
        <f t="shared" si="3"/>
        <v>3.872983346207417</v>
      </c>
      <c r="R13" s="4">
        <f t="shared" si="2"/>
        <v>4</v>
      </c>
    </row>
    <row r="14" spans="1:18" x14ac:dyDescent="0.3">
      <c r="A14" s="2">
        <v>29</v>
      </c>
      <c r="B14" s="2">
        <v>1</v>
      </c>
      <c r="C14" s="2" t="s">
        <v>8</v>
      </c>
      <c r="D14" s="2">
        <f t="shared" si="0"/>
        <v>0</v>
      </c>
      <c r="E14" s="2">
        <v>2335</v>
      </c>
      <c r="F14" s="2">
        <v>2</v>
      </c>
      <c r="I14" s="4">
        <f t="shared" si="4"/>
        <v>7.0710678118654755</v>
      </c>
      <c r="J14" s="4">
        <f>RANK(I14,$I$2:$I$32,1)</f>
        <v>18</v>
      </c>
      <c r="M14" s="14">
        <f>SQRT((A14 - $A$19)^2 + (B14-$B$19)^2 +(D14-$D$19)^2 + (F14-$F$19)^2 )</f>
        <v>2</v>
      </c>
      <c r="N14" s="14">
        <f t="shared" si="1"/>
        <v>2</v>
      </c>
      <c r="Q14" s="4">
        <f t="shared" si="3"/>
        <v>7</v>
      </c>
      <c r="R14" s="4">
        <f t="shared" si="2"/>
        <v>8</v>
      </c>
    </row>
    <row r="15" spans="1:18" x14ac:dyDescent="0.3">
      <c r="A15" s="2">
        <v>30</v>
      </c>
      <c r="B15" s="2">
        <v>3</v>
      </c>
      <c r="C15" s="2" t="s">
        <v>8</v>
      </c>
      <c r="D15" s="2">
        <f t="shared" si="0"/>
        <v>0</v>
      </c>
      <c r="E15" s="2">
        <v>2613</v>
      </c>
      <c r="F15" s="2">
        <v>10</v>
      </c>
      <c r="I15" s="4">
        <f t="shared" si="4"/>
        <v>5.7445626465380286</v>
      </c>
      <c r="J15" s="4">
        <f>RANK(I15,$I$2:$I$32,1)</f>
        <v>12</v>
      </c>
      <c r="M15" s="4">
        <f>SQRT((A15 - $A$19)^2 + (B15-$B$19)^2 +(D15-$D$19)^2 + (F15-$F$19)^2 )</f>
        <v>9.3273790530888157</v>
      </c>
      <c r="N15" s="4">
        <f t="shared" si="1"/>
        <v>17</v>
      </c>
      <c r="Q15" s="19">
        <f t="shared" si="3"/>
        <v>2.4494897427831779</v>
      </c>
      <c r="R15" s="19">
        <f t="shared" si="2"/>
        <v>1</v>
      </c>
    </row>
    <row r="16" spans="1:18" x14ac:dyDescent="0.3">
      <c r="A16" s="2">
        <v>36</v>
      </c>
      <c r="B16" s="2">
        <v>1</v>
      </c>
      <c r="C16" s="2" t="s">
        <v>7</v>
      </c>
      <c r="D16" s="2">
        <f t="shared" si="0"/>
        <v>1</v>
      </c>
      <c r="E16" s="2">
        <v>8321</v>
      </c>
      <c r="F16" s="2">
        <v>12</v>
      </c>
      <c r="I16" s="4">
        <f t="shared" si="4"/>
        <v>7.0710678118654755</v>
      </c>
      <c r="J16" s="4">
        <f>RANK(I16,$I$2:$I$32,1)</f>
        <v>18</v>
      </c>
      <c r="M16" s="4">
        <f>SQRT((A16 - $A$19)^2 + (B16-$B$19)^2 +(D16-$D$19)^2 + (F16-$F$19)^2 )</f>
        <v>13.638181696985855</v>
      </c>
      <c r="N16" s="4">
        <f t="shared" si="1"/>
        <v>24</v>
      </c>
      <c r="Q16" s="4">
        <f t="shared" si="3"/>
        <v>7.6811457478686078</v>
      </c>
      <c r="R16" s="4">
        <f t="shared" si="2"/>
        <v>11</v>
      </c>
    </row>
    <row r="17" spans="1:18" x14ac:dyDescent="0.3">
      <c r="A17" s="2">
        <v>60</v>
      </c>
      <c r="B17" s="2">
        <v>1</v>
      </c>
      <c r="C17" s="2" t="s">
        <v>7</v>
      </c>
      <c r="D17" s="2">
        <f t="shared" si="0"/>
        <v>1</v>
      </c>
      <c r="E17" s="2">
        <v>19566</v>
      </c>
      <c r="F17" s="2">
        <v>29</v>
      </c>
      <c r="I17" s="4">
        <f t="shared" si="4"/>
        <v>34.856850115866749</v>
      </c>
      <c r="J17" s="4">
        <f>RANK(I17,$I$2:$I$32,1)</f>
        <v>30</v>
      </c>
      <c r="M17" s="4">
        <f>SQRT((A17 - $A$19)^2 + (B17-$B$19)^2 +(D17-$D$19)^2 + (F17-$F$19)^2 )</f>
        <v>42.532340636273474</v>
      </c>
      <c r="N17" s="4">
        <f t="shared" si="1"/>
        <v>30</v>
      </c>
      <c r="Q17" s="4">
        <f t="shared" si="3"/>
        <v>36.905284174491868</v>
      </c>
      <c r="R17" s="4">
        <f t="shared" si="2"/>
        <v>30</v>
      </c>
    </row>
    <row r="18" spans="1:18" x14ac:dyDescent="0.3">
      <c r="A18" s="2">
        <v>48</v>
      </c>
      <c r="B18" s="2">
        <v>4</v>
      </c>
      <c r="C18" s="2" t="s">
        <v>8</v>
      </c>
      <c r="D18" s="2">
        <f t="shared" si="0"/>
        <v>0</v>
      </c>
      <c r="E18" s="2">
        <v>17174</v>
      </c>
      <c r="F18" s="2">
        <v>22</v>
      </c>
      <c r="I18" s="4">
        <f t="shared" si="4"/>
        <v>21.2602916254693</v>
      </c>
      <c r="J18" s="4">
        <f>RANK(I18,$I$2:$I$32,1)</f>
        <v>28</v>
      </c>
      <c r="M18" s="4">
        <f>SQRT((A18 - $A$19)^2 + (B18-$B$19)^2 +(D18-$D$19)^2 + (F18-$F$19)^2 )</f>
        <v>29.086079144497972</v>
      </c>
      <c r="N18" s="4">
        <f t="shared" si="1"/>
        <v>28</v>
      </c>
      <c r="Q18" s="4">
        <f t="shared" si="3"/>
        <v>23.2163735324878</v>
      </c>
      <c r="R18" s="4">
        <f t="shared" si="2"/>
        <v>28</v>
      </c>
    </row>
    <row r="19" spans="1:18" x14ac:dyDescent="0.3">
      <c r="A19" s="10">
        <v>28</v>
      </c>
      <c r="B19" s="10">
        <v>2</v>
      </c>
      <c r="C19" s="10" t="s">
        <v>7</v>
      </c>
      <c r="D19" s="10">
        <f t="shared" si="0"/>
        <v>1</v>
      </c>
      <c r="E19" s="10"/>
      <c r="F19" s="10">
        <v>1</v>
      </c>
      <c r="I19" s="4">
        <f t="shared" si="4"/>
        <v>8.1240384046359608</v>
      </c>
      <c r="J19" s="4">
        <f>RANK(I19,$I$2:$I$32,1)</f>
        <v>23</v>
      </c>
      <c r="M19" s="13" t="s">
        <v>9</v>
      </c>
      <c r="N19" s="4" t="e">
        <f t="shared" si="1"/>
        <v>#VALUE!</v>
      </c>
      <c r="Q19" s="4">
        <f t="shared" si="3"/>
        <v>8.1853527718724504</v>
      </c>
      <c r="R19" s="4">
        <f t="shared" si="2"/>
        <v>13</v>
      </c>
    </row>
    <row r="20" spans="1:18" x14ac:dyDescent="0.3">
      <c r="A20" s="2">
        <v>38</v>
      </c>
      <c r="B20" s="2">
        <v>3</v>
      </c>
      <c r="C20" s="2" t="s">
        <v>7</v>
      </c>
      <c r="D20" s="2">
        <f t="shared" si="0"/>
        <v>1</v>
      </c>
      <c r="E20" s="2">
        <v>2684</v>
      </c>
      <c r="F20" s="2">
        <v>2</v>
      </c>
      <c r="I20" s="4">
        <f t="shared" si="4"/>
        <v>5.8309518948453007</v>
      </c>
      <c r="J20" s="4">
        <f>RANK(I20,$I$2:$I$32,1)</f>
        <v>13</v>
      </c>
      <c r="M20" s="4">
        <f t="shared" ref="M20:M32" si="5">SQRT((A20 - $A$19)^2 + (B20-$B$19)^2 +(D20-$D$19)^2 + (F20-$F$19)^2 )</f>
        <v>10.099504938362077</v>
      </c>
      <c r="N20" s="4">
        <f t="shared" si="1"/>
        <v>19</v>
      </c>
      <c r="Q20" s="4">
        <f t="shared" si="3"/>
        <v>11.61895003862225</v>
      </c>
      <c r="R20" s="4">
        <f t="shared" si="2"/>
        <v>23</v>
      </c>
    </row>
    <row r="21" spans="1:18" x14ac:dyDescent="0.3">
      <c r="A21" s="2">
        <v>30</v>
      </c>
      <c r="B21" s="2">
        <v>3</v>
      </c>
      <c r="C21" s="2" t="s">
        <v>8</v>
      </c>
      <c r="D21" s="2">
        <f t="shared" si="0"/>
        <v>0</v>
      </c>
      <c r="E21" s="2">
        <v>8474</v>
      </c>
      <c r="F21" s="2">
        <v>11</v>
      </c>
      <c r="I21" s="4">
        <f t="shared" si="4"/>
        <v>6.4807406984078604</v>
      </c>
      <c r="J21" s="4">
        <f>RANK(I21,$I$2:$I$32,1)</f>
        <v>14</v>
      </c>
      <c r="M21" s="4">
        <f t="shared" si="5"/>
        <v>10.295630140987001</v>
      </c>
      <c r="N21" s="4">
        <f t="shared" si="1"/>
        <v>20</v>
      </c>
      <c r="Q21" s="19">
        <f t="shared" si="3"/>
        <v>3</v>
      </c>
      <c r="R21" s="19">
        <f t="shared" si="2"/>
        <v>2</v>
      </c>
    </row>
    <row r="22" spans="1:18" x14ac:dyDescent="0.3">
      <c r="A22" s="2">
        <v>21</v>
      </c>
      <c r="B22" s="2">
        <v>2</v>
      </c>
      <c r="C22" s="2" t="s">
        <v>8</v>
      </c>
      <c r="D22" s="2">
        <f t="shared" si="0"/>
        <v>0</v>
      </c>
      <c r="E22" s="2">
        <v>2174</v>
      </c>
      <c r="F22" s="2">
        <v>3</v>
      </c>
      <c r="I22" s="4">
        <f t="shared" si="4"/>
        <v>13.490737563232042</v>
      </c>
      <c r="J22" s="4">
        <f>RANK(I22,$I$2:$I$32,1)</f>
        <v>26</v>
      </c>
      <c r="M22" s="4">
        <f t="shared" si="5"/>
        <v>7.3484692283495345</v>
      </c>
      <c r="N22" s="4">
        <f t="shared" si="1"/>
        <v>11</v>
      </c>
      <c r="Q22" s="4">
        <f t="shared" si="3"/>
        <v>10.04987562112089</v>
      </c>
      <c r="R22" s="4">
        <f t="shared" si="2"/>
        <v>19</v>
      </c>
    </row>
    <row r="23" spans="1:18" x14ac:dyDescent="0.3">
      <c r="A23" s="2">
        <v>36</v>
      </c>
      <c r="B23" s="2">
        <v>3</v>
      </c>
      <c r="C23" s="2" t="s">
        <v>7</v>
      </c>
      <c r="D23" s="2">
        <f t="shared" si="0"/>
        <v>1</v>
      </c>
      <c r="E23" s="2">
        <v>3388</v>
      </c>
      <c r="F23" s="2">
        <v>1</v>
      </c>
      <c r="I23" s="4">
        <f t="shared" si="4"/>
        <v>5.5677643628300215</v>
      </c>
      <c r="J23" s="4">
        <f>RANK(I23,$I$2:$I$32,1)</f>
        <v>11</v>
      </c>
      <c r="M23" s="4">
        <f t="shared" si="5"/>
        <v>8.0622577482985491</v>
      </c>
      <c r="N23" s="4">
        <f t="shared" si="1"/>
        <v>12</v>
      </c>
      <c r="Q23" s="4">
        <f t="shared" si="3"/>
        <v>10.862780491200215</v>
      </c>
      <c r="R23" s="4">
        <f t="shared" si="2"/>
        <v>20</v>
      </c>
    </row>
    <row r="24" spans="1:18" x14ac:dyDescent="0.3">
      <c r="A24" s="2">
        <v>30</v>
      </c>
      <c r="B24" s="2">
        <v>3</v>
      </c>
      <c r="C24" s="2" t="s">
        <v>8</v>
      </c>
      <c r="D24" s="2">
        <f t="shared" si="0"/>
        <v>0</v>
      </c>
      <c r="E24" s="2">
        <v>2693</v>
      </c>
      <c r="F24" s="2">
        <v>1</v>
      </c>
      <c r="I24" s="4">
        <f t="shared" si="4"/>
        <v>6.4807406984078604</v>
      </c>
      <c r="J24" s="4">
        <f>RANK(I24,$I$2:$I$32,1)</f>
        <v>14</v>
      </c>
      <c r="M24" s="14">
        <f t="shared" si="5"/>
        <v>2.4494897427831779</v>
      </c>
      <c r="N24" s="14">
        <f t="shared" si="1"/>
        <v>3</v>
      </c>
      <c r="Q24" s="4">
        <f t="shared" si="3"/>
        <v>8.3066238629180749</v>
      </c>
      <c r="R24" s="4">
        <f t="shared" si="2"/>
        <v>16</v>
      </c>
    </row>
    <row r="25" spans="1:18" x14ac:dyDescent="0.3">
      <c r="A25" s="2">
        <v>41</v>
      </c>
      <c r="B25" s="2">
        <v>4</v>
      </c>
      <c r="C25" s="2" t="s">
        <v>7</v>
      </c>
      <c r="D25" s="2">
        <f t="shared" si="0"/>
        <v>1</v>
      </c>
      <c r="E25" s="2">
        <v>2782</v>
      </c>
      <c r="F25" s="2">
        <v>5</v>
      </c>
      <c r="I25" s="4">
        <f t="shared" si="4"/>
        <v>7.1414284285428504</v>
      </c>
      <c r="J25" s="4">
        <f>RANK(I25,$I$2:$I$32,1)</f>
        <v>20</v>
      </c>
      <c r="M25" s="4">
        <f t="shared" si="5"/>
        <v>13.74772708486752</v>
      </c>
      <c r="N25" s="4">
        <f t="shared" si="1"/>
        <v>25</v>
      </c>
      <c r="Q25" s="4">
        <f t="shared" si="3"/>
        <v>13.038404810405298</v>
      </c>
      <c r="R25" s="4">
        <f t="shared" si="2"/>
        <v>25</v>
      </c>
    </row>
    <row r="26" spans="1:18" x14ac:dyDescent="0.3">
      <c r="A26" s="15">
        <v>29</v>
      </c>
      <c r="B26" s="15">
        <v>1</v>
      </c>
      <c r="C26" s="15" t="s">
        <v>8</v>
      </c>
      <c r="D26" s="15">
        <f t="shared" si="0"/>
        <v>0</v>
      </c>
      <c r="E26" s="15"/>
      <c r="F26" s="15">
        <v>9</v>
      </c>
      <c r="I26" s="4">
        <f t="shared" si="4"/>
        <v>6.5574385243020004</v>
      </c>
      <c r="J26" s="4">
        <f>RANK(I26,$I$2:$I$32,1)</f>
        <v>16</v>
      </c>
      <c r="M26" s="4">
        <f t="shared" si="5"/>
        <v>8.1853527718724504</v>
      </c>
      <c r="N26" s="4">
        <f t="shared" si="1"/>
        <v>14</v>
      </c>
      <c r="Q26" s="16" t="s">
        <v>9</v>
      </c>
      <c r="R26" s="4" t="e">
        <f t="shared" si="2"/>
        <v>#VALUE!</v>
      </c>
    </row>
    <row r="27" spans="1:18" x14ac:dyDescent="0.3">
      <c r="A27" s="2">
        <v>38</v>
      </c>
      <c r="B27" s="2">
        <v>3</v>
      </c>
      <c r="C27" s="2" t="s">
        <v>8</v>
      </c>
      <c r="D27" s="2">
        <f t="shared" si="0"/>
        <v>0</v>
      </c>
      <c r="E27" s="2">
        <v>8740</v>
      </c>
      <c r="F27" s="2">
        <v>8</v>
      </c>
      <c r="I27" s="4">
        <f t="shared" ref="I27:I32" si="6">SQRT((A27 - $A$10)^2 + (B27-$B$10)^2 +(D27-$D$10)^2 + (F27-$F$10)^2 )</f>
        <v>4.5825756949558398</v>
      </c>
      <c r="J27" s="4">
        <f>RANK(I27,$I$2:$I$32,1)</f>
        <v>8</v>
      </c>
      <c r="M27" s="4">
        <f t="shared" si="5"/>
        <v>12.288205727444508</v>
      </c>
      <c r="N27" s="4">
        <f t="shared" si="1"/>
        <v>21</v>
      </c>
      <c r="Q27" s="4">
        <f t="shared" si="3"/>
        <v>9.2736184954957039</v>
      </c>
      <c r="R27" s="4">
        <f t="shared" si="2"/>
        <v>18</v>
      </c>
    </row>
    <row r="28" spans="1:18" x14ac:dyDescent="0.3">
      <c r="A28" s="2">
        <v>30</v>
      </c>
      <c r="B28" s="2">
        <v>3</v>
      </c>
      <c r="C28" s="2" t="s">
        <v>8</v>
      </c>
      <c r="D28" s="2">
        <f t="shared" si="0"/>
        <v>0</v>
      </c>
      <c r="E28" s="2">
        <v>2064</v>
      </c>
      <c r="F28" s="2">
        <v>5</v>
      </c>
      <c r="I28" s="4">
        <f t="shared" si="6"/>
        <v>4.2426406871192848</v>
      </c>
      <c r="J28" s="4">
        <f>RANK(I28,$I$2:$I$32,1)</f>
        <v>6</v>
      </c>
      <c r="M28" s="4">
        <f t="shared" si="5"/>
        <v>4.6904157598234297</v>
      </c>
      <c r="N28" s="4">
        <f t="shared" si="1"/>
        <v>6</v>
      </c>
      <c r="Q28" s="4">
        <f t="shared" si="3"/>
        <v>4.5825756949558398</v>
      </c>
      <c r="R28" s="4">
        <f t="shared" si="2"/>
        <v>5</v>
      </c>
    </row>
    <row r="29" spans="1:18" x14ac:dyDescent="0.3">
      <c r="A29" s="2">
        <v>29</v>
      </c>
      <c r="B29" s="2">
        <v>3</v>
      </c>
      <c r="C29" s="2" t="s">
        <v>8</v>
      </c>
      <c r="D29" s="2">
        <f t="shared" si="0"/>
        <v>0</v>
      </c>
      <c r="E29" s="2">
        <v>2642</v>
      </c>
      <c r="F29" s="2">
        <v>1</v>
      </c>
      <c r="I29" s="4">
        <f t="shared" si="6"/>
        <v>7.1414284285428504</v>
      </c>
      <c r="J29" s="4">
        <f>RANK(I29,$I$2:$I$32,1)</f>
        <v>20</v>
      </c>
      <c r="M29" s="14">
        <f t="shared" si="5"/>
        <v>1.7320508075688772</v>
      </c>
      <c r="N29" s="14">
        <f t="shared" si="1"/>
        <v>1</v>
      </c>
      <c r="Q29" s="4">
        <f t="shared" si="3"/>
        <v>8.2462112512353212</v>
      </c>
      <c r="R29" s="4">
        <f t="shared" si="2"/>
        <v>15</v>
      </c>
    </row>
    <row r="30" spans="1:18" x14ac:dyDescent="0.3">
      <c r="A30" s="2">
        <v>36</v>
      </c>
      <c r="B30" s="2">
        <v>2</v>
      </c>
      <c r="C30" s="2" t="s">
        <v>7</v>
      </c>
      <c r="D30" s="2">
        <f t="shared" si="0"/>
        <v>1</v>
      </c>
      <c r="E30" s="2">
        <v>2810</v>
      </c>
      <c r="F30" s="2">
        <v>5</v>
      </c>
      <c r="I30" s="4">
        <f t="shared" si="6"/>
        <v>3.1622776601683795</v>
      </c>
      <c r="J30" s="4">
        <f>RANK(I30,$I$2:$I$32,1)</f>
        <v>3</v>
      </c>
      <c r="M30" s="4">
        <f t="shared" si="5"/>
        <v>8.9442719099991592</v>
      </c>
      <c r="N30" s="4">
        <f t="shared" si="1"/>
        <v>16</v>
      </c>
      <c r="Q30" s="4">
        <f t="shared" si="3"/>
        <v>8.1853527718724504</v>
      </c>
      <c r="R30" s="4">
        <f t="shared" si="2"/>
        <v>13</v>
      </c>
    </row>
    <row r="31" spans="1:18" x14ac:dyDescent="0.3">
      <c r="A31" s="2">
        <v>36</v>
      </c>
      <c r="B31" s="2">
        <v>4</v>
      </c>
      <c r="C31" s="2" t="s">
        <v>7</v>
      </c>
      <c r="D31" s="2">
        <f t="shared" si="0"/>
        <v>1</v>
      </c>
      <c r="E31" s="2">
        <v>6201</v>
      </c>
      <c r="F31" s="2">
        <v>18</v>
      </c>
      <c r="I31" s="4">
        <f t="shared" si="6"/>
        <v>12.206555615733702</v>
      </c>
      <c r="J31" s="4">
        <f>RANK(I31,$I$2:$I$32,1)</f>
        <v>25</v>
      </c>
      <c r="M31" s="4">
        <f t="shared" si="5"/>
        <v>18.894443627691185</v>
      </c>
      <c r="N31" s="4">
        <f t="shared" si="1"/>
        <v>26</v>
      </c>
      <c r="Q31" s="4">
        <f t="shared" si="3"/>
        <v>11.832159566199232</v>
      </c>
      <c r="R31" s="4">
        <f t="shared" si="2"/>
        <v>24</v>
      </c>
    </row>
    <row r="32" spans="1:18" x14ac:dyDescent="0.3">
      <c r="A32" s="3">
        <v>25</v>
      </c>
      <c r="B32" s="3">
        <v>4</v>
      </c>
      <c r="C32" s="3" t="s">
        <v>7</v>
      </c>
      <c r="D32" s="3">
        <f t="shared" si="0"/>
        <v>1</v>
      </c>
      <c r="E32" s="3">
        <v>3229</v>
      </c>
      <c r="F32" s="3">
        <v>3</v>
      </c>
      <c r="I32" s="4">
        <f t="shared" si="6"/>
        <v>9.5393920141694561</v>
      </c>
      <c r="J32" s="4">
        <f>RANK(I32,$I$2:$I$32,1)</f>
        <v>24</v>
      </c>
      <c r="M32" s="4">
        <f t="shared" si="5"/>
        <v>4.1231056256176606</v>
      </c>
      <c r="N32" s="4">
        <f t="shared" si="1"/>
        <v>5</v>
      </c>
      <c r="Q32" s="4">
        <f t="shared" si="3"/>
        <v>7.8740078740118111</v>
      </c>
      <c r="R32" s="4">
        <f t="shared" si="2"/>
        <v>12</v>
      </c>
    </row>
    <row r="34" spans="5:17" ht="15" thickBot="1" x14ac:dyDescent="0.35"/>
    <row r="35" spans="5:17" ht="64.2" customHeight="1" x14ac:dyDescent="0.3">
      <c r="E35" s="23" t="s">
        <v>17</v>
      </c>
      <c r="F35" t="s">
        <v>11</v>
      </c>
      <c r="I35" s="22" t="s">
        <v>12</v>
      </c>
      <c r="M35" s="22" t="s">
        <v>13</v>
      </c>
      <c r="Q35" s="20" t="s">
        <v>14</v>
      </c>
    </row>
    <row r="36" spans="5:17" ht="15" thickBot="1" x14ac:dyDescent="0.35">
      <c r="I36" s="18">
        <f>(E2+E11+E13)/3</f>
        <v>6518</v>
      </c>
      <c r="M36" s="17">
        <f>(E14+E24+E29)/3</f>
        <v>2556.6666666666665</v>
      </c>
      <c r="Q36" s="21">
        <f>(E4+E15+E21)/3</f>
        <v>5460.333333333333</v>
      </c>
    </row>
  </sheetData>
  <autoFilter ref="A1:F32" xr:uid="{00000000-0009-0000-0000-000000000000}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MIDTERM_Q3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Priyanka Shewale</cp:lastModifiedBy>
  <cp:revision>1</cp:revision>
  <dcterms:created xsi:type="dcterms:W3CDTF">2022-03-27T14:44:24Z</dcterms:created>
  <dcterms:modified xsi:type="dcterms:W3CDTF">2022-03-30T00:10:21Z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