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Priyanka\Stevens\SEM2\CS 513 KDD\Assignments\Finalexam\"/>
    </mc:Choice>
  </mc:AlternateContent>
  <xr:revisionPtr revIDLastSave="0" documentId="13_ncr:1_{6D826A5D-68E8-45D0-AFF5-CAA925009C3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5" i="1" l="1"/>
  <c r="R24" i="1"/>
  <c r="R23" i="1"/>
  <c r="R16" i="1"/>
  <c r="R15" i="1"/>
  <c r="R14" i="1"/>
  <c r="R13" i="1"/>
  <c r="Q13" i="1"/>
  <c r="O16" i="1"/>
  <c r="O15" i="1"/>
  <c r="O14" i="1"/>
  <c r="O13" i="1"/>
  <c r="R6" i="1"/>
  <c r="R5" i="1"/>
  <c r="R4" i="1"/>
  <c r="R3" i="1"/>
  <c r="Q3" i="1"/>
  <c r="O6" i="1"/>
  <c r="O5" i="1"/>
  <c r="O4" i="1"/>
  <c r="O3" i="1"/>
  <c r="N19" i="1"/>
  <c r="Y25" i="1"/>
  <c r="Y26" i="1"/>
  <c r="Y27" i="1"/>
  <c r="Y28" i="1"/>
  <c r="Y18" i="1"/>
  <c r="Y19" i="1"/>
  <c r="Y20" i="1"/>
  <c r="Y21" i="1"/>
  <c r="W25" i="1" l="1"/>
  <c r="W26" i="1"/>
  <c r="W27" i="1"/>
  <c r="W28" i="1"/>
  <c r="W18" i="1"/>
  <c r="W19" i="1"/>
  <c r="W20" i="1"/>
  <c r="W21" i="1"/>
  <c r="S13" i="1"/>
  <c r="S14" i="1"/>
  <c r="S15" i="1"/>
  <c r="S16" i="1"/>
  <c r="S3" i="1"/>
  <c r="S4" i="1"/>
  <c r="S5" i="1"/>
  <c r="S6" i="1"/>
  <c r="S23" i="1" l="1"/>
  <c r="S17" i="1" l="1"/>
  <c r="S20" i="1" s="1"/>
  <c r="S7" i="1"/>
  <c r="S10" i="1" s="1"/>
  <c r="W14" i="1" l="1"/>
  <c r="W15" i="1"/>
  <c r="O25" i="1"/>
  <c r="S25" i="1" s="1"/>
  <c r="O24" i="1"/>
  <c r="S24" i="1" s="1"/>
  <c r="S26" i="1" l="1"/>
  <c r="S28" i="1" s="1"/>
  <c r="M19" i="1" s="1"/>
  <c r="M28" i="1" s="1"/>
  <c r="K16" i="1" l="1"/>
  <c r="X18" i="1" l="1"/>
  <c r="Z18" i="1" s="1"/>
  <c r="X19" i="1"/>
  <c r="Z19" i="1" s="1"/>
  <c r="X20" i="1"/>
  <c r="Z20" i="1" s="1"/>
  <c r="X21" i="1"/>
  <c r="Z21" i="1" s="1"/>
  <c r="X15" i="1"/>
  <c r="Z15" i="1" s="1"/>
  <c r="X14" i="1"/>
  <c r="Z14" i="1" s="1"/>
  <c r="X13" i="1"/>
  <c r="Z13" i="1" s="1"/>
  <c r="G28" i="1"/>
  <c r="G17" i="1"/>
  <c r="X26" i="1" l="1"/>
  <c r="Z26" i="1" s="1"/>
  <c r="X28" i="1"/>
  <c r="Z28" i="1" s="1"/>
  <c r="X27" i="1"/>
  <c r="Z27" i="1" s="1"/>
  <c r="X25" i="1"/>
  <c r="Z25" i="1" s="1"/>
</calcChain>
</file>

<file path=xl/sharedStrings.xml><?xml version="1.0" encoding="utf-8"?>
<sst xmlns="http://schemas.openxmlformats.org/spreadsheetml/2006/main" count="106" uniqueCount="35">
  <si>
    <t>From/To</t>
  </si>
  <si>
    <t>Input</t>
  </si>
  <si>
    <t>xx</t>
  </si>
  <si>
    <t>A</t>
  </si>
  <si>
    <t>B</t>
  </si>
  <si>
    <t>Z</t>
  </si>
  <si>
    <t>Actual</t>
  </si>
  <si>
    <t>Predicted</t>
  </si>
  <si>
    <t>input</t>
  </si>
  <si>
    <t>From</t>
  </si>
  <si>
    <t>To</t>
  </si>
  <si>
    <t>Weight</t>
  </si>
  <si>
    <t>Output</t>
  </si>
  <si>
    <t>Node 1</t>
  </si>
  <si>
    <t>Node 2</t>
  </si>
  <si>
    <t>Node 3</t>
  </si>
  <si>
    <t>Signal</t>
  </si>
  <si>
    <t>(1/(1+exp(-x))=</t>
  </si>
  <si>
    <t>Calculation of Initial O/P</t>
  </si>
  <si>
    <t>Learning Rate :</t>
  </si>
  <si>
    <t>Difference :</t>
  </si>
  <si>
    <t>Node</t>
  </si>
  <si>
    <t>Old</t>
  </si>
  <si>
    <t>New</t>
  </si>
  <si>
    <t>Adjust</t>
  </si>
  <si>
    <t>Node 4</t>
  </si>
  <si>
    <t>Error Z</t>
  </si>
  <si>
    <t>Error A</t>
  </si>
  <si>
    <t>Error B</t>
  </si>
  <si>
    <t>Actual O/P(given)</t>
  </si>
  <si>
    <t>(Sigmoid function for activation)</t>
  </si>
  <si>
    <t>Value at A</t>
  </si>
  <si>
    <t>Value at B</t>
  </si>
  <si>
    <t>ANN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</si>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</sst>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9">
    <xf numFmtId="0" fontId="0" fillId="0" borderId="0" xfId="0"/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4" fillId="0" borderId="11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14" xfId="1" applyFont="1" applyBorder="1" applyAlignment="1">
      <alignment horizontal="center"/>
    </xf>
    <xf numFmtId="0" fontId="0" fillId="0" borderId="6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4" fillId="0" borderId="12" xfId="1" applyFont="1" applyBorder="1" applyAlignment="1">
      <alignment horizontal="center"/>
    </xf>
    <xf numFmtId="0" fontId="4" fillId="0" borderId="13" xfId="1" applyFont="1" applyBorder="1" applyAlignment="1">
      <alignment horizontal="center"/>
    </xf>
    <xf numFmtId="0" fontId="4" fillId="0" borderId="15" xfId="1" applyFont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left"/>
    </xf>
    <xf numFmtId="0" fontId="4" fillId="0" borderId="11" xfId="1" applyFont="1" applyFill="1" applyBorder="1" applyAlignment="1">
      <alignment horizontal="center"/>
    </xf>
    <xf numFmtId="0" fontId="4" fillId="0" borderId="14" xfId="1" applyFont="1" applyFill="1" applyBorder="1" applyAlignment="1">
      <alignment horizontal="center"/>
    </xf>
    <xf numFmtId="0" fontId="4" fillId="0" borderId="12" xfId="1" applyFont="1" applyFill="1" applyBorder="1" applyAlignment="1">
      <alignment horizontal="center"/>
    </xf>
    <xf numFmtId="0" fontId="4" fillId="0" borderId="13" xfId="1" applyFont="1" applyFill="1" applyBorder="1" applyAlignment="1">
      <alignment horizontal="center"/>
    </xf>
    <xf numFmtId="0" fontId="4" fillId="0" borderId="0" xfId="1" applyFont="1" applyFill="1"/>
    <xf numFmtId="0" fontId="4" fillId="0" borderId="10" xfId="1" applyFont="1" applyFill="1" applyBorder="1" applyAlignment="1">
      <alignment horizontal="center"/>
    </xf>
    <xf numFmtId="0" fontId="4" fillId="0" borderId="10" xfId="1" applyFont="1" applyFill="1" applyBorder="1"/>
    <xf numFmtId="0" fontId="0" fillId="0" borderId="24" xfId="0" applyFont="1" applyBorder="1" applyAlignment="1">
      <alignment horizontal="left"/>
    </xf>
    <xf numFmtId="0" fontId="0" fillId="0" borderId="25" xfId="0" applyFont="1" applyBorder="1" applyAlignment="1">
      <alignment horizontal="left"/>
    </xf>
    <xf numFmtId="0" fontId="0" fillId="0" borderId="2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3" fillId="0" borderId="0" xfId="1" applyFont="1" applyFill="1" applyBorder="1" applyAlignment="1">
      <alignment horizontal="center"/>
    </xf>
    <xf numFmtId="0" fontId="4" fillId="0" borderId="0" xfId="1" applyFont="1" applyFill="1" applyBorder="1"/>
    <xf numFmtId="0" fontId="1" fillId="0" borderId="27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12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2" borderId="16" xfId="1" applyFont="1" applyFill="1" applyBorder="1" applyAlignment="1">
      <alignment horizontal="center"/>
    </xf>
    <xf numFmtId="0" fontId="3" fillId="2" borderId="17" xfId="1" applyFont="1" applyFill="1" applyBorder="1" applyAlignment="1">
      <alignment horizontal="center"/>
    </xf>
    <xf numFmtId="0" fontId="3" fillId="2" borderId="18" xfId="1" applyFont="1" applyFill="1" applyBorder="1" applyAlignment="1">
      <alignment horizontal="center"/>
    </xf>
    <xf numFmtId="0" fontId="3" fillId="2" borderId="19" xfId="1" applyFont="1" applyFill="1" applyBorder="1" applyAlignment="1">
      <alignment horizontal="center"/>
    </xf>
    <xf numFmtId="0" fontId="3" fillId="2" borderId="20" xfId="1" applyFont="1" applyFill="1" applyBorder="1" applyAlignment="1">
      <alignment horizontal="center"/>
    </xf>
    <xf numFmtId="0" fontId="3" fillId="2" borderId="21" xfId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304801</xdr:colOff>
      <xdr:row>18</xdr:row>
      <xdr:rowOff>99060</xdr:rowOff>
    </xdr:from>
    <xdr:to>
      <xdr:col>11</xdr:col>
      <xdr:colOff>601981</xdr:colOff>
      <xdr:row>18</xdr:row>
      <xdr:rowOff>99060</xdr:rowOff>
    </xdr:to>
    <xdr:sp macro="" textlink="">
      <xdr:nvSpPr>
        <xdr:cNvPr id="35" name="Line 1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ShapeType="1"/>
        </xdr:cNvSpPr>
      </xdr:nvSpPr>
      <xdr:spPr bwMode="auto">
        <a:xfrm flipV="1">
          <a:off x="6400801" y="3086100"/>
          <a:ext cx="9067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381000</xdr:colOff>
      <xdr:row>13</xdr:row>
      <xdr:rowOff>70485</xdr:rowOff>
    </xdr:from>
    <xdr:to>
      <xdr:col>3</xdr:col>
      <xdr:colOff>190500</xdr:colOff>
      <xdr:row>17</xdr:row>
      <xdr:rowOff>80010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990600" y="2493645"/>
          <a:ext cx="1028700" cy="56578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373380</xdr:colOff>
      <xdr:row>18</xdr:row>
      <xdr:rowOff>68580</xdr:rowOff>
    </xdr:from>
    <xdr:to>
      <xdr:col>3</xdr:col>
      <xdr:colOff>182880</xdr:colOff>
      <xdr:row>21</xdr:row>
      <xdr:rowOff>78105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982980" y="3238500"/>
          <a:ext cx="10287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</xdr:col>
      <xdr:colOff>167640</xdr:colOff>
      <xdr:row>15</xdr:row>
      <xdr:rowOff>22860</xdr:rowOff>
    </xdr:from>
    <xdr:to>
      <xdr:col>6</xdr:col>
      <xdr:colOff>387350</xdr:colOff>
      <xdr:row>18</xdr:row>
      <xdr:rowOff>30798</xdr:rowOff>
    </xdr:to>
    <xdr:sp macro="" textlink="">
      <xdr:nvSpPr>
        <xdr:cNvPr id="5" name="Line 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ShapeType="1"/>
        </xdr:cNvSpPr>
      </xdr:nvSpPr>
      <xdr:spPr bwMode="auto">
        <a:xfrm>
          <a:off x="1996440" y="2811780"/>
          <a:ext cx="2528570" cy="571818"/>
        </a:xfrm>
        <a:prstGeom prst="line">
          <a:avLst/>
        </a:prstGeom>
        <a:ln w="28575">
          <a:headEnd/>
          <a:tailEnd type="triangle" w="med" len="med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sp>
    <xdr:clientData/>
  </xdr:twoCellAnchor>
  <xdr:twoCellAnchor>
    <xdr:from>
      <xdr:col>3</xdr:col>
      <xdr:colOff>121921</xdr:colOff>
      <xdr:row>16</xdr:row>
      <xdr:rowOff>91440</xdr:rowOff>
    </xdr:from>
    <xdr:to>
      <xdr:col>6</xdr:col>
      <xdr:colOff>266701</xdr:colOff>
      <xdr:row>23</xdr:row>
      <xdr:rowOff>120015</xdr:rowOff>
    </xdr:to>
    <xdr:sp macro="" textlink="">
      <xdr:nvSpPr>
        <xdr:cNvPr id="6" name="Line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>
          <a:off x="1950721" y="3063240"/>
          <a:ext cx="2453640" cy="1346835"/>
        </a:xfrm>
        <a:prstGeom prst="line">
          <a:avLst/>
        </a:prstGeom>
        <a:ln w="28575">
          <a:headEnd/>
          <a:tailEnd type="triangl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sp>
    <xdr:clientData/>
  </xdr:twoCellAnchor>
  <xdr:twoCellAnchor>
    <xdr:from>
      <xdr:col>3</xdr:col>
      <xdr:colOff>167640</xdr:colOff>
      <xdr:row>18</xdr:row>
      <xdr:rowOff>148590</xdr:rowOff>
    </xdr:from>
    <xdr:to>
      <xdr:col>6</xdr:col>
      <xdr:colOff>342900</xdr:colOff>
      <xdr:row>20</xdr:row>
      <xdr:rowOff>45720</xdr:rowOff>
    </xdr:to>
    <xdr:sp macro="" textlink="">
      <xdr:nvSpPr>
        <xdr:cNvPr id="7" name="Lin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 flipV="1">
          <a:off x="1996440" y="3501390"/>
          <a:ext cx="2484120" cy="278130"/>
        </a:xfrm>
        <a:prstGeom prst="line">
          <a:avLst/>
        </a:prstGeom>
        <a:ln w="28575">
          <a:headEnd/>
          <a:tailEnd type="triangle" w="med" len="med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sp>
    <xdr:clientData/>
  </xdr:twoCellAnchor>
  <xdr:twoCellAnchor>
    <xdr:from>
      <xdr:col>3</xdr:col>
      <xdr:colOff>114300</xdr:colOff>
      <xdr:row>20</xdr:row>
      <xdr:rowOff>144780</xdr:rowOff>
    </xdr:from>
    <xdr:to>
      <xdr:col>6</xdr:col>
      <xdr:colOff>276225</xdr:colOff>
      <xdr:row>23</xdr:row>
      <xdr:rowOff>110490</xdr:rowOff>
    </xdr:to>
    <xdr:sp macro="" textlink="">
      <xdr:nvSpPr>
        <xdr:cNvPr id="8" name="Line 9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ShapeType="1"/>
        </xdr:cNvSpPr>
      </xdr:nvSpPr>
      <xdr:spPr bwMode="auto">
        <a:xfrm>
          <a:off x="1943100" y="3878580"/>
          <a:ext cx="2470785" cy="521970"/>
        </a:xfrm>
        <a:prstGeom prst="line">
          <a:avLst/>
        </a:prstGeom>
        <a:ln w="28575">
          <a:headEnd/>
          <a:tailEnd type="triangl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sp>
    <xdr:clientData/>
  </xdr:twoCellAnchor>
  <xdr:twoCellAnchor>
    <xdr:from>
      <xdr:col>3</xdr:col>
      <xdr:colOff>171450</xdr:colOff>
      <xdr:row>23</xdr:row>
      <xdr:rowOff>110490</xdr:rowOff>
    </xdr:from>
    <xdr:to>
      <xdr:col>6</xdr:col>
      <xdr:colOff>276225</xdr:colOff>
      <xdr:row>24</xdr:row>
      <xdr:rowOff>0</xdr:rowOff>
    </xdr:to>
    <xdr:sp macro="" textlink="">
      <xdr:nvSpPr>
        <xdr:cNvPr id="9" name="Line 10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ShapeType="1"/>
        </xdr:cNvSpPr>
      </xdr:nvSpPr>
      <xdr:spPr bwMode="auto">
        <a:xfrm flipV="1">
          <a:off x="2000250" y="3950970"/>
          <a:ext cx="1933575" cy="230505"/>
        </a:xfrm>
        <a:prstGeom prst="line">
          <a:avLst/>
        </a:prstGeom>
        <a:ln w="28575">
          <a:headEnd/>
          <a:tailEnd type="triangl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sp>
    <xdr:clientData/>
  </xdr:twoCellAnchor>
  <xdr:twoCellAnchor>
    <xdr:from>
      <xdr:col>3</xdr:col>
      <xdr:colOff>171450</xdr:colOff>
      <xdr:row>18</xdr:row>
      <xdr:rowOff>110490</xdr:rowOff>
    </xdr:from>
    <xdr:to>
      <xdr:col>6</xdr:col>
      <xdr:colOff>400050</xdr:colOff>
      <xdr:row>24</xdr:row>
      <xdr:rowOff>0</xdr:rowOff>
    </xdr:to>
    <xdr:sp macro="" textlink="">
      <xdr:nvSpPr>
        <xdr:cNvPr id="10" name="Line 1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 flipV="1">
          <a:off x="2000250" y="3036570"/>
          <a:ext cx="2057400" cy="1116330"/>
        </a:xfrm>
        <a:prstGeom prst="line">
          <a:avLst/>
        </a:prstGeom>
        <a:ln w="28575">
          <a:headEnd/>
          <a:tailEnd type="triangle" w="med" len="med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sp>
    <xdr:clientData/>
  </xdr:twoCellAnchor>
  <xdr:oneCellAnchor>
    <xdr:from>
      <xdr:col>2</xdr:col>
      <xdr:colOff>9525</xdr:colOff>
      <xdr:row>14</xdr:row>
      <xdr:rowOff>129540</xdr:rowOff>
    </xdr:from>
    <xdr:ext cx="431913" cy="179601"/>
    <xdr:sp macro="" textlink="">
      <xdr:nvSpPr>
        <xdr:cNvPr id="14" name="Text Box 2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1228725" y="250698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1</a:t>
          </a:r>
          <a:endParaRPr lang="en-US"/>
        </a:p>
      </xdr:txBody>
    </xdr:sp>
    <xdr:clientData/>
  </xdr:oneCellAnchor>
  <xdr:oneCellAnchor>
    <xdr:from>
      <xdr:col>2</xdr:col>
      <xdr:colOff>68580</xdr:colOff>
      <xdr:row>19</xdr:row>
      <xdr:rowOff>64770</xdr:rowOff>
    </xdr:from>
    <xdr:ext cx="431913" cy="179601"/>
    <xdr:sp macro="" textlink="">
      <xdr:nvSpPr>
        <xdr:cNvPr id="15" name="Text Box 2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1287780" y="342519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2</a:t>
          </a:r>
          <a:endParaRPr lang="en-US"/>
        </a:p>
      </xdr:txBody>
    </xdr:sp>
    <xdr:clientData/>
  </xdr:oneCellAnchor>
  <xdr:twoCellAnchor>
    <xdr:from>
      <xdr:col>6</xdr:col>
      <xdr:colOff>413610</xdr:colOff>
      <xdr:row>16</xdr:row>
      <xdr:rowOff>180415</xdr:rowOff>
    </xdr:from>
    <xdr:to>
      <xdr:col>8</xdr:col>
      <xdr:colOff>223110</xdr:colOff>
      <xdr:row>20</xdr:row>
      <xdr:rowOff>1681</xdr:rowOff>
    </xdr:to>
    <xdr:sp macro="" textlink="">
      <xdr:nvSpPr>
        <xdr:cNvPr id="18" name="Oval 4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4555304" y="3129803"/>
          <a:ext cx="1028700" cy="565337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  <a:endParaRPr lang="en-US"/>
        </a:p>
      </xdr:txBody>
    </xdr:sp>
    <xdr:clientData/>
  </xdr:twoCellAnchor>
  <xdr:twoCellAnchor>
    <xdr:from>
      <xdr:col>8</xdr:col>
      <xdr:colOff>211455</xdr:colOff>
      <xdr:row>17</xdr:row>
      <xdr:rowOff>152401</xdr:rowOff>
    </xdr:from>
    <xdr:to>
      <xdr:col>9</xdr:col>
      <xdr:colOff>601980</xdr:colOff>
      <xdr:row>18</xdr:row>
      <xdr:rowOff>140971</xdr:rowOff>
    </xdr:to>
    <xdr:sp macro="" textlink="">
      <xdr:nvSpPr>
        <xdr:cNvPr id="21" name="Line 1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ShapeType="1"/>
        </xdr:cNvSpPr>
      </xdr:nvSpPr>
      <xdr:spPr bwMode="auto">
        <a:xfrm flipV="1">
          <a:off x="5088255" y="2895601"/>
          <a:ext cx="1000125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99061</xdr:colOff>
      <xdr:row>18</xdr:row>
      <xdr:rowOff>60960</xdr:rowOff>
    </xdr:from>
    <xdr:to>
      <xdr:col>9</xdr:col>
      <xdr:colOff>594361</xdr:colOff>
      <xdr:row>23</xdr:row>
      <xdr:rowOff>129540</xdr:rowOff>
    </xdr:to>
    <xdr:sp macro="" textlink="">
      <xdr:nvSpPr>
        <xdr:cNvPr id="22" name="Line 14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ShapeType="1"/>
        </xdr:cNvSpPr>
      </xdr:nvSpPr>
      <xdr:spPr bwMode="auto">
        <a:xfrm flipV="1">
          <a:off x="4975861" y="2987040"/>
          <a:ext cx="1104900" cy="9829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405765</xdr:colOff>
      <xdr:row>10</xdr:row>
      <xdr:rowOff>106680</xdr:rowOff>
    </xdr:from>
    <xdr:to>
      <xdr:col>8</xdr:col>
      <xdr:colOff>215265</xdr:colOff>
      <xdr:row>13</xdr:row>
      <xdr:rowOff>116205</xdr:rowOff>
    </xdr:to>
    <xdr:sp macro="" textlink="">
      <xdr:nvSpPr>
        <xdr:cNvPr id="23" name="Oval 18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4063365" y="1752600"/>
          <a:ext cx="1028700" cy="55816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XX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8</xdr:col>
      <xdr:colOff>224790</xdr:colOff>
      <xdr:row>12</xdr:row>
      <xdr:rowOff>38100</xdr:rowOff>
    </xdr:from>
    <xdr:to>
      <xdr:col>10</xdr:col>
      <xdr:colOff>7620</xdr:colOff>
      <xdr:row>17</xdr:row>
      <xdr:rowOff>99060</xdr:rowOff>
    </xdr:to>
    <xdr:sp macro="" textlink="">
      <xdr:nvSpPr>
        <xdr:cNvPr id="24" name="Line 19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ShapeType="1"/>
        </xdr:cNvSpPr>
      </xdr:nvSpPr>
      <xdr:spPr bwMode="auto">
        <a:xfrm>
          <a:off x="5101590" y="2049780"/>
          <a:ext cx="1002030" cy="7924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592455</xdr:colOff>
      <xdr:row>16</xdr:row>
      <xdr:rowOff>102870</xdr:rowOff>
    </xdr:from>
    <xdr:to>
      <xdr:col>11</xdr:col>
      <xdr:colOff>401955</xdr:colOff>
      <xdr:row>19</xdr:row>
      <xdr:rowOff>112395</xdr:rowOff>
    </xdr:to>
    <xdr:sp macro="" textlink="">
      <xdr:nvSpPr>
        <xdr:cNvPr id="26" name="Oval 4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6078855" y="2663190"/>
          <a:ext cx="1028700" cy="55816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Z</a:t>
          </a:r>
          <a:endParaRPr lang="en-US"/>
        </a:p>
      </xdr:txBody>
    </xdr:sp>
    <xdr:clientData/>
  </xdr:twoCellAnchor>
  <xdr:twoCellAnchor>
    <xdr:from>
      <xdr:col>6</xdr:col>
      <xdr:colOff>264795</xdr:colOff>
      <xdr:row>22</xdr:row>
      <xdr:rowOff>3810</xdr:rowOff>
    </xdr:from>
    <xdr:to>
      <xdr:col>8</xdr:col>
      <xdr:colOff>74295</xdr:colOff>
      <xdr:row>25</xdr:row>
      <xdr:rowOff>28575</xdr:rowOff>
    </xdr:to>
    <xdr:sp macro="" textlink="">
      <xdr:nvSpPr>
        <xdr:cNvPr id="36" name="Oval 4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rrowheads="1"/>
        </xdr:cNvSpPr>
      </xdr:nvSpPr>
      <xdr:spPr bwMode="auto">
        <a:xfrm>
          <a:off x="3922395" y="3745230"/>
          <a:ext cx="10287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335280</xdr:colOff>
      <xdr:row>22</xdr:row>
      <xdr:rowOff>7620</xdr:rowOff>
    </xdr:from>
    <xdr:to>
      <xdr:col>3</xdr:col>
      <xdr:colOff>144780</xdr:colOff>
      <xdr:row>25</xdr:row>
      <xdr:rowOff>32385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rrowheads="1"/>
        </xdr:cNvSpPr>
      </xdr:nvSpPr>
      <xdr:spPr bwMode="auto">
        <a:xfrm>
          <a:off x="944880" y="3931920"/>
          <a:ext cx="10287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oneCellAnchor>
    <xdr:from>
      <xdr:col>1</xdr:col>
      <xdr:colOff>594360</xdr:colOff>
      <xdr:row>23</xdr:row>
      <xdr:rowOff>57150</xdr:rowOff>
    </xdr:from>
    <xdr:ext cx="431913" cy="327077"/>
    <xdr:sp macro="" textlink="">
      <xdr:nvSpPr>
        <xdr:cNvPr id="39" name="Text Box 23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1203960" y="3981450"/>
          <a:ext cx="431913" cy="3270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3</a:t>
          </a:r>
        </a:p>
        <a:p>
          <a:pPr algn="l" rtl="0">
            <a:defRPr sz="1000"/>
          </a:pPr>
          <a:endParaRPr lang="en-US"/>
        </a:p>
      </xdr:txBody>
    </xdr:sp>
    <xdr:clientData/>
  </xdr:oneCellAnchor>
  <xdr:twoCellAnchor>
    <xdr:from>
      <xdr:col>1</xdr:col>
      <xdr:colOff>342900</xdr:colOff>
      <xdr:row>25</xdr:row>
      <xdr:rowOff>182880</xdr:rowOff>
    </xdr:from>
    <xdr:to>
      <xdr:col>3</xdr:col>
      <xdr:colOff>152400</xdr:colOff>
      <xdr:row>29</xdr:row>
      <xdr:rowOff>1905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>
          <a:off x="952500" y="4663440"/>
          <a:ext cx="10287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oneCellAnchor>
    <xdr:from>
      <xdr:col>1</xdr:col>
      <xdr:colOff>601980</xdr:colOff>
      <xdr:row>27</xdr:row>
      <xdr:rowOff>34290</xdr:rowOff>
    </xdr:from>
    <xdr:ext cx="431913" cy="327077"/>
    <xdr:sp macro="" textlink="">
      <xdr:nvSpPr>
        <xdr:cNvPr id="40" name="Text Box 23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1211580" y="4895850"/>
          <a:ext cx="431913" cy="3270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4</a:t>
          </a:r>
        </a:p>
        <a:p>
          <a:pPr algn="l" rtl="0">
            <a:defRPr sz="1000"/>
          </a:pPr>
          <a:endParaRPr lang="en-US"/>
        </a:p>
      </xdr:txBody>
    </xdr:sp>
    <xdr:clientData/>
  </xdr:oneCellAnchor>
  <xdr:twoCellAnchor>
    <xdr:from>
      <xdr:col>3</xdr:col>
      <xdr:colOff>34290</xdr:colOff>
      <xdr:row>18</xdr:row>
      <xdr:rowOff>152400</xdr:rowOff>
    </xdr:from>
    <xdr:to>
      <xdr:col>6</xdr:col>
      <xdr:colOff>388620</xdr:colOff>
      <xdr:row>26</xdr:row>
      <xdr:rowOff>91440</xdr:rowOff>
    </xdr:to>
    <xdr:sp macro="" textlink="">
      <xdr:nvSpPr>
        <xdr:cNvPr id="41" name="Line 1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ShapeType="1"/>
        </xdr:cNvSpPr>
      </xdr:nvSpPr>
      <xdr:spPr bwMode="auto">
        <a:xfrm flipV="1">
          <a:off x="1863090" y="3322320"/>
          <a:ext cx="2183130" cy="1440180"/>
        </a:xfrm>
        <a:prstGeom prst="line">
          <a:avLst/>
        </a:prstGeom>
        <a:ln w="28575">
          <a:headEnd/>
          <a:tailEnd type="triangle" w="med" len="med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sp>
    <xdr:clientData/>
  </xdr:twoCellAnchor>
  <xdr:twoCellAnchor>
    <xdr:from>
      <xdr:col>3</xdr:col>
      <xdr:colOff>64770</xdr:colOff>
      <xdr:row>23</xdr:row>
      <xdr:rowOff>129540</xdr:rowOff>
    </xdr:from>
    <xdr:to>
      <xdr:col>6</xdr:col>
      <xdr:colOff>259080</xdr:colOff>
      <xdr:row>26</xdr:row>
      <xdr:rowOff>129540</xdr:rowOff>
    </xdr:to>
    <xdr:sp macro="" textlink="">
      <xdr:nvSpPr>
        <xdr:cNvPr id="42" name="Line 10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ShapeType="1"/>
        </xdr:cNvSpPr>
      </xdr:nvSpPr>
      <xdr:spPr bwMode="auto">
        <a:xfrm flipV="1">
          <a:off x="1893570" y="4236720"/>
          <a:ext cx="2023110" cy="563880"/>
        </a:xfrm>
        <a:prstGeom prst="line">
          <a:avLst/>
        </a:prstGeom>
        <a:ln w="28575">
          <a:headEnd/>
          <a:tailEnd type="triangl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63201</xdr:colOff>
          <xdr:row>29</xdr:row>
          <xdr:rowOff>152400</xdr:rowOff>
        </xdr:from>
        <xdr:to>
          <xdr:col>16</xdr:col>
          <xdr:colOff>31376</xdr:colOff>
          <xdr:row>39</xdr:row>
          <xdr:rowOff>72166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B6FEEF1-3C60-083F-0E97-E044C89B5F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50"/>
  <sheetViews>
    <sheetView tabSelected="1" topLeftCell="G7" zoomScale="85" zoomScaleNormal="85" workbookViewId="0">
      <selection activeCell="R35" sqref="R35"/>
    </sheetView>
  </sheetViews>
  <sheetFormatPr defaultRowHeight="14.4" x14ac:dyDescent="0.3"/>
  <cols>
    <col min="1" max="4" width="8.88671875" style="4"/>
    <col min="5" max="5" width="15.88671875" style="4" customWidth="1"/>
    <col min="6" max="11" width="8.88671875" style="4"/>
    <col min="12" max="12" width="16" style="4" customWidth="1"/>
    <col min="13" max="14" width="8.88671875" style="4"/>
    <col min="15" max="15" width="13.21875" style="4" customWidth="1"/>
    <col min="16" max="18" width="8.88671875" style="4"/>
    <col min="19" max="19" width="9.109375" style="4" bestFit="1" customWidth="1"/>
    <col min="20" max="20" width="23.44140625" style="4" customWidth="1"/>
    <col min="21" max="25" width="8.88671875" style="4"/>
    <col min="26" max="26" width="15.77734375" style="4" customWidth="1"/>
    <col min="27" max="16384" width="8.88671875" style="4"/>
  </cols>
  <sheetData>
    <row r="1" spans="2:26" ht="15" thickBot="1" x14ac:dyDescent="0.35">
      <c r="P1" s="39" t="s">
        <v>18</v>
      </c>
      <c r="Q1" s="39"/>
      <c r="R1" s="39"/>
    </row>
    <row r="2" spans="2:26" x14ac:dyDescent="0.3">
      <c r="B2" s="56" t="s">
        <v>0</v>
      </c>
      <c r="C2" s="57" t="s">
        <v>1</v>
      </c>
      <c r="E2" s="56" t="s">
        <v>0</v>
      </c>
      <c r="F2" s="58" t="s">
        <v>3</v>
      </c>
      <c r="G2" s="57" t="s">
        <v>4</v>
      </c>
      <c r="I2" s="56" t="s">
        <v>0</v>
      </c>
      <c r="J2" s="57" t="s">
        <v>5</v>
      </c>
      <c r="L2" s="56" t="s">
        <v>29</v>
      </c>
      <c r="O2" s="53" t="s">
        <v>8</v>
      </c>
      <c r="P2" s="54" t="s">
        <v>9</v>
      </c>
      <c r="Q2" s="54" t="s">
        <v>10</v>
      </c>
      <c r="R2" s="54" t="s">
        <v>11</v>
      </c>
      <c r="S2" s="55" t="s">
        <v>12</v>
      </c>
      <c r="T2" s="19"/>
    </row>
    <row r="3" spans="2:26" x14ac:dyDescent="0.3">
      <c r="B3" s="1">
        <v>1</v>
      </c>
      <c r="C3" s="5">
        <v>0.4</v>
      </c>
      <c r="E3" s="1">
        <v>1</v>
      </c>
      <c r="F3" s="6">
        <v>0.6</v>
      </c>
      <c r="G3" s="5">
        <v>0.9</v>
      </c>
      <c r="I3" s="1" t="s">
        <v>2</v>
      </c>
      <c r="J3" s="5">
        <v>0.5</v>
      </c>
      <c r="L3" s="10">
        <v>0.75</v>
      </c>
      <c r="O3" s="20">
        <f>C3</f>
        <v>0.4</v>
      </c>
      <c r="P3" s="16" t="s">
        <v>13</v>
      </c>
      <c r="Q3" s="16" t="str">
        <f>F2</f>
        <v>A</v>
      </c>
      <c r="R3" s="16">
        <f>F3</f>
        <v>0.6</v>
      </c>
      <c r="S3" s="21">
        <f t="shared" ref="S3:S6" si="0">(O3*R3)</f>
        <v>0.24</v>
      </c>
      <c r="T3" s="19"/>
    </row>
    <row r="4" spans="2:26" x14ac:dyDescent="0.3">
      <c r="B4" s="1">
        <v>2</v>
      </c>
      <c r="C4" s="5">
        <v>0.7</v>
      </c>
      <c r="E4" s="1">
        <v>2</v>
      </c>
      <c r="F4" s="6">
        <v>0.8</v>
      </c>
      <c r="G4" s="5">
        <v>0.8</v>
      </c>
      <c r="I4" s="1" t="s">
        <v>3</v>
      </c>
      <c r="J4" s="5">
        <v>0.3</v>
      </c>
      <c r="O4" s="20">
        <f>C4</f>
        <v>0.7</v>
      </c>
      <c r="P4" s="16" t="s">
        <v>14</v>
      </c>
      <c r="Q4" s="16" t="s">
        <v>3</v>
      </c>
      <c r="R4" s="16">
        <f>F4</f>
        <v>0.8</v>
      </c>
      <c r="S4" s="21">
        <f t="shared" si="0"/>
        <v>0.55999999999999994</v>
      </c>
      <c r="T4" s="19"/>
    </row>
    <row r="5" spans="2:26" x14ac:dyDescent="0.3">
      <c r="B5" s="1">
        <v>3</v>
      </c>
      <c r="C5" s="5">
        <v>0.7</v>
      </c>
      <c r="E5" s="1">
        <v>3</v>
      </c>
      <c r="F5" s="6">
        <v>0.6</v>
      </c>
      <c r="G5" s="5">
        <v>0.4</v>
      </c>
      <c r="I5" s="2" t="s">
        <v>4</v>
      </c>
      <c r="J5" s="12">
        <v>0.4</v>
      </c>
      <c r="M5" s="6"/>
      <c r="O5" s="20">
        <f>C5</f>
        <v>0.7</v>
      </c>
      <c r="P5" s="16" t="s">
        <v>15</v>
      </c>
      <c r="Q5" s="16" t="s">
        <v>3</v>
      </c>
      <c r="R5" s="16">
        <f>F5</f>
        <v>0.6</v>
      </c>
      <c r="S5" s="21">
        <f t="shared" si="0"/>
        <v>0.42</v>
      </c>
      <c r="T5" s="19"/>
    </row>
    <row r="6" spans="2:26" ht="15" thickBot="1" x14ac:dyDescent="0.35">
      <c r="B6" s="2">
        <v>4</v>
      </c>
      <c r="C6" s="12">
        <v>0.2</v>
      </c>
      <c r="E6" s="2">
        <v>4</v>
      </c>
      <c r="F6" s="11">
        <v>0.2</v>
      </c>
      <c r="G6" s="12">
        <v>0.2</v>
      </c>
      <c r="O6" s="20">
        <f>C6</f>
        <v>0.2</v>
      </c>
      <c r="P6" s="23" t="s">
        <v>25</v>
      </c>
      <c r="Q6" s="16" t="s">
        <v>3</v>
      </c>
      <c r="R6" s="16">
        <f>F6</f>
        <v>0.2</v>
      </c>
      <c r="S6" s="21">
        <f t="shared" si="0"/>
        <v>4.0000000000000008E-2</v>
      </c>
      <c r="T6" s="19"/>
    </row>
    <row r="7" spans="2:26" ht="15" thickBot="1" x14ac:dyDescent="0.35">
      <c r="O7" s="24"/>
      <c r="P7" s="24"/>
      <c r="Q7" s="24"/>
      <c r="R7" s="24"/>
      <c r="S7" s="25">
        <f>SUM(S3:S6)</f>
        <v>1.26</v>
      </c>
      <c r="T7" s="19"/>
    </row>
    <row r="8" spans="2:26" x14ac:dyDescent="0.3">
      <c r="C8" s="49" t="s">
        <v>33</v>
      </c>
      <c r="D8" s="48"/>
      <c r="E8" s="48"/>
      <c r="T8" s="19"/>
    </row>
    <row r="9" spans="2:26" ht="15" thickBot="1" x14ac:dyDescent="0.35">
      <c r="C9" s="48"/>
      <c r="D9" s="48"/>
      <c r="E9" s="48"/>
      <c r="O9" s="24"/>
      <c r="P9" s="24"/>
      <c r="Q9" s="24"/>
      <c r="R9" s="24"/>
      <c r="S9" s="24"/>
      <c r="T9" s="19"/>
    </row>
    <row r="10" spans="2:26" ht="15" thickBot="1" x14ac:dyDescent="0.35">
      <c r="O10" s="24" t="s">
        <v>31</v>
      </c>
      <c r="P10" s="16" t="s">
        <v>16</v>
      </c>
      <c r="Q10" s="24" t="s">
        <v>17</v>
      </c>
      <c r="R10" s="24"/>
      <c r="S10" s="26">
        <f>(1/(1+EXP(-S7)))</f>
        <v>0.77902610777981218</v>
      </c>
      <c r="T10" s="19" t="s">
        <v>30</v>
      </c>
    </row>
    <row r="11" spans="2:26" ht="15" thickBot="1" x14ac:dyDescent="0.35">
      <c r="D11" s="17"/>
    </row>
    <row r="12" spans="2:26" x14ac:dyDescent="0.3">
      <c r="G12" s="4">
        <v>1</v>
      </c>
      <c r="I12" s="17">
        <v>0.5</v>
      </c>
      <c r="O12" s="53" t="s">
        <v>8</v>
      </c>
      <c r="P12" s="54" t="s">
        <v>9</v>
      </c>
      <c r="Q12" s="54" t="s">
        <v>10</v>
      </c>
      <c r="R12" s="54" t="s">
        <v>11</v>
      </c>
      <c r="S12" s="55" t="s">
        <v>12</v>
      </c>
      <c r="T12" s="24"/>
      <c r="U12" s="50" t="s">
        <v>9</v>
      </c>
      <c r="V12" s="51" t="s">
        <v>10</v>
      </c>
      <c r="W12" s="51" t="s">
        <v>34</v>
      </c>
      <c r="X12" s="51" t="s">
        <v>24</v>
      </c>
      <c r="Y12" s="51" t="s">
        <v>22</v>
      </c>
      <c r="Z12" s="52" t="s">
        <v>23</v>
      </c>
    </row>
    <row r="13" spans="2:26" x14ac:dyDescent="0.3">
      <c r="O13" s="20">
        <f>C3</f>
        <v>0.4</v>
      </c>
      <c r="P13" s="16" t="s">
        <v>13</v>
      </c>
      <c r="Q13" s="16" t="str">
        <f>G2</f>
        <v>B</v>
      </c>
      <c r="R13" s="16">
        <f>G3</f>
        <v>0.9</v>
      </c>
      <c r="S13" s="21">
        <f t="shared" ref="S13:S16" si="1">(O13*R13)</f>
        <v>0.36000000000000004</v>
      </c>
      <c r="T13" s="24"/>
      <c r="U13" s="7" t="s">
        <v>2</v>
      </c>
      <c r="V13" s="8" t="s">
        <v>5</v>
      </c>
      <c r="W13" s="8">
        <v>1</v>
      </c>
      <c r="X13" s="8">
        <f>($M$26*$K$16*W13)</f>
        <v>2.0013247240275916E-4</v>
      </c>
      <c r="Y13" s="8">
        <v>0.5</v>
      </c>
      <c r="Z13" s="9">
        <f>(Y13+X13)</f>
        <v>0.5002001324724028</v>
      </c>
    </row>
    <row r="14" spans="2:26" ht="15" thickBot="1" x14ac:dyDescent="0.35">
      <c r="O14" s="20">
        <f>C4</f>
        <v>0.7</v>
      </c>
      <c r="P14" s="16" t="s">
        <v>14</v>
      </c>
      <c r="Q14" s="16" t="s">
        <v>4</v>
      </c>
      <c r="R14" s="16">
        <f>G4</f>
        <v>0.8</v>
      </c>
      <c r="S14" s="21">
        <f t="shared" si="1"/>
        <v>0.55999999999999994</v>
      </c>
      <c r="T14" s="24"/>
      <c r="U14" s="7" t="s">
        <v>3</v>
      </c>
      <c r="V14" s="8" t="s">
        <v>5</v>
      </c>
      <c r="W14" s="8">
        <f>(S10)</f>
        <v>0.77902610777981218</v>
      </c>
      <c r="X14" s="8">
        <f>($M$26*$K$16*W14)</f>
        <v>1.5590842101627215E-4</v>
      </c>
      <c r="Y14" s="8">
        <v>0.3</v>
      </c>
      <c r="Z14" s="9">
        <f t="shared" ref="Z14:Z15" si="2">(Y14+X14)</f>
        <v>0.30015590842101625</v>
      </c>
    </row>
    <row r="15" spans="2:26" ht="15" thickBot="1" x14ac:dyDescent="0.35">
      <c r="D15" s="17">
        <v>0.6</v>
      </c>
      <c r="K15" s="37" t="s">
        <v>26</v>
      </c>
      <c r="L15" s="38"/>
      <c r="O15" s="20">
        <f>C5</f>
        <v>0.7</v>
      </c>
      <c r="P15" s="16" t="s">
        <v>15</v>
      </c>
      <c r="Q15" s="16" t="s">
        <v>4</v>
      </c>
      <c r="R15" s="16">
        <f>G5</f>
        <v>0.4</v>
      </c>
      <c r="S15" s="21">
        <f t="shared" si="1"/>
        <v>0.27999999999999997</v>
      </c>
      <c r="T15" s="24"/>
      <c r="U15" s="13" t="s">
        <v>4</v>
      </c>
      <c r="V15" s="14" t="s">
        <v>5</v>
      </c>
      <c r="W15" s="14">
        <f>(S20)</f>
        <v>0.7755640142690734</v>
      </c>
      <c r="X15" s="14">
        <f>($M$26*$K$16*W15)</f>
        <v>1.5521554368227845E-4</v>
      </c>
      <c r="Y15" s="14">
        <v>0.4</v>
      </c>
      <c r="Z15" s="15">
        <f t="shared" si="2"/>
        <v>0.40015521554368227</v>
      </c>
    </row>
    <row r="16" spans="2:26" ht="15" thickBot="1" x14ac:dyDescent="0.35">
      <c r="D16" s="17"/>
      <c r="G16" s="37" t="s">
        <v>27</v>
      </c>
      <c r="H16" s="38"/>
      <c r="K16" s="35">
        <f>M19*(1-M19)*(N19-M19)</f>
        <v>2.0013247240275914E-3</v>
      </c>
      <c r="L16" s="36"/>
      <c r="O16" s="22">
        <f>C6</f>
        <v>0.2</v>
      </c>
      <c r="P16" s="23" t="s">
        <v>25</v>
      </c>
      <c r="Q16" s="16" t="s">
        <v>4</v>
      </c>
      <c r="R16" s="23">
        <f>G6</f>
        <v>0.2</v>
      </c>
      <c r="S16" s="21">
        <f t="shared" si="1"/>
        <v>4.0000000000000008E-2</v>
      </c>
      <c r="T16" s="24"/>
    </row>
    <row r="17" spans="2:26" ht="15" thickBot="1" x14ac:dyDescent="0.35">
      <c r="B17" s="4">
        <v>0.4</v>
      </c>
      <c r="G17" s="35">
        <f>S10*(1-S10)*R24*K16</f>
        <v>1.0335507186560815E-4</v>
      </c>
      <c r="H17" s="36"/>
      <c r="O17" s="24"/>
      <c r="P17" s="24"/>
      <c r="Q17" s="24"/>
      <c r="R17" s="24"/>
      <c r="S17" s="25">
        <f>SUM(S13:S16)</f>
        <v>1.24</v>
      </c>
      <c r="T17" s="24"/>
      <c r="U17" s="50" t="s">
        <v>9</v>
      </c>
      <c r="V17" s="51" t="s">
        <v>10</v>
      </c>
      <c r="W17" s="51" t="s">
        <v>34</v>
      </c>
      <c r="X17" s="51" t="s">
        <v>24</v>
      </c>
      <c r="Y17" s="51" t="s">
        <v>22</v>
      </c>
      <c r="Z17" s="52" t="s">
        <v>23</v>
      </c>
    </row>
    <row r="18" spans="2:26" x14ac:dyDescent="0.3">
      <c r="D18" s="17">
        <v>0.9</v>
      </c>
      <c r="M18" s="33" t="s">
        <v>7</v>
      </c>
      <c r="N18" s="3" t="s">
        <v>6</v>
      </c>
      <c r="T18" s="24"/>
      <c r="U18" s="7" t="s">
        <v>13</v>
      </c>
      <c r="V18" s="8" t="s">
        <v>3</v>
      </c>
      <c r="W18" s="8">
        <f>(C3)</f>
        <v>0.4</v>
      </c>
      <c r="X18" s="8">
        <f>($M$26*$K$16*W18)</f>
        <v>8.0052988961103668E-5</v>
      </c>
      <c r="Y18" s="8">
        <f>(F3)</f>
        <v>0.6</v>
      </c>
      <c r="Z18" s="9">
        <f t="shared" ref="Z18:Z21" si="3">(Y18+X18)</f>
        <v>0.60008005298896105</v>
      </c>
    </row>
    <row r="19" spans="2:26" ht="15" thickBot="1" x14ac:dyDescent="0.35">
      <c r="I19" s="17">
        <v>0.3</v>
      </c>
      <c r="M19" s="34">
        <f>(S28)</f>
        <v>0.73960825225664661</v>
      </c>
      <c r="N19" s="10">
        <f>(L3)</f>
        <v>0.75</v>
      </c>
      <c r="O19" s="24"/>
      <c r="P19" s="24"/>
      <c r="Q19" s="24"/>
      <c r="R19" s="24"/>
      <c r="S19" s="24"/>
      <c r="T19" s="24"/>
      <c r="U19" s="7" t="s">
        <v>14</v>
      </c>
      <c r="V19" s="8" t="s">
        <v>3</v>
      </c>
      <c r="W19" s="8">
        <f>(C4)</f>
        <v>0.7</v>
      </c>
      <c r="X19" s="8">
        <f>($M$26*$K$16*W19)</f>
        <v>1.4009273068193141E-4</v>
      </c>
      <c r="Y19" s="8">
        <f>(F4)</f>
        <v>0.8</v>
      </c>
      <c r="Z19" s="9">
        <f t="shared" si="3"/>
        <v>0.80014009273068198</v>
      </c>
    </row>
    <row r="20" spans="2:26" ht="15" thickBot="1" x14ac:dyDescent="0.35">
      <c r="D20" s="17">
        <v>0.8</v>
      </c>
      <c r="I20" s="18"/>
      <c r="M20" s="6"/>
      <c r="N20" s="6"/>
      <c r="O20" s="24" t="s">
        <v>32</v>
      </c>
      <c r="P20" s="16" t="s">
        <v>16</v>
      </c>
      <c r="Q20" s="24" t="s">
        <v>17</v>
      </c>
      <c r="R20" s="24"/>
      <c r="S20" s="26">
        <f>(1/(1+EXP(-S17)))</f>
        <v>0.7755640142690734</v>
      </c>
      <c r="T20" s="24"/>
      <c r="U20" s="7" t="s">
        <v>15</v>
      </c>
      <c r="V20" s="8" t="s">
        <v>3</v>
      </c>
      <c r="W20" s="8">
        <f>(C5)</f>
        <v>0.7</v>
      </c>
      <c r="X20" s="8">
        <f>($M$26*$K$16*W20)</f>
        <v>1.4009273068193141E-4</v>
      </c>
      <c r="Y20" s="8">
        <f>(F5)</f>
        <v>0.6</v>
      </c>
      <c r="Z20" s="9">
        <f t="shared" si="3"/>
        <v>0.60014009273068192</v>
      </c>
    </row>
    <row r="21" spans="2:26" ht="15" thickBot="1" x14ac:dyDescent="0.35">
      <c r="B21" s="4">
        <v>0.7</v>
      </c>
      <c r="M21" s="6"/>
      <c r="N21" s="6"/>
      <c r="U21" s="13" t="s">
        <v>25</v>
      </c>
      <c r="V21" s="14" t="s">
        <v>3</v>
      </c>
      <c r="W21" s="14">
        <f>(C6)</f>
        <v>0.2</v>
      </c>
      <c r="X21" s="14">
        <f>($M$26*$K$16*W21)</f>
        <v>4.0026494480551834E-5</v>
      </c>
      <c r="Y21" s="14">
        <f>(F6)</f>
        <v>0.2</v>
      </c>
      <c r="Z21" s="15">
        <f t="shared" si="3"/>
        <v>0.20004002649448055</v>
      </c>
    </row>
    <row r="22" spans="2:26" x14ac:dyDescent="0.3">
      <c r="D22" s="17">
        <v>0.8</v>
      </c>
      <c r="M22" s="6"/>
      <c r="N22" s="6"/>
      <c r="O22" s="53" t="s">
        <v>8</v>
      </c>
      <c r="P22" s="54" t="s">
        <v>9</v>
      </c>
      <c r="Q22" s="54" t="s">
        <v>10</v>
      </c>
      <c r="R22" s="54" t="s">
        <v>11</v>
      </c>
      <c r="S22" s="55" t="s">
        <v>12</v>
      </c>
    </row>
    <row r="23" spans="2:26" ht="15" thickBot="1" x14ac:dyDescent="0.35">
      <c r="I23" s="18">
        <v>0.4</v>
      </c>
      <c r="M23" s="6"/>
      <c r="N23" s="6"/>
      <c r="O23" s="20">
        <v>1</v>
      </c>
      <c r="P23" s="16" t="s">
        <v>2</v>
      </c>
      <c r="Q23" s="16" t="s">
        <v>5</v>
      </c>
      <c r="R23" s="16">
        <f>J3</f>
        <v>0.5</v>
      </c>
      <c r="S23" s="21">
        <f>(O23*R23)</f>
        <v>0.5</v>
      </c>
    </row>
    <row r="24" spans="2:26" x14ac:dyDescent="0.3">
      <c r="B24" s="4">
        <v>0.7</v>
      </c>
      <c r="D24" s="18">
        <v>0.6</v>
      </c>
      <c r="M24" s="6"/>
      <c r="N24" s="6"/>
      <c r="O24" s="20">
        <f>(S10)</f>
        <v>0.77902610777981218</v>
      </c>
      <c r="P24" s="16" t="s">
        <v>3</v>
      </c>
      <c r="Q24" s="16" t="s">
        <v>5</v>
      </c>
      <c r="R24" s="16">
        <f>J4</f>
        <v>0.3</v>
      </c>
      <c r="S24" s="21">
        <f t="shared" ref="S24:S25" si="4">(O24*R24)</f>
        <v>0.23370783233394365</v>
      </c>
      <c r="U24" s="50" t="s">
        <v>9</v>
      </c>
      <c r="V24" s="51" t="s">
        <v>10</v>
      </c>
      <c r="W24" s="51" t="s">
        <v>34</v>
      </c>
      <c r="X24" s="51" t="s">
        <v>24</v>
      </c>
      <c r="Y24" s="51" t="s">
        <v>22</v>
      </c>
      <c r="Z24" s="52" t="s">
        <v>23</v>
      </c>
    </row>
    <row r="25" spans="2:26" ht="15" thickBot="1" x14ac:dyDescent="0.35">
      <c r="D25" s="17">
        <v>0.4</v>
      </c>
      <c r="O25" s="22">
        <f>(S20)</f>
        <v>0.7755640142690734</v>
      </c>
      <c r="P25" s="23" t="s">
        <v>4</v>
      </c>
      <c r="Q25" s="23" t="s">
        <v>5</v>
      </c>
      <c r="R25" s="23">
        <f>J5</f>
        <v>0.4</v>
      </c>
      <c r="S25" s="21">
        <f t="shared" si="4"/>
        <v>0.31022560570762936</v>
      </c>
      <c r="U25" s="7" t="s">
        <v>13</v>
      </c>
      <c r="V25" s="8" t="s">
        <v>4</v>
      </c>
      <c r="W25" s="8">
        <f>(C3)</f>
        <v>0.4</v>
      </c>
      <c r="X25" s="8">
        <f>$M$26*$G$28*W25</f>
        <v>5.5737525675350185E-6</v>
      </c>
      <c r="Y25" s="8">
        <f>(G3)</f>
        <v>0.9</v>
      </c>
      <c r="Z25" s="9">
        <f t="shared" ref="Z25:Z28" si="5">(Y25+X25)</f>
        <v>0.90000557375256751</v>
      </c>
    </row>
    <row r="26" spans="2:26" ht="15" thickBot="1" x14ac:dyDescent="0.35">
      <c r="D26" s="17">
        <v>0.2</v>
      </c>
      <c r="K26" s="37" t="s">
        <v>19</v>
      </c>
      <c r="L26" s="40"/>
      <c r="M26" s="27">
        <v>0.1</v>
      </c>
      <c r="O26" s="24"/>
      <c r="P26" s="24"/>
      <c r="Q26" s="24"/>
      <c r="R26" s="24"/>
      <c r="S26" s="25">
        <f>SUM(S23:S25)</f>
        <v>1.043933438041573</v>
      </c>
      <c r="U26" s="7" t="s">
        <v>14</v>
      </c>
      <c r="V26" s="8" t="s">
        <v>4</v>
      </c>
      <c r="W26" s="8">
        <f>(C4)</f>
        <v>0.7</v>
      </c>
      <c r="X26" s="8">
        <f>$M$26*$G$28*W26</f>
        <v>9.7540669931862807E-6</v>
      </c>
      <c r="Y26" s="8">
        <f>(G4)</f>
        <v>0.8</v>
      </c>
      <c r="Z26" s="9">
        <f t="shared" si="5"/>
        <v>0.80000975406699326</v>
      </c>
    </row>
    <row r="27" spans="2:26" ht="15" thickBot="1" x14ac:dyDescent="0.35">
      <c r="B27" s="4">
        <v>0.2</v>
      </c>
      <c r="G27" s="37" t="s">
        <v>28</v>
      </c>
      <c r="H27" s="38"/>
      <c r="K27" s="43" t="s">
        <v>21</v>
      </c>
      <c r="L27" s="44"/>
      <c r="M27" s="28" t="s">
        <v>5</v>
      </c>
      <c r="O27" s="24"/>
      <c r="P27" s="24"/>
      <c r="Q27" s="24"/>
      <c r="R27" s="24"/>
      <c r="S27" s="24"/>
      <c r="U27" s="7" t="s">
        <v>15</v>
      </c>
      <c r="V27" s="8" t="s">
        <v>4</v>
      </c>
      <c r="W27" s="8">
        <f>(C5)</f>
        <v>0.7</v>
      </c>
      <c r="X27" s="8">
        <f>$M$26*$G$28*W27</f>
        <v>9.7540669931862807E-6</v>
      </c>
      <c r="Y27" s="8">
        <f>(G5)</f>
        <v>0.4</v>
      </c>
      <c r="Z27" s="9">
        <f t="shared" si="5"/>
        <v>0.40000975406699318</v>
      </c>
    </row>
    <row r="28" spans="2:26" ht="15" thickBot="1" x14ac:dyDescent="0.35">
      <c r="D28" s="17">
        <v>0.2</v>
      </c>
      <c r="G28" s="35">
        <f xml:space="preserve"> S20 * (1 - S20) * R25 * K16</f>
        <v>1.3934381418837544E-4</v>
      </c>
      <c r="H28" s="36"/>
      <c r="K28" s="41" t="s">
        <v>20</v>
      </c>
      <c r="L28" s="42"/>
      <c r="M28" s="29">
        <f>N19-M19</f>
        <v>1.0391747743353386E-2</v>
      </c>
      <c r="O28" s="24"/>
      <c r="P28" s="16" t="s">
        <v>16</v>
      </c>
      <c r="Q28" s="24" t="s">
        <v>17</v>
      </c>
      <c r="R28" s="24"/>
      <c r="S28" s="26">
        <f>(1/(1+EXP(-S26)))</f>
        <v>0.73960825225664661</v>
      </c>
      <c r="U28" s="13" t="s">
        <v>25</v>
      </c>
      <c r="V28" s="14" t="s">
        <v>4</v>
      </c>
      <c r="W28" s="14">
        <f>(C6)</f>
        <v>0.2</v>
      </c>
      <c r="X28" s="14">
        <f>$M$26*$G$28*W28</f>
        <v>2.7868762837675093E-6</v>
      </c>
      <c r="Y28" s="14">
        <f>(G6)</f>
        <v>0.2</v>
      </c>
      <c r="Z28" s="15">
        <f t="shared" si="5"/>
        <v>0.20000278687628378</v>
      </c>
    </row>
    <row r="30" spans="2:26" x14ac:dyDescent="0.3">
      <c r="O30" s="6"/>
      <c r="P30" s="6"/>
      <c r="Q30" s="6"/>
      <c r="R30" s="6"/>
      <c r="S30" s="6"/>
      <c r="T30" s="6"/>
    </row>
    <row r="31" spans="2:26" x14ac:dyDescent="0.3">
      <c r="O31" s="31"/>
      <c r="P31" s="31"/>
      <c r="Q31" s="31"/>
      <c r="R31" s="31"/>
      <c r="S31" s="31"/>
      <c r="T31" s="6"/>
    </row>
    <row r="32" spans="2:26" x14ac:dyDescent="0.3">
      <c r="O32" s="16"/>
      <c r="P32" s="16"/>
      <c r="Q32" s="16"/>
      <c r="R32" s="16"/>
      <c r="S32" s="16"/>
      <c r="T32" s="6"/>
    </row>
    <row r="33" spans="9:20" x14ac:dyDescent="0.3">
      <c r="O33" s="16"/>
      <c r="P33" s="16"/>
      <c r="Q33" s="16"/>
      <c r="R33" s="16"/>
      <c r="S33" s="16"/>
      <c r="T33" s="6"/>
    </row>
    <row r="34" spans="9:20" x14ac:dyDescent="0.3">
      <c r="O34" s="16"/>
      <c r="P34" s="16"/>
      <c r="Q34" s="16"/>
      <c r="R34" s="16"/>
      <c r="S34" s="16"/>
      <c r="T34" s="6"/>
    </row>
    <row r="35" spans="9:20" x14ac:dyDescent="0.3">
      <c r="I35" s="45"/>
      <c r="J35" s="45"/>
      <c r="K35" s="6"/>
      <c r="O35" s="32"/>
      <c r="P35" s="32"/>
      <c r="Q35" s="32"/>
      <c r="R35" s="32"/>
      <c r="S35" s="16"/>
      <c r="T35" s="6"/>
    </row>
    <row r="36" spans="9:20" x14ac:dyDescent="0.3">
      <c r="I36" s="47"/>
      <c r="J36" s="47"/>
      <c r="K36" s="6"/>
      <c r="O36" s="32"/>
      <c r="P36" s="32"/>
      <c r="Q36" s="32"/>
      <c r="R36" s="32"/>
      <c r="S36" s="32"/>
      <c r="T36" s="6"/>
    </row>
    <row r="37" spans="9:20" x14ac:dyDescent="0.3">
      <c r="O37" s="32"/>
      <c r="P37" s="16"/>
      <c r="Q37" s="32"/>
      <c r="R37" s="32"/>
      <c r="S37" s="32"/>
      <c r="T37" s="6"/>
    </row>
    <row r="38" spans="9:20" x14ac:dyDescent="0.3">
      <c r="O38" s="6"/>
      <c r="P38" s="6"/>
      <c r="Q38" s="6"/>
      <c r="R38" s="6"/>
      <c r="S38" s="6"/>
      <c r="T38" s="6"/>
    </row>
    <row r="39" spans="9:20" x14ac:dyDescent="0.3">
      <c r="O39" s="6"/>
      <c r="P39" s="6"/>
      <c r="Q39" s="6"/>
      <c r="R39" s="6"/>
      <c r="S39" s="6"/>
      <c r="T39" s="6"/>
    </row>
    <row r="41" spans="9:20" x14ac:dyDescent="0.3">
      <c r="I41" s="6"/>
      <c r="J41" s="6"/>
      <c r="K41" s="6"/>
      <c r="L41" s="6"/>
    </row>
    <row r="42" spans="9:20" x14ac:dyDescent="0.3">
      <c r="I42" s="45"/>
      <c r="J42" s="45"/>
      <c r="K42" s="6"/>
      <c r="L42" s="30"/>
    </row>
    <row r="43" spans="9:20" x14ac:dyDescent="0.3">
      <c r="I43" s="46"/>
      <c r="J43" s="47"/>
      <c r="K43" s="6"/>
      <c r="L43" s="30"/>
    </row>
    <row r="44" spans="9:20" x14ac:dyDescent="0.3">
      <c r="I44" s="6"/>
      <c r="J44" s="6"/>
      <c r="K44" s="6"/>
      <c r="L44" s="30"/>
    </row>
    <row r="45" spans="9:20" x14ac:dyDescent="0.3">
      <c r="K45" s="6"/>
      <c r="L45" s="30"/>
    </row>
    <row r="46" spans="9:20" x14ac:dyDescent="0.3">
      <c r="K46" s="6"/>
      <c r="L46" s="30"/>
    </row>
    <row r="47" spans="9:20" ht="13.8" customHeight="1" x14ac:dyDescent="0.3">
      <c r="I47" s="6"/>
      <c r="J47" s="6"/>
      <c r="K47" s="6"/>
      <c r="L47" s="30"/>
    </row>
    <row r="48" spans="9:20" x14ac:dyDescent="0.3">
      <c r="I48" s="6"/>
      <c r="J48" s="6"/>
      <c r="K48" s="6"/>
      <c r="L48" s="30"/>
    </row>
    <row r="49" spans="9:12" x14ac:dyDescent="0.3">
      <c r="I49" s="45"/>
      <c r="J49" s="45"/>
      <c r="K49" s="6"/>
      <c r="L49" s="30"/>
    </row>
    <row r="50" spans="9:12" x14ac:dyDescent="0.3">
      <c r="I50" s="46"/>
      <c r="J50" s="47"/>
      <c r="K50" s="6"/>
      <c r="L50" s="30"/>
    </row>
  </sheetData>
  <mergeCells count="17">
    <mergeCell ref="C8:E9"/>
    <mergeCell ref="I49:J49"/>
    <mergeCell ref="I50:J50"/>
    <mergeCell ref="I35:J35"/>
    <mergeCell ref="I36:J36"/>
    <mergeCell ref="I42:J42"/>
    <mergeCell ref="I43:J43"/>
    <mergeCell ref="P1:R1"/>
    <mergeCell ref="K26:L26"/>
    <mergeCell ref="K28:L28"/>
    <mergeCell ref="K27:L27"/>
    <mergeCell ref="K15:L15"/>
    <mergeCell ref="K16:L16"/>
    <mergeCell ref="G16:H16"/>
    <mergeCell ref="G17:H17"/>
    <mergeCell ref="G27:H27"/>
    <mergeCell ref="G28:H28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9</xdr:col>
                <xdr:colOff>60960</xdr:colOff>
                <xdr:row>29</xdr:row>
                <xdr:rowOff>152400</xdr:rowOff>
              </from>
              <to>
                <xdr:col>16</xdr:col>
                <xdr:colOff>30480</xdr:colOff>
                <xdr:row>39</xdr:row>
                <xdr:rowOff>68580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Priyanka Shewale</cp:lastModifiedBy>
  <dcterms:created xsi:type="dcterms:W3CDTF">2021-12-05T00:41:02Z</dcterms:created>
  <dcterms:modified xsi:type="dcterms:W3CDTF">2022-05-10T22:32:10Z</dcterms:modified>
</cp:coreProperties>
</file>