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Ex4.xml" ContentType="application/vnd.ms-office.chartex+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hriv\Downloads\"/>
    </mc:Choice>
  </mc:AlternateContent>
  <xr:revisionPtr revIDLastSave="0" documentId="13_ncr:1_{37A16A4A-8983-4AF3-8B99-00639AE79C13}" xr6:coauthVersionLast="47" xr6:coauthVersionMax="47" xr10:uidLastSave="{00000000-0000-0000-0000-000000000000}"/>
  <bookViews>
    <workbookView xWindow="-108" yWindow="-108" windowWidth="23256" windowHeight="12456" firstSheet="2" activeTab="7" xr2:uid="{039806AC-1E90-4C41-A4F4-78E21A9548D0}"/>
  </bookViews>
  <sheets>
    <sheet name="KPI" sheetId="2" r:id="rId1"/>
    <sheet name="Sheet2" sheetId="3" r:id="rId2"/>
    <sheet name="Gender and Qualification" sheetId="4" r:id="rId3"/>
    <sheet name="Department " sheetId="5" r:id="rId4"/>
    <sheet name="Job Role " sheetId="6" r:id="rId5"/>
    <sheet name="By Age " sheetId="7" r:id="rId6"/>
    <sheet name="Age and Marriage" sheetId="8" r:id="rId7"/>
    <sheet name="Dashboard " sheetId="9" r:id="rId8"/>
    <sheet name="Raw" sheetId="1" r:id="rId9"/>
  </sheets>
  <definedNames>
    <definedName name="_xlchart.v1.0" hidden="1">'Job Role '!$E$4:$E$13</definedName>
    <definedName name="_xlchart.v1.1" hidden="1">'Job Role '!$F$3</definedName>
    <definedName name="_xlchart.v1.2" hidden="1">'Job Role '!$F$4:$F$13</definedName>
    <definedName name="_xlchart.v1.6" hidden="1">'Job Role '!$E$4:$E$13</definedName>
    <definedName name="_xlchart.v1.7" hidden="1">'Job Role '!$F$3</definedName>
    <definedName name="_xlchart.v1.8" hidden="1">'Job Role '!$F$4:$F$13</definedName>
    <definedName name="_xlchart.v2.10" hidden="1">'Age and Marriage'!$F$3</definedName>
    <definedName name="_xlchart.v2.11" hidden="1">'Age and Marriage'!$F$4:$F$6</definedName>
    <definedName name="_xlchart.v2.3" hidden="1">'Age and Marriage'!$E$4:$E$6</definedName>
    <definedName name="_xlchart.v2.4" hidden="1">'Age and Marriage'!$F$3</definedName>
    <definedName name="_xlchart.v2.5" hidden="1">'Age and Marriage'!$F$4:$F$6</definedName>
    <definedName name="_xlchart.v2.9" hidden="1">'Age and Marriage'!$E$4:$E$6</definedName>
    <definedName name="Slicer_Department">#N/A</definedName>
    <definedName name="Slicer_Education_Field">#N/A</definedName>
    <definedName name="Slicer_Gende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2" l="1"/>
  <c r="D7" i="2"/>
  <c r="G6" i="9"/>
  <c r="F6" i="9"/>
  <c r="E6" i="9"/>
  <c r="F6" i="8"/>
  <c r="F5" i="8"/>
  <c r="F4" i="8"/>
  <c r="C7" i="2"/>
  <c r="B7" i="2"/>
  <c r="A7" i="2"/>
  <c r="H6" i="9" l="1"/>
  <c r="I6" i="9"/>
</calcChain>
</file>

<file path=xl/sharedStrings.xml><?xml version="1.0" encoding="utf-8"?>
<sst xmlns="http://schemas.openxmlformats.org/spreadsheetml/2006/main" count="19230" uniqueCount="1569">
  <si>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</si>
  <si>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</si>
  <si>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</si>
  <si>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</si>
  <si>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</si>
  <si>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</si>
  <si>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</si>
  <si>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</si>
  <si>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</si>
  <si>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</si>
  <si>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</si>
  <si>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</si>
  <si>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</si>
  <si>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</si>
  <si>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</si>
  <si>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</si>
  <si>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</si>
  <si>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</si>
  <si>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</si>
  <si>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</si>
  <si>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</si>
  <si>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</si>
  <si>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</si>
  <si>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</si>
  <si>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</si>
  <si>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</si>
  <si>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</si>
  <si>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</si>
  <si>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</si>
  <si>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</si>
  <si>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</si>
  <si>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</si>
  <si>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</si>
  <si>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</si>
  <si>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</si>
  <si>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</si>
  <si>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</si>
  <si>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</si>
  <si>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</si>
  <si>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</si>
  <si>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</si>
  <si>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</si>
  <si>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</si>
  <si>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</si>
  <si>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</si>
  <si>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</si>
  <si>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</si>
  <si>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</si>
  <si>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</si>
  <si>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</si>
  <si>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</si>
  <si>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</si>
  <si>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</si>
  <si>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</si>
  <si>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</si>
  <si>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</si>
  <si>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</si>
  <si>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</si>
  <si>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</si>
  <si>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</si>
  <si>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</si>
  <si>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</si>
  <si>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</si>
  <si>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</si>
  <si>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</si>
  <si>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</si>
  <si>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</si>
  <si>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</si>
  <si>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</si>
  <si>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</si>
  <si>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</si>
  <si>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</si>
  <si>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</si>
  <si>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</si>
  <si>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</si>
  <si>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</si>
  <si>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</si>
  <si>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</si>
  <si>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</si>
  <si>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</si>
  <si>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</si>
  <si>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</si>
  <si>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</si>
  <si>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</si>
  <si>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</si>
  <si>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</si>
  <si>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</si>
  <si>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</si>
  <si>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</si>
  <si>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</si>
  <si>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</si>
  <si>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</si>
  <si>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</si>
  <si>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</si>
  <si>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</si>
  <si>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</si>
  <si>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</si>
  <si>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</si>
  <si>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</si>
  <si>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</si>
  <si>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</si>
  <si>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</si>
  <si>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</si>
  <si>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</si>
  <si>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</si>
  <si>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</si>
  <si>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</si>
  <si>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</si>
  <si>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</si>
  <si>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</si>
  <si>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</si>
  <si>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</si>
  <si>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</si>
  <si>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</si>
  <si>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</si>
  <si>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</si>
  <si>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</si>
  <si>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</si>
  <si>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</si>
  <si>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</si>
  <si>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</si>
  <si>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</si>
  <si>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</si>
  <si>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</si>
  <si>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</si>
  <si>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</si>
  <si>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</si>
  <si>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</si>
  <si>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</si>
  <si>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</si>
  <si>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</si>
  <si>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</si>
  <si>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</si>
  <si>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</si>
  <si>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</si>
  <si>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</si>
  <si>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</si>
  <si>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</si>
  <si>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</si>
  <si>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</si>
  <si>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</si>
  <si>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</si>
  <si>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</si>
  <si>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</si>
  <si>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</si>
  <si>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</si>
  <si>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</si>
  <si>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</si>
  <si>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</si>
  <si>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</si>
  <si>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</si>
  <si>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</si>
  <si>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</si>
  <si>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</si>
  <si>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</si>
  <si>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</si>
  <si>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</si>
  <si>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</si>
  <si>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</si>
  <si>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</si>
  <si>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</si>
  <si>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</si>
  <si>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</si>
  <si>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</si>
  <si>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</si>
  <si>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</si>
  <si>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</si>
  <si>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</si>
  <si>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</si>
  <si>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</si>
  <si>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</si>
  <si>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</si>
  <si>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</si>
  <si>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</si>
  <si>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</si>
  <si>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</si>
  <si>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</si>
  <si>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</si>
  <si>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</si>
  <si>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</si>
  <si>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</si>
  <si>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</si>
  <si>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</si>
  <si>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</si>
  <si>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</si>
  <si>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</si>
  <si>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</si>
  <si>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</si>
  <si>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</si>
  <si>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</si>
  <si>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</si>
  <si>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</si>
  <si>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</si>
  <si>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</si>
  <si>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</si>
  <si>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</si>
  <si>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</si>
  <si>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</si>
  <si>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</si>
  <si>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</si>
  <si>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</si>
  <si>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</si>
  <si>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</si>
  <si>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</si>
  <si>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</si>
  <si>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</si>
  <si>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</si>
  <si>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</si>
  <si>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</si>
  <si>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</si>
  <si>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</si>
  <si>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</si>
  <si>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</si>
  <si>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</si>
  <si>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</si>
  <si>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</si>
  <si>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</si>
  <si>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</si>
  <si>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</si>
  <si>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</si>
  <si>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</si>
  <si>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</si>
  <si>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</si>
  <si>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</si>
  <si>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</si>
  <si>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</si>
  <si>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</si>
  <si>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</si>
  <si>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</si>
  <si>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</si>
  <si>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</si>
  <si>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</si>
  <si>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</si>
  <si>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</si>
  <si>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</si>
  <si>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</si>
  <si>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</si>
  <si>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</si>
  <si>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</si>
  <si>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</si>
  <si>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</si>
  <si>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</si>
  <si>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</si>
  <si>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</si>
  <si>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</si>
  <si>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</si>
  <si>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</si>
  <si>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</si>
  <si>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</si>
  <si>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</si>
  <si>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</si>
  <si>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</si>
  <si>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</si>
  <si>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</si>
  <si>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</si>
  <si>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</si>
  <si>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</si>
  <si>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</si>
  <si>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</si>
  <si>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</si>
  <si>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</si>
  <si>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</si>
  <si>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</si>
  <si>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</si>
  <si>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</si>
  <si>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</si>
  <si>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</si>
  <si>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</si>
  <si>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</si>
  <si>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</si>
  <si>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</si>
  <si>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</si>
  <si>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</si>
  <si>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</si>
  <si>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</si>
  <si>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</si>
  <si>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</si>
  <si>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</si>
  <si>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</si>
  <si>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</si>
  <si>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</si>
  <si>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</si>
  <si>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</si>
  <si>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</si>
  <si>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</si>
  <si>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</si>
  <si>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</si>
  <si>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</si>
  <si>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</si>
  <si>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</si>
  <si>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</si>
  <si>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</si>
  <si>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</si>
  <si>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</si>
  <si>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</si>
  <si>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</si>
  <si>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</si>
  <si>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</si>
  <si>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</si>
  <si>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</si>
  <si>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</si>
  <si>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</si>
  <si>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</si>
  <si>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</si>
  <si>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</si>
  <si>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</si>
  <si>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</si>
  <si>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</si>
  <si>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</si>
  <si>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</si>
  <si>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</si>
  <si>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</si>
  <si>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</si>
  <si>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</si>
  <si>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</si>
  <si>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</si>
  <si>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</si>
  <si>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</si>
  <si>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</si>
  <si>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</si>
  <si>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</si>
  <si>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</si>
  <si>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</si>
  <si>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</si>
  <si>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</si>
  <si>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</si>
  <si>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</si>
  <si>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</si>
  <si>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</si>
  <si>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</si>
  <si>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</si>
  <si>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</si>
  <si>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</si>
  <si>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</si>
  <si>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</si>
  <si>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</si>
  <si>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</si>
  <si>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</si>
  <si>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</si>
  <si>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</si>
  <si>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</si>
  <si>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</si>
  <si>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</si>
  <si>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</si>
  <si>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</si>
  <si>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</si>
  <si>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</si>
  <si>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</si>
  <si>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</si>
  <si>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</si>
  <si>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</si>
  <si>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</si>
  <si>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</si>
  <si>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</si>
  <si>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</si>
  <si>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</si>
  <si>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</si>
  <si>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</si>
  <si>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</si>
  <si>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</si>
  <si>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</si>
  <si>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</si>
  <si>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</si>
  <si>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</si>
  <si>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</si>
  <si>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</si>
  <si>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</si>
  <si>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</si>
  <si>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</si>
  <si>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</si>
  <si>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</si>
  <si>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</si>
  <si>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</si>
  <si>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</si>
  <si>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</si>
  <si>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</si>
  <si>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</si>
  <si>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</si>
  <si>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</si>
  <si>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</si>
  <si>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</si>
  <si>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</si>
  <si>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</si>
  <si>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</si>
  <si>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</si>
  <si>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</si>
  <si>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</si>
  <si>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</si>
  <si>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</si>
  <si>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</si>
  <si>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</si>
  <si>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</si>
  <si>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</si>
  <si>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</si>
  <si>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</si>
  <si>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</si>
  <si>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</si>
  <si>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</si>
  <si>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</si>
  <si>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</si>
  <si>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</si>
  <si>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</si>
  <si>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</si>
  <si>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</si>
  <si>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</si>
  <si>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</si>
  <si>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</si>
  <si>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</si>
  <si>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</si>
  <si>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</si>
  <si>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</si>
  <si>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</si>
  <si>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</si>
  <si>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</si>
  <si>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</si>
  <si>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</si>
  <si>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</si>
  <si>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</si>
  <si>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</si>
  <si>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</si>
  <si>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</si>
  <si>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</si>
  <si>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</si>
  <si>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</si>
  <si>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</si>
  <si>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</si>
  <si>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</si>
  <si>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</si>
  <si>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</si>
  <si>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</si>
  <si>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</si>
  <si>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</si>
  <si>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</si>
  <si>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</si>
  <si>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</si>
  <si>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</si>
  <si>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</si>
  <si>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</si>
  <si>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</si>
  <si>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</si>
  <si>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</si>
  <si>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</si>
  <si>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</si>
  <si>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</si>
  <si>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</si>
  <si>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</si>
  <si>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</si>
  <si>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</si>
  <si>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</si>
  <si>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</si>
  <si>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</si>
  <si>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</si>
  <si>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</si>
  <si>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</si>
  <si>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</si>
  <si>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</si>
  <si>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</si>
  <si>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</si>
  <si>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</si>
  <si>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</si>
  <si>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</si>
  <si>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</si>
  <si>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</si>
  <si>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</si>
  <si>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</si>
  <si>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</si>
  <si>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</si>
  <si>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</si>
  <si>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</si>
  <si>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</si>
  <si>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</si>
  <si>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</si>
  <si>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</si>
  <si>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</si>
  <si>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</si>
  <si>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</si>
  <si>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</si>
  <si>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</si>
  <si>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</si>
  <si>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</si>
  <si>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</si>
  <si>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</si>
  <si>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</si>
  <si>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</si>
  <si>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</si>
  <si>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</si>
  <si>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</si>
  <si>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</si>
  <si>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</si>
  <si>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</si>
  <si>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</si>
  <si>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</si>
  <si>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</si>
  <si>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</si>
  <si>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</si>
  <si>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</si>
  <si>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</si>
  <si>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</si>
  <si>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</si>
  <si>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</si>
  <si>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</si>
  <si>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</si>
  <si>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</si>
  <si>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</si>
  <si>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</si>
  <si>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</si>
  <si>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</si>
  <si>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</si>
  <si>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</si>
  <si>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</si>
  <si>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</si>
  <si>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</si>
  <si>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</si>
  <si>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</si>
  <si>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</si>
  <si>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</si>
  <si>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</si>
  <si>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</si>
  <si>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</si>
  <si>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</si>
  <si>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</si>
  <si>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</si>
  <si>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</si>
  <si>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</si>
  <si>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</si>
  <si>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</si>
  <si>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</si>
  <si>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</si>
  <si>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</si>
  <si>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</si>
  <si>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</si>
  <si>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</si>
  <si>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</si>
  <si>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</si>
  <si>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</si>
  <si>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</si>
  <si>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</si>
  <si>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</si>
  <si>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</si>
  <si>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</si>
  <si>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</si>
  <si>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</si>
  <si>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</si>
  <si>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</si>
  <si>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</si>
  <si>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</si>
  <si>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</si>
  <si>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</si>
  <si>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</si>
  <si>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</si>
  <si>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</si>
  <si>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</si>
  <si>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</si>
  <si>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</si>
  <si>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</si>
  <si>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</si>
  <si>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</si>
  <si>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</si>
  <si>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</si>
  <si>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</si>
  <si>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</si>
  <si>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</si>
  <si>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</si>
  <si>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</si>
  <si>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</si>
  <si>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</si>
  <si>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</si>
  <si>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</si>
  <si>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</si>
  <si>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</si>
  <si>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</si>
  <si>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</si>
  <si>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</si>
  <si>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</si>
  <si>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</si>
  <si>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</si>
  <si>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</si>
  <si>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</si>
  <si>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</si>
  <si>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</si>
  <si>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</si>
  <si>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</si>
  <si>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</si>
  <si>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</si>
  <si>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</si>
  <si>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</si>
  <si>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</si>
  <si>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</si>
  <si>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</si>
  <si>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</si>
  <si>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</si>
  <si>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</si>
  <si>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</si>
  <si>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</si>
  <si>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</si>
  <si>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</si>
  <si>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</si>
  <si>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</si>
  <si>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</si>
  <si>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</si>
  <si>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</si>
  <si>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</si>
  <si>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</si>
  <si>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</si>
  <si>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</si>
  <si>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</si>
  <si>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</si>
  <si>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</si>
  <si>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</si>
  <si>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</si>
  <si>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</si>
  <si>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</si>
  <si>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</si>
  <si>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</si>
  <si>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</si>
  <si>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</si>
  <si>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</si>
  <si>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</si>
  <si>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</si>
  <si>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</si>
  <si>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</si>
  <si>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</si>
  <si>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</si>
  <si>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</si>
  <si>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</si>
  <si>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</si>
  <si>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</si>
  <si>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</si>
  <si>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</si>
  <si>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</si>
  <si>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</si>
  <si>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</si>
  <si>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</si>
  <si>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</si>
  <si>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</si>
  <si>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</si>
  <si>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</si>
  <si>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</si>
  <si>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</si>
  <si>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</si>
  <si>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</si>
  <si>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</si>
  <si>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</si>
  <si>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</si>
  <si>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</si>
  <si>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</si>
  <si>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</si>
  <si>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</si>
  <si>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</si>
  <si>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</si>
  <si>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</si>
  <si>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</si>
  <si>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</si>
  <si>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</si>
  <si>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</si>
  <si>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</si>
  <si>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</si>
  <si>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</si>
  <si>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</si>
  <si>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</si>
  <si>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</si>
  <si>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</si>
  <si>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</si>
  <si>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</si>
  <si>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</si>
  <si>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</si>
  <si>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</si>
  <si>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</si>
  <si>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</si>
  <si>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</si>
  <si>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</si>
  <si>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</si>
  <si>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</si>
  <si>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</si>
  <si>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</si>
  <si>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</si>
  <si>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</si>
  <si>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</si>
  <si>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</si>
  <si>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</si>
  <si>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</si>
  <si>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</si>
  <si>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</si>
  <si>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</si>
  <si>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</si>
  <si>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</si>
  <si>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</si>
  <si>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</si>
  <si>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</si>
  <si>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</si>
  <si>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</si>
  <si>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</si>
  <si>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</si>
  <si>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</si>
  <si>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</si>
  <si>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</si>
  <si>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</si>
  <si>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</si>
  <si>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</si>
  <si>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</si>
  <si>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</si>
  <si>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</si>
  <si>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</si>
  <si>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</si>
  <si>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</si>
  <si>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</si>
  <si>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</si>
  <si>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</si>
  <si>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</si>
  <si>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</si>
  <si>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</si>
  <si>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</si>
  <si>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</si>
  <si>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</si>
  <si>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</si>
  <si>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</si>
  <si>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</si>
  <si>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</si>
  <si>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</si>
  <si>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</si>
  <si>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</si>
  <si>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</si>
  <si>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</si>
  <si>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</si>
  <si>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</si>
  <si>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</si>
  <si>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</si>
  <si>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</si>
  <si>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</si>
  <si>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</si>
  <si>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</si>
  <si>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</si>
  <si>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</si>
  <si>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</si>
  <si>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</si>
  <si>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</si>
  <si>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</si>
  <si>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</si>
  <si>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</si>
  <si>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</si>
  <si>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</si>
  <si>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</si>
  <si>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</si>
  <si>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</si>
  <si>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</si>
  <si>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</si>
  <si>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</si>
  <si>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</si>
  <si>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</si>
  <si>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</si>
  <si>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</si>
  <si>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</si>
  <si>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</si>
  <si>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</si>
  <si>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</si>
  <si>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</si>
  <si>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</si>
  <si>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</si>
  <si>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</si>
  <si>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</si>
  <si>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</si>
  <si>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</si>
  <si>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</si>
  <si>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</si>
  <si>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</si>
  <si>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</si>
  <si>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</si>
  <si>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</si>
  <si>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</si>
  <si>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</si>
  <si>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</si>
  <si>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</si>
  <si>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</si>
  <si>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</si>
  <si>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</si>
  <si>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</si>
  <si>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</si>
  <si>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</si>
  <si>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</si>
  <si>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</si>
  <si>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</si>
  <si>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</si>
  <si>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</si>
  <si>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</si>
  <si>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</si>
  <si>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</si>
  <si>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</si>
  <si>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</si>
  <si>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</si>
  <si>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</si>
  <si>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</si>
  <si>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</si>
  <si>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</si>
  <si>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</si>
  <si>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</si>
  <si>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</si>
  <si>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</si>
  <si>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</si>
  <si>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</si>
  <si>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</si>
  <si>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</si>
  <si>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</si>
  <si>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</si>
  <si>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</si>
  <si>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</si>
  <si>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</si>
  <si>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</si>
  <si>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</si>
  <si>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</si>
  <si>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</si>
  <si>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</si>
  <si>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</si>
  <si>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</si>
  <si>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</si>
  <si>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</si>
  <si>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</si>
  <si>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</si>
  <si>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</si>
  <si>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</si>
  <si>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</si>
  <si>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</si>
  <si>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</si>
  <si>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</si>
  <si>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</si>
  <si>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</si>
  <si>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</si>
  <si>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</si>
  <si>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</si>
  <si>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</si>
  <si>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</si>
  <si>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</si>
  <si>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</si>
  <si>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</si>
  <si>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</si>
  <si>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</si>
  <si>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</si>
  <si>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</si>
  <si>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</si>
  <si>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</si>
  <si>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</si>
  <si>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</si>
  <si>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</si>
  <si>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</si>
  <si>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</si>
  <si>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</si>
  <si>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</si>
  <si>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</si>
  <si>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</si>
  <si>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</si>
  <si>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</si>
  <si>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</si>
  <si>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</si>
  <si>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</si>
  <si>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</si>
  <si>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</si>
  <si>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</si>
  <si>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</si>
  <si>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</si>
  <si>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</si>
  <si>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</si>
  <si>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</si>
  <si>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</si>
  <si>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</si>
  <si>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</si>
  <si>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</si>
  <si>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</si>
  <si>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</si>
  <si>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</si>
  <si>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</si>
  <si>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</si>
  <si>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</si>
  <si>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</si>
  <si>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</si>
  <si>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</si>
  <si>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</si>
  <si>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</si>
  <si>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</si>
  <si>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</si>
  <si>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</si>
  <si>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</si>
  <si>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</si>
  <si>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</si>
  <si>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</si>
  <si>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</si>
  <si>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</si>
  <si>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</si>
  <si>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</si>
  <si>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</si>
  <si>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</si>
  <si>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</si>
  <si>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</si>
  <si>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</si>
  <si>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</si>
  <si>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</si>
  <si>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</si>
  <si>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</si>
  <si>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</si>
  <si>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</si>
  <si>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</si>
  <si>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</si>
  <si>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</si>
  <si>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</si>
  <si>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</si>
  <si>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</si>
  <si>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</si>
  <si>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</si>
  <si>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</si>
  <si>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</si>
  <si>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</si>
  <si>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</si>
  <si>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</si>
  <si>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</si>
  <si>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</si>
  <si>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</si>
  <si>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</si>
  <si>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</si>
  <si>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</si>
  <si>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</si>
  <si>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</si>
  <si>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</si>
  <si>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</si>
  <si>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</si>
  <si>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</si>
  <si>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</si>
  <si>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</si>
  <si>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</si>
  <si>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</si>
  <si>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</si>
  <si>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</si>
  <si>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</si>
  <si>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</si>
  <si>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</si>
  <si>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</si>
  <si>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</si>
  <si>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</si>
  <si>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</si>
  <si>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</si>
  <si>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</si>
  <si>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</si>
  <si>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</si>
  <si>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</si>
  <si>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</si>
  <si>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</si>
  <si>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</si>
  <si>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</si>
  <si>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</si>
  <si>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</si>
  <si>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</si>
  <si>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</si>
  <si>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</si>
  <si>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</si>
  <si>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</si>
  <si>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</si>
  <si>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</si>
  <si>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</si>
  <si>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</si>
  <si>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</si>
  <si>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</si>
  <si>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</si>
  <si>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</si>
  <si>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</si>
  <si>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</si>
  <si>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</si>
  <si>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</si>
  <si>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</si>
  <si>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</si>
  <si>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</si>
  <si>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</si>
  <si>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</si>
  <si>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</si>
  <si>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</si>
  <si>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</si>
  <si>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</si>
  <si>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</si>
  <si>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</si>
  <si>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</si>
  <si>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</si>
  <si>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</si>
  <si>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</si>
  <si>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</si>
  <si>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</si>
  <si>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</si>
  <si>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</si>
  <si>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</si>
  <si>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</si>
  <si>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</si>
  <si>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</si>
  <si>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</si>
  <si>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</si>
  <si>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</si>
  <si>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</si>
  <si>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</si>
  <si>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</si>
  <si>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</si>
  <si>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</si>
  <si>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</si>
  <si>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</si>
  <si>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</si>
  <si>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</si>
  <si>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</si>
  <si>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</si>
  <si>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</si>
  <si>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</si>
  <si>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</si>
  <si>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</si>
  <si>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</si>
  <si>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</si>
  <si>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</si>
  <si>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</si>
  <si>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</si>
  <si>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</si>
  <si>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</si>
  <si>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</si>
  <si>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</si>
  <si>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</si>
  <si>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</si>
  <si>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</si>
  <si>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</si>
  <si>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</si>
  <si>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</si>
  <si>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</si>
  <si>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</si>
  <si>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</si>
  <si>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</si>
  <si>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</si>
  <si>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</si>
  <si>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</si>
  <si>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</si>
  <si>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</si>
  <si>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</si>
  <si>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</si>
  <si>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</si>
  <si>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</si>
  <si>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</si>
  <si>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</si>
  <si>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</si>
  <si>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</si>
  <si>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</si>
  <si>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</si>
  <si>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</si>
  <si>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</si>
  <si>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</si>
  <si>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</si>
  <si>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</si>
  <si>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</si>
  <si>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</si>
  <si>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</si>
  <si>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</si>
  <si>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</si>
  <si>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</si>
  <si>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</si>
  <si>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</si>
  <si>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</si>
  <si>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</si>
  <si>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</si>
  <si>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</si>
  <si>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</si>
  <si>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</si>
  <si>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</si>
  <si>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</si>
  <si>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</si>
  <si>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</si>
  <si>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</si>
  <si>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</si>
  <si>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</si>
  <si>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</si>
  <si>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</si>
  <si>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</si>
  <si>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</si>
  <si>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</si>
  <si>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</si>
  <si>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</si>
  <si>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</si>
  <si>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</si>
  <si>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</si>
  <si>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</si>
  <si>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</si>
  <si>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</si>
  <si>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</si>
  <si>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</si>
  <si>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</si>
  <si>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</si>
  <si>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</si>
  <si>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</si>
  <si>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</si>
  <si>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</si>
  <si>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</si>
  <si>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</si>
  <si>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</si>
  <si>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</si>
  <si>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</si>
  <si>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</si>
  <si>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</si>
  <si>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</si>
  <si>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</si>
  <si>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</si>
  <si>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</si>
  <si>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</si>
  <si>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</si>
  <si>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</si>
  <si>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</si>
  <si>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</si>
  <si>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</si>
  <si>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</si>
  <si>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</si>
  <si>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</si>
  <si>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</si>
  <si>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</si>
  <si>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</si>
  <si>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</si>
  <si>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</si>
  <si>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</si>
  <si>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</si>
  <si>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</si>
  <si>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</si>
  <si>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</si>
  <si>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</si>
  <si>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</si>
  <si>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</si>
  <si>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</si>
  <si>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</si>
  <si>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</si>
  <si>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</si>
  <si>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</si>
  <si>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</si>
  <si>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</si>
  <si>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</si>
  <si>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</si>
  <si>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</si>
  <si>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</si>
  <si>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</si>
  <si>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</si>
  <si>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</si>
  <si>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</si>
  <si>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</si>
  <si>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</si>
  <si>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</si>
  <si>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</si>
  <si>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</si>
  <si>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</si>
  <si>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</si>
  <si>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</si>
  <si>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</si>
  <si>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</si>
  <si>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</si>
  <si>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</si>
  <si>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</si>
  <si>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</si>
  <si>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</si>
  <si>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</si>
  <si>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</si>
  <si>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</si>
  <si>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</si>
  <si>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</si>
  <si>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</si>
  <si>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</si>
  <si>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</si>
  <si>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</si>
  <si>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</si>
  <si>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</si>
  <si>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</si>
  <si>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</si>
  <si>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</si>
  <si>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</si>
  <si>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</si>
  <si>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</si>
  <si>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</si>
  <si>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</si>
  <si>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</si>
  <si>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</si>
  <si>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</si>
  <si>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</si>
  <si>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</si>
  <si>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</si>
  <si>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</si>
  <si>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</si>
  <si>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</si>
  <si>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</si>
  <si>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</si>
  <si>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</si>
  <si>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</si>
  <si>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</si>
  <si>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</si>
  <si>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</si>
  <si>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</si>
  <si>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</si>
  <si>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</si>
  <si>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</si>
  <si>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</si>
  <si>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</si>
  <si>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</si>
  <si>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</si>
  <si>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</si>
  <si>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</si>
  <si>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</si>
  <si>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</si>
  <si>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</si>
  <si>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</si>
  <si>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</si>
  <si>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</si>
  <si>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</si>
  <si>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</si>
  <si>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</si>
  <si>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</si>
  <si>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</si>
  <si>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</si>
  <si>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</si>
  <si>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</si>
  <si>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</si>
  <si>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</si>
  <si>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</si>
  <si>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</si>
  <si>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</si>
  <si>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</si>
  <si>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</si>
  <si>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</si>
  <si>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</si>
  <si>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</si>
  <si>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</si>
  <si>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</si>
  <si>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</si>
  <si>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</si>
  <si>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</si>
  <si>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</si>
  <si>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</si>
  <si>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</si>
  <si>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</si>
  <si>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</si>
  <si>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</si>
  <si>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</si>
  <si>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</si>
  <si>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</si>
  <si>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</si>
  <si>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</si>
  <si>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</si>
  <si>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</si>
  <si>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</si>
  <si>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</si>
  <si>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</si>
  <si>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</si>
  <si>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</si>
  <si>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</si>
  <si>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</si>
  <si>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</si>
  <si>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</si>
  <si>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</si>
  <si>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</si>
  <si>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</si>
  <si>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</si>
  <si>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</si>
  <si>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</si>
  <si>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</si>
  <si>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</si>
  <si>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</si>
  <si>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</si>
  <si>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</si>
  <si>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</si>
  <si>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</si>
  <si>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</si>
  <si>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</si>
  <si>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</si>
  <si>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</si>
  <si>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</si>
  <si>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</si>
  <si>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</si>
  <si>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</si>
  <si>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</si>
  <si>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</si>
  <si>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</si>
  <si>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</si>
  <si>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</si>
  <si>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</si>
  <si>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</si>
  <si>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</si>
  <si>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</si>
  <si>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</si>
  <si>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</si>
  <si>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</si>
  <si>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</si>
  <si>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</si>
  <si>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</si>
  <si>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</si>
  <si>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</si>
  <si>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</si>
  <si>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</si>
  <si>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</si>
  <si>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</si>
  <si>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</si>
  <si>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</si>
  <si>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</si>
  <si>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</si>
  <si>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</si>
  <si>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</si>
  <si>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</si>
  <si>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</si>
  <si>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</si>
  <si>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</si>
  <si>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</si>
  <si>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</si>
  <si>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</si>
  <si>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</si>
  <si>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</si>
  <si>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</si>
  <si>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</si>
  <si>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</si>
  <si>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</si>
  <si>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</si>
  <si>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</si>
  <si>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</si>
  <si>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</si>
  <si>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</si>
  <si>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</si>
  <si>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</si>
  <si>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</si>
  <si>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</si>
  <si>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</si>
  <si>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</si>
  <si>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</si>
  <si>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</si>
  <si>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</si>
  <si>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</si>
  <si>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</si>
  <si>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</si>
  <si>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</si>
  <si>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</si>
  <si>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</si>
  <si>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</si>
  <si>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</si>
  <si>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</si>
  <si>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</si>
  <si>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</si>
  <si>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</si>
  <si>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</si>
  <si>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</si>
  <si>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</si>
  <si>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</si>
  <si>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</si>
  <si>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</si>
  <si>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</si>
  <si>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</si>
  <si>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</si>
  <si>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</si>
  <si>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</si>
  <si>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</si>
  <si>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</si>
  <si>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</si>
  <si>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</si>
  <si>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</si>
  <si>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</si>
  <si>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</si>
  <si>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</si>
  <si>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</si>
  <si>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</si>
  <si>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</si>
  <si>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</si>
  <si>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</si>
  <si>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</si>
  <si>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</si>
  <si>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</si>
  <si>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</si>
  <si>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</si>
  <si>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</si>
  <si>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</si>
  <si>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</si>
  <si>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</si>
  <si>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</si>
  <si>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</si>
  <si>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</si>
  <si>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</si>
  <si>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</si>
  <si>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</si>
  <si>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</si>
  <si>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</si>
  <si>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</si>
  <si>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</si>
  <si>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</si>
  <si>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</si>
  <si>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</si>
  <si>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</si>
  <si>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</si>
  <si>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</si>
  <si>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</si>
  <si>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</si>
  <si>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</si>
  <si>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</si>
  <si>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</si>
  <si>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</si>
  <si>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</si>
  <si>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</si>
  <si>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</si>
  <si>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</si>
  <si>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</si>
  <si>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</si>
  <si>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</si>
  <si>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</si>
  <si>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</si>
  <si>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</si>
  <si>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</si>
  <si>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</si>
  <si>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</si>
  <si>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</si>
  <si>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</si>
  <si>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</si>
  <si>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</si>
  <si>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</si>
  <si>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</si>
  <si>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</si>
  <si>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</si>
  <si>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</si>
  <si>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</si>
  <si>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</si>
  <si>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</si>
  <si>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</si>
  <si>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</si>
  <si>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</si>
  <si>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</si>
  <si>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</si>
  <si>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</si>
  <si>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</si>
  <si>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</si>
  <si>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</si>
  <si>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</si>
  <si>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</si>
  <si>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</si>
  <si>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</si>
  <si>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</si>
  <si>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</si>
  <si>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</si>
  <si>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</si>
  <si>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</si>
  <si>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</si>
  <si>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</si>
  <si>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</si>
  <si>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</si>
  <si>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</si>
  <si>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</si>
  <si>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</si>
  <si>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</si>
  <si>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</si>
  <si>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</si>
  <si>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</si>
  <si>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</si>
  <si>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</si>
  <si>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</si>
  <si>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</si>
  <si>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</si>
  <si>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</si>
  <si>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</si>
  <si>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</si>
  <si>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</si>
  <si>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</si>
  <si>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</si>
  <si>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</si>
  <si>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</si>
  <si>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</si>
  <si>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</si>
  <si>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</si>
  <si>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</si>
  <si>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</si>
  <si>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</si>
  <si>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</si>
  <si>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</si>
  <si>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</si>
  <si>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</si>
  <si>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</si>
  <si>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</si>
  <si>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</si>
  <si>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</si>
  <si>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</si>
  <si>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</si>
  <si>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</si>
  <si>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</si>
  <si>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</si>
  <si>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</si>
  <si>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</si>
  <si>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</si>
  <si>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</si>
  <si>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</si>
  <si>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</si>
  <si>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</si>
  <si>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</si>
  <si>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</si>
  <si>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</si>
  <si>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</si>
  <si>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</si>
  <si>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</si>
  <si>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</si>
  <si>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</si>
  <si>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</si>
  <si>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</si>
  <si>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</si>
  <si>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</si>
  <si>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</si>
  <si>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</si>
  <si>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</si>
  <si>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</si>
  <si>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</si>
  <si>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</si>
  <si>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</si>
  <si>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</si>
  <si>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</si>
  <si>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</si>
  <si>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</si>
  <si>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</si>
  <si>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</si>
  <si>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</si>
  <si>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</si>
  <si>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</si>
  <si>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</si>
  <si>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</si>
  <si>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</si>
  <si>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</si>
  <si>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</si>
  <si>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</si>
  <si>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</si>
  <si>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</si>
  <si>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</si>
  <si>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</si>
  <si>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</si>
  <si>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</si>
  <si>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</si>
  <si>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</si>
  <si>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</si>
  <si>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</si>
  <si>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</si>
  <si>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</si>
  <si>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</si>
  <si>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</si>
  <si>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</si>
  <si>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</si>
  <si>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</si>
  <si>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</si>
  <si>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</si>
  <si>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</si>
  <si>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</si>
  <si>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</si>
  <si>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</si>
  <si>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</si>
  <si>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</si>
  <si>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</si>
  <si>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</si>
  <si>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</si>
  <si>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</si>
  <si>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</si>
  <si>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</si>
  <si>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</si>
  <si>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</si>
  <si>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</si>
  <si>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</si>
  <si>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</si>
  <si>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</si>
  <si>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</si>
  <si>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</si>
  <si>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</si>
  <si>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Grand Total</t>
  </si>
  <si>
    <t>Row Labels</t>
  </si>
  <si>
    <t>Count of Employee Number</t>
  </si>
  <si>
    <t>Sum of CF_attrition count</t>
  </si>
  <si>
    <t>Average of Age</t>
  </si>
  <si>
    <t>Total Employees</t>
  </si>
  <si>
    <t xml:space="preserve">Attrition Count </t>
  </si>
  <si>
    <t xml:space="preserve">Average Age </t>
  </si>
  <si>
    <t xml:space="preserve">Attrition Rate </t>
  </si>
  <si>
    <t>Active Employees</t>
  </si>
  <si>
    <t>Attrition Count</t>
  </si>
  <si>
    <t xml:space="preserve">Total </t>
  </si>
  <si>
    <t>Sum of CF_attrition counts</t>
  </si>
  <si>
    <t xml:space="preserve">Marriage Status </t>
  </si>
  <si>
    <t xml:space="preserve">HR ANALYTICS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</si>
</sst>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theme="6"/>
        <bgColor indexed="64"/>
      </patternFill>
    </fill>
  </fills>
  <borders count="4">
    <border>
      <left/>
      <right/>
      <top/>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0" fillId="0" borderId="0" xfId="0" pivotButton="1"/>
    <xf numFmtId="0" fontId="2" fillId="2" borderId="1" xfId="0" applyFont="1" applyFill="1" applyBorder="1"/>
    <xf numFmtId="0" fontId="0" fillId="0" borderId="0" xfId="0" applyAlignment="1">
      <alignment horizontal="left"/>
    </xf>
    <xf numFmtId="2" fontId="0" fillId="0" borderId="0" xfId="0" applyNumberFormat="1"/>
    <xf numFmtId="1" fontId="0" fillId="0" borderId="0" xfId="0" applyNumberFormat="1"/>
    <xf numFmtId="10" fontId="0" fillId="0" borderId="0" xfId="1" applyNumberFormat="1" applyFont="1"/>
    <xf numFmtId="0" fontId="2" fillId="0" borderId="0" xfId="0" applyFont="1"/>
    <xf numFmtId="0" fontId="2" fillId="2" borderId="2" xfId="0" applyFont="1" applyFill="1" applyBorder="1"/>
    <xf numFmtId="0" fontId="2" fillId="2" borderId="2" xfId="0" applyFont="1" applyFill="1" applyBorder="1" applyAlignment="1">
      <alignment horizontal="left"/>
    </xf>
    <xf numFmtId="0" fontId="0" fillId="4" borderId="0" xfId="0" applyFill="1"/>
    <xf numFmtId="0" fontId="3" fillId="4" borderId="3" xfId="0" applyFont="1" applyFill="1" applyBorder="1"/>
    <xf numFmtId="0" fontId="4" fillId="4" borderId="3" xfId="0" applyFont="1" applyFill="1" applyBorder="1"/>
    <xf numFmtId="1" fontId="4" fillId="4" borderId="3" xfId="0" applyNumberFormat="1" applyFont="1" applyFill="1" applyBorder="1"/>
    <xf numFmtId="10" fontId="4" fillId="4" borderId="3" xfId="1" applyNumberFormat="1" applyFont="1" applyFill="1" applyBorder="1"/>
    <xf numFmtId="0" fontId="5" fillId="3" borderId="0" xfId="0" applyFont="1" applyFill="1" applyAlignment="1">
      <alignment horizontal="center"/>
    </xf>
  </cellXfs>
  <cellStyles count="2">
    <cellStyle name="Normal" xfId="0" builtinId="0"/>
    <cellStyle name="Percent" xfId="1" builtinId="5"/>
  </cellStyles>
  <dxfs count="2">
    <dxf>
      <numFmt numFmtId="1" formatCode="0"/>
    </dxf>
    <dxf>
      <numFmt numFmtId="2" formatCode="0.00"/>
    </dxf>
  </dxfs>
  <tableStyles count="1" defaultTableStyle="TableStyleMedium2" defaultPivotStyle="PivotStyleLight16">
    <tableStyle name="Invisible" pivot="0" table="0" count="0" xr9:uid="{85F2DF9F-E48F-4816-956F-633C4CA07B6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 by Priyansh (1).xlsx]Sheet2!PivotTable2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Split </a:t>
            </a:r>
            <a:endParaRPr lang="en-US"/>
          </a:p>
        </c:rich>
      </c:tx>
      <c:layout>
        <c:manualLayout>
          <c:xMode val="edge"/>
          <c:yMode val="edge"/>
          <c:x val="0.42027777777777781"/>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6393442622950818"/>
              <c:y val="5.277044854881266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2170889220069553"/>
              <c:y val="-0.1231310466138962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FB67-4ED1-A05C-B084EFE085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67-4ED1-A05C-B084EFE085A6}"/>
              </c:ext>
            </c:extLst>
          </c:dPt>
          <c:dLbls>
            <c:dLbl>
              <c:idx val="0"/>
              <c:layout>
                <c:manualLayout>
                  <c:x val="-0.16393442622950818"/>
                  <c:y val="5.277044854881266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B67-4ED1-A05C-B084EFE085A6}"/>
                </c:ext>
              </c:extLst>
            </c:dLbl>
            <c:dLbl>
              <c:idx val="1"/>
              <c:layout>
                <c:manualLayout>
                  <c:x val="0.12170889220069553"/>
                  <c:y val="-0.1231310466138962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B67-4ED1-A05C-B084EFE085A6}"/>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Sheet2!$A$4:$A$6</c:f>
              <c:strCache>
                <c:ptCount val="2"/>
                <c:pt idx="0">
                  <c:v>Female</c:v>
                </c:pt>
                <c:pt idx="1">
                  <c:v>Male</c:v>
                </c:pt>
              </c:strCache>
            </c:strRef>
          </c:cat>
          <c:val>
            <c:numRef>
              <c:f>Sheet2!$B$4:$B$6</c:f>
              <c:numCache>
                <c:formatCode>General</c:formatCode>
                <c:ptCount val="2"/>
                <c:pt idx="0">
                  <c:v>588</c:v>
                </c:pt>
                <c:pt idx="1">
                  <c:v>882</c:v>
                </c:pt>
              </c:numCache>
            </c:numRef>
          </c:val>
          <c:extLst>
            <c:ext xmlns:c16="http://schemas.microsoft.com/office/drawing/2014/chart" uri="{C3380CC4-5D6E-409C-BE32-E72D297353CC}">
              <c16:uniqueId val="{00000000-FB67-4ED1-A05C-B084EFE085A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 by Priyansh (1).xlsx]Gender and Qualification!PivotTable3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Qualification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and Qualification'!$B$3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and Qualification'!$A$4:$A$9</c:f>
              <c:strCache>
                <c:ptCount val="5"/>
                <c:pt idx="0">
                  <c:v>Doctoral Degree</c:v>
                </c:pt>
                <c:pt idx="1">
                  <c:v>High School</c:v>
                </c:pt>
                <c:pt idx="2">
                  <c:v>Associates Degree</c:v>
                </c:pt>
                <c:pt idx="3">
                  <c:v>Master's Degree</c:v>
                </c:pt>
                <c:pt idx="4">
                  <c:v>Bachelor's Degree</c:v>
                </c:pt>
              </c:strCache>
            </c:strRef>
          </c:cat>
          <c:val>
            <c:numRef>
              <c:f>'Gender and Qualification'!$B$4:$B$9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170-485E-9A81-711340B5B66B}"/>
            </c:ext>
          </c:extLst>
        </c:ser>
        <c:dLbls>
          <c:dLblPos val="outEnd"/>
          <c:showLegendKey val="0"/>
          <c:showVal val="1"/>
          <c:showCatName val="0"/>
          <c:showSerName val="0"/>
          <c:showPercent val="0"/>
          <c:showBubbleSize val="0"/>
        </c:dLbls>
        <c:gapWidth val="182"/>
        <c:axId val="1592624799"/>
        <c:axId val="1592624319"/>
      </c:barChart>
      <c:catAx>
        <c:axId val="159262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624319"/>
        <c:crosses val="autoZero"/>
        <c:auto val="1"/>
        <c:lblAlgn val="ctr"/>
        <c:lblOffset val="100"/>
        <c:noMultiLvlLbl val="0"/>
      </c:catAx>
      <c:valAx>
        <c:axId val="15926243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6247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 by Priyansh (1).xlsx]Department !PivotTable4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
              <c:y val="-8.333333333333332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2222222222222222"/>
              <c:y val="0.111111111111111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1.9444444444444445E-2"/>
              <c:y val="0.12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'Department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543A-4ABE-AF97-CE5903F3421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543A-4ABE-AF97-CE5903F3421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543A-4ABE-AF97-CE5903F34217}"/>
              </c:ext>
            </c:extLst>
          </c:dPt>
          <c:dLbls>
            <c:dLbl>
              <c:idx val="0"/>
              <c:layout>
                <c:manualLayout>
                  <c:x val="-1.9444444444444445E-2"/>
                  <c:y val="0.12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543A-4ABE-AF97-CE5903F34217}"/>
                </c:ext>
              </c:extLst>
            </c:dLbl>
            <c:dLbl>
              <c:idx val="1"/>
              <c:layout>
                <c:manualLayout>
                  <c:x val="-0.1"/>
                  <c:y val="-8.333333333333332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543A-4ABE-AF97-CE5903F34217}"/>
                </c:ext>
              </c:extLst>
            </c:dLbl>
            <c:dLbl>
              <c:idx val="2"/>
              <c:layout>
                <c:manualLayout>
                  <c:x val="0.12222222222222222"/>
                  <c:y val="0.11111111111111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43A-4ABE-AF97-CE5903F34217}"/>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'!$A$4:$A$7</c:f>
              <c:strCache>
                <c:ptCount val="3"/>
                <c:pt idx="0">
                  <c:v>HR</c:v>
                </c:pt>
                <c:pt idx="1">
                  <c:v>R&amp;D</c:v>
                </c:pt>
                <c:pt idx="2">
                  <c:v>Sales</c:v>
                </c:pt>
              </c:strCache>
            </c:strRef>
          </c:cat>
          <c:val>
            <c:numRef>
              <c:f>'Department '!$B$4:$B$7</c:f>
              <c:numCache>
                <c:formatCode>General</c:formatCode>
                <c:ptCount val="3"/>
                <c:pt idx="0">
                  <c:v>12</c:v>
                </c:pt>
                <c:pt idx="1">
                  <c:v>133</c:v>
                </c:pt>
                <c:pt idx="2">
                  <c:v>92</c:v>
                </c:pt>
              </c:numCache>
            </c:numRef>
          </c:val>
          <c:extLst>
            <c:ext xmlns:c16="http://schemas.microsoft.com/office/drawing/2014/chart" uri="{C3380CC4-5D6E-409C-BE32-E72D297353CC}">
              <c16:uniqueId val="{00000000-543A-4ABE-AF97-CE5903F34217}"/>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 by Priyansh (1).xlsx]By Age !PivotTable8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'By Age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Age '!$A$4:$A$9</c:f>
              <c:strCache>
                <c:ptCount val="5"/>
                <c:pt idx="0">
                  <c:v>Under 25</c:v>
                </c:pt>
                <c:pt idx="1">
                  <c:v>25 - 34</c:v>
                </c:pt>
                <c:pt idx="2">
                  <c:v>35 - 44</c:v>
                </c:pt>
                <c:pt idx="3">
                  <c:v>45 - 54</c:v>
                </c:pt>
                <c:pt idx="4">
                  <c:v>Over 55</c:v>
                </c:pt>
              </c:strCache>
            </c:strRef>
          </c:cat>
          <c:val>
            <c:numRef>
              <c:f>'By Age '!$B$4:$B$9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87A5-47C2-BDA4-C12D02337906}"/>
            </c:ext>
          </c:extLst>
        </c:ser>
        <c:dLbls>
          <c:dLblPos val="outEnd"/>
          <c:showLegendKey val="0"/>
          <c:showVal val="1"/>
          <c:showCatName val="0"/>
          <c:showSerName val="0"/>
          <c:showPercent val="0"/>
          <c:showBubbleSize val="0"/>
        </c:dLbls>
        <c:gapWidth val="219"/>
        <c:overlap val="-27"/>
        <c:axId val="1583951791"/>
        <c:axId val="1583946031"/>
      </c:barChart>
      <c:catAx>
        <c:axId val="158395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946031"/>
        <c:crosses val="autoZero"/>
        <c:auto val="1"/>
        <c:lblAlgn val="ctr"/>
        <c:lblOffset val="100"/>
        <c:noMultiLvlLbl val="0"/>
      </c:catAx>
      <c:valAx>
        <c:axId val="1583946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951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 by Priyansh (1).xlsx]Sheet2!PivotTable2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Split </a:t>
            </a:r>
            <a:endParaRPr lang="en-US"/>
          </a:p>
        </c:rich>
      </c:tx>
      <c:layout>
        <c:manualLayout>
          <c:xMode val="edge"/>
          <c:yMode val="edge"/>
          <c:x val="0.42027777777777781"/>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6393442622950818"/>
              <c:y val="5.277044854881266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2170889220069553"/>
              <c:y val="-0.1231310466138962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6393442622950818"/>
              <c:y val="5.277044854881266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2170889220069553"/>
              <c:y val="-0.1231310466138962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6393442622950818"/>
              <c:y val="5.2770448548812667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2170889220069553"/>
              <c:y val="-0.1231310466138962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F2-426F-A88C-C80B7A91B9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F2-426F-A88C-C80B7A91B92F}"/>
              </c:ext>
            </c:extLst>
          </c:dPt>
          <c:dLbls>
            <c:dLbl>
              <c:idx val="0"/>
              <c:layout>
                <c:manualLayout>
                  <c:x val="-0.16393442622950818"/>
                  <c:y val="5.277044854881266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7F2-426F-A88C-C80B7A91B92F}"/>
                </c:ext>
              </c:extLst>
            </c:dLbl>
            <c:dLbl>
              <c:idx val="1"/>
              <c:layout>
                <c:manualLayout>
                  <c:x val="0.12170889220069553"/>
                  <c:y val="-0.1231310466138962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7F2-426F-A88C-C80B7A91B92F}"/>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Sheet2!$A$4:$A$6</c:f>
              <c:strCache>
                <c:ptCount val="2"/>
                <c:pt idx="0">
                  <c:v>Female</c:v>
                </c:pt>
                <c:pt idx="1">
                  <c:v>Male</c:v>
                </c:pt>
              </c:strCache>
            </c:strRef>
          </c:cat>
          <c:val>
            <c:numRef>
              <c:f>Sheet2!$B$4:$B$6</c:f>
              <c:numCache>
                <c:formatCode>General</c:formatCode>
                <c:ptCount val="2"/>
                <c:pt idx="0">
                  <c:v>588</c:v>
                </c:pt>
                <c:pt idx="1">
                  <c:v>882</c:v>
                </c:pt>
              </c:numCache>
            </c:numRef>
          </c:val>
          <c:extLst>
            <c:ext xmlns:c16="http://schemas.microsoft.com/office/drawing/2014/chart" uri="{C3380CC4-5D6E-409C-BE32-E72D297353CC}">
              <c16:uniqueId val="{00000004-37F2-426F-A88C-C80B7A91B92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 by Priyansh (1).xlsx]Gender and Qualification!PivotTable3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Qualification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and Qualification'!$B$3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and Qualification'!$A$4:$A$9</c:f>
              <c:strCache>
                <c:ptCount val="5"/>
                <c:pt idx="0">
                  <c:v>Doctoral Degree</c:v>
                </c:pt>
                <c:pt idx="1">
                  <c:v>High School</c:v>
                </c:pt>
                <c:pt idx="2">
                  <c:v>Associates Degree</c:v>
                </c:pt>
                <c:pt idx="3">
                  <c:v>Master's Degree</c:v>
                </c:pt>
                <c:pt idx="4">
                  <c:v>Bachelor's Degree</c:v>
                </c:pt>
              </c:strCache>
            </c:strRef>
          </c:cat>
          <c:val>
            <c:numRef>
              <c:f>'Gender and Qualification'!$B$4:$B$9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D2F-406B-99C6-E2A02B3234DA}"/>
            </c:ext>
          </c:extLst>
        </c:ser>
        <c:dLbls>
          <c:dLblPos val="outEnd"/>
          <c:showLegendKey val="0"/>
          <c:showVal val="1"/>
          <c:showCatName val="0"/>
          <c:showSerName val="0"/>
          <c:showPercent val="0"/>
          <c:showBubbleSize val="0"/>
        </c:dLbls>
        <c:gapWidth val="182"/>
        <c:axId val="1592624799"/>
        <c:axId val="1592624319"/>
      </c:barChart>
      <c:catAx>
        <c:axId val="159262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624319"/>
        <c:crosses val="autoZero"/>
        <c:auto val="1"/>
        <c:lblAlgn val="ctr"/>
        <c:lblOffset val="100"/>
        <c:noMultiLvlLbl val="0"/>
      </c:catAx>
      <c:valAx>
        <c:axId val="15926243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6247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 by Priyansh (1).xlsx]Department !PivotTable4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 </a:t>
            </a:r>
          </a:p>
          <a:p>
            <a:pPr>
              <a:defRPr/>
            </a:pPr>
            <a:endParaRPr lang="en-US"/>
          </a:p>
        </c:rich>
      </c:tx>
      <c:layout>
        <c:manualLayout>
          <c:xMode val="edge"/>
          <c:yMode val="edge"/>
          <c:x val="0.30154155730533683"/>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
              <c:y val="-8.333333333333332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3"/>
          </a:solidFill>
          <a:ln w="19050">
            <a:solidFill>
              <a:schemeClr val="lt1"/>
            </a:solidFill>
          </a:ln>
          <a:effectLst/>
        </c:spPr>
        <c:dLbl>
          <c:idx val="0"/>
          <c:layout>
            <c:manualLayout>
              <c:x val="0.12222222222222222"/>
              <c:y val="0.111111111111111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1.9444444444444445E-2"/>
              <c:y val="0.12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1.9444444444444445E-2"/>
              <c:y val="0.12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
              <c:y val="-8.333333333333332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2222222222222222"/>
              <c:y val="0.111111111111111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1.9444444444444445E-2"/>
              <c:y val="0.12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
              <c:y val="-8.3333333333333329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2222222222222222"/>
              <c:y val="0.1111111111111111"/>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'Department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9C-4CBE-B181-2A7C073B43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9C-4CBE-B181-2A7C073B43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39C-4CBE-B181-2A7C073B439B}"/>
              </c:ext>
            </c:extLst>
          </c:dPt>
          <c:dLbls>
            <c:dLbl>
              <c:idx val="0"/>
              <c:layout>
                <c:manualLayout>
                  <c:x val="-1.9444444444444445E-2"/>
                  <c:y val="0.12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39C-4CBE-B181-2A7C073B439B}"/>
                </c:ext>
              </c:extLst>
            </c:dLbl>
            <c:dLbl>
              <c:idx val="1"/>
              <c:layout>
                <c:manualLayout>
                  <c:x val="-0.1"/>
                  <c:y val="-8.333333333333332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39C-4CBE-B181-2A7C073B439B}"/>
                </c:ext>
              </c:extLst>
            </c:dLbl>
            <c:dLbl>
              <c:idx val="2"/>
              <c:layout>
                <c:manualLayout>
                  <c:x val="0.12222222222222222"/>
                  <c:y val="0.11111111111111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39C-4CBE-B181-2A7C073B439B}"/>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'!$A$4:$A$7</c:f>
              <c:strCache>
                <c:ptCount val="3"/>
                <c:pt idx="0">
                  <c:v>HR</c:v>
                </c:pt>
                <c:pt idx="1">
                  <c:v>R&amp;D</c:v>
                </c:pt>
                <c:pt idx="2">
                  <c:v>Sales</c:v>
                </c:pt>
              </c:strCache>
            </c:strRef>
          </c:cat>
          <c:val>
            <c:numRef>
              <c:f>'Department '!$B$4:$B$7</c:f>
              <c:numCache>
                <c:formatCode>General</c:formatCode>
                <c:ptCount val="3"/>
                <c:pt idx="0">
                  <c:v>12</c:v>
                </c:pt>
                <c:pt idx="1">
                  <c:v>133</c:v>
                </c:pt>
                <c:pt idx="2">
                  <c:v>92</c:v>
                </c:pt>
              </c:numCache>
            </c:numRef>
          </c:val>
          <c:extLst>
            <c:ext xmlns:c16="http://schemas.microsoft.com/office/drawing/2014/chart" uri="{C3380CC4-5D6E-409C-BE32-E72D297353CC}">
              <c16:uniqueId val="{00000006-139C-4CBE-B181-2A7C073B439B}"/>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 by Priyansh (1).xlsx]By Age !PivotTable8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'By Age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Age '!$A$4:$A$9</c:f>
              <c:strCache>
                <c:ptCount val="5"/>
                <c:pt idx="0">
                  <c:v>Under 25</c:v>
                </c:pt>
                <c:pt idx="1">
                  <c:v>25 - 34</c:v>
                </c:pt>
                <c:pt idx="2">
                  <c:v>35 - 44</c:v>
                </c:pt>
                <c:pt idx="3">
                  <c:v>45 - 54</c:v>
                </c:pt>
                <c:pt idx="4">
                  <c:v>Over 55</c:v>
                </c:pt>
              </c:strCache>
            </c:strRef>
          </c:cat>
          <c:val>
            <c:numRef>
              <c:f>'By Age '!$B$4:$B$9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F038-468A-8F5F-1B6086504C7B}"/>
            </c:ext>
          </c:extLst>
        </c:ser>
        <c:dLbls>
          <c:dLblPos val="outEnd"/>
          <c:showLegendKey val="0"/>
          <c:showVal val="1"/>
          <c:showCatName val="0"/>
          <c:showSerName val="0"/>
          <c:showPercent val="0"/>
          <c:showBubbleSize val="0"/>
        </c:dLbls>
        <c:gapWidth val="219"/>
        <c:overlap val="-27"/>
        <c:axId val="1583951791"/>
        <c:axId val="1583946031"/>
      </c:barChart>
      <c:catAx>
        <c:axId val="158395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946031"/>
        <c:crosses val="autoZero"/>
        <c:auto val="1"/>
        <c:lblAlgn val="ctr"/>
        <c:lblOffset val="100"/>
        <c:noMultiLvlLbl val="0"/>
      </c:catAx>
      <c:valAx>
        <c:axId val="1583946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951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E2201ECD-6A4F-4BDD-9574-925AAEF4562B}">
          <cx:tx>
            <cx:txData>
              <cx:f>_xlchart.v1.1</cx:f>
              <cx:v>Attrition Count</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Attrition By Marriage Status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 </a:t>
          </a:r>
        </a:p>
      </cx:txPr>
    </cx:title>
    <cx:plotArea>
      <cx:plotAreaRegion>
        <cx:series layoutId="funnel" uniqueId="{8CA6FA98-463A-4AB1-9F24-1D685AB6D002}">
          <cx:tx>
            <cx:txData>
              <cx:f>_xlchart.v2.4</cx:f>
              <cx:v>Attrition Count</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E2201ECD-6A4F-4BDD-9574-925AAEF4562B}">
          <cx:tx>
            <cx:txData>
              <cx:f>_xlchart.v1.7</cx:f>
              <cx:v>Attrition Count</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title pos="t" align="ctr" overlay="0">
      <cx:tx>
        <cx:txData>
          <cx:v>Attrition By Marriage Status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 </a:t>
          </a:r>
        </a:p>
      </cx:txPr>
    </cx:title>
    <cx:plotArea>
      <cx:plotAreaRegion>
        <cx:series layoutId="funnel" uniqueId="{8CA6FA98-463A-4AB1-9F24-1D685AB6D002}">
          <cx:tx>
            <cx:txData>
              <cx:f>_xlchart.v2.10</cx:f>
              <cx:v>Attrition Count</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7.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6.xml"/><Relationship Id="rId1" Type="http://schemas.openxmlformats.org/officeDocument/2006/relationships/chart" Target="../charts/chart5.xml"/><Relationship Id="rId6" Type="http://schemas.microsoft.com/office/2014/relationships/chartEx" Target="../charts/chartEx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571500</xdr:colOff>
      <xdr:row>6</xdr:row>
      <xdr:rowOff>45720</xdr:rowOff>
    </xdr:from>
    <xdr:to>
      <xdr:col>11</xdr:col>
      <xdr:colOff>198120</xdr:colOff>
      <xdr:row>22</xdr:row>
      <xdr:rowOff>7620</xdr:rowOff>
    </xdr:to>
    <xdr:graphicFrame macro="">
      <xdr:nvGraphicFramePr>
        <xdr:cNvPr id="2" name="Chart 1">
          <a:extLst>
            <a:ext uri="{FF2B5EF4-FFF2-40B4-BE49-F238E27FC236}">
              <a16:creationId xmlns:a16="http://schemas.microsoft.com/office/drawing/2014/main" id="{1BDB1A5E-76E3-96CE-92C0-C587A50A88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220980</xdr:colOff>
      <xdr:row>4</xdr:row>
      <xdr:rowOff>60960</xdr:rowOff>
    </xdr:from>
    <xdr:to>
      <xdr:col>11</xdr:col>
      <xdr:colOff>396240</xdr:colOff>
      <xdr:row>19</xdr:row>
      <xdr:rowOff>60960</xdr:rowOff>
    </xdr:to>
    <xdr:graphicFrame macro="">
      <xdr:nvGraphicFramePr>
        <xdr:cNvPr id="2" name="Chart 1">
          <a:extLst>
            <a:ext uri="{FF2B5EF4-FFF2-40B4-BE49-F238E27FC236}">
              <a16:creationId xmlns:a16="http://schemas.microsoft.com/office/drawing/2014/main" id="{6CE53A4A-3024-B80D-AA78-7B01373CE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xdr:colOff>
      <xdr:row>6</xdr:row>
      <xdr:rowOff>53340</xdr:rowOff>
    </xdr:from>
    <xdr:to>
      <xdr:col>10</xdr:col>
      <xdr:colOff>342900</xdr:colOff>
      <xdr:row>21</xdr:row>
      <xdr:rowOff>53340</xdr:rowOff>
    </xdr:to>
    <xdr:graphicFrame macro="">
      <xdr:nvGraphicFramePr>
        <xdr:cNvPr id="2" name="Chart 1">
          <a:extLst>
            <a:ext uri="{FF2B5EF4-FFF2-40B4-BE49-F238E27FC236}">
              <a16:creationId xmlns:a16="http://schemas.microsoft.com/office/drawing/2014/main" id="{33D55357-C7EA-5D7B-0918-7A786D525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22860</xdr:colOff>
      <xdr:row>13</xdr:row>
      <xdr:rowOff>110490</xdr:rowOff>
    </xdr:from>
    <xdr:to>
      <xdr:col>9</xdr:col>
      <xdr:colOff>510540</xdr:colOff>
      <xdr:row>28</xdr:row>
      <xdr:rowOff>110490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92EB393A-5D33-680E-5FB3-12D1453ED7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71900" y="2487930"/>
              <a:ext cx="59283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457200</xdr:colOff>
      <xdr:row>6</xdr:row>
      <xdr:rowOff>45720</xdr:rowOff>
    </xdr:from>
    <xdr:to>
      <xdr:col>10</xdr:col>
      <xdr:colOff>152400</xdr:colOff>
      <xdr:row>21</xdr:row>
      <xdr:rowOff>45720</xdr:rowOff>
    </xdr:to>
    <xdr:graphicFrame macro="">
      <xdr:nvGraphicFramePr>
        <xdr:cNvPr id="2" name="Chart 1">
          <a:extLst>
            <a:ext uri="{FF2B5EF4-FFF2-40B4-BE49-F238E27FC236}">
              <a16:creationId xmlns:a16="http://schemas.microsoft.com/office/drawing/2014/main" id="{0A0C01EB-4112-2C4D-C6FE-69B09B5F1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259080</xdr:colOff>
      <xdr:row>8</xdr:row>
      <xdr:rowOff>156210</xdr:rowOff>
    </xdr:from>
    <xdr:to>
      <xdr:col>10</xdr:col>
      <xdr:colOff>358140</xdr:colOff>
      <xdr:row>23</xdr:row>
      <xdr:rowOff>156210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3A0A09F-C41C-3977-BAED-0EBB34A077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09060" y="16192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769620</xdr:colOff>
      <xdr:row>6</xdr:row>
      <xdr:rowOff>7620</xdr:rowOff>
    </xdr:from>
    <xdr:to>
      <xdr:col>5</xdr:col>
      <xdr:colOff>1958340</xdr:colOff>
      <xdr:row>21</xdr:row>
      <xdr:rowOff>22860</xdr:rowOff>
    </xdr:to>
    <xdr:graphicFrame macro="">
      <xdr:nvGraphicFramePr>
        <xdr:cNvPr id="3" name="Chart 2">
          <a:extLst>
            <a:ext uri="{FF2B5EF4-FFF2-40B4-BE49-F238E27FC236}">
              <a16:creationId xmlns:a16="http://schemas.microsoft.com/office/drawing/2014/main" id="{C0429FA7-FA05-4E58-AC09-FFD353A8D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1958340</xdr:colOff>
      <xdr:row>6</xdr:row>
      <xdr:rowOff>7620</xdr:rowOff>
    </xdr:from>
    <xdr:to>
      <xdr:col>7</xdr:col>
      <xdr:colOff>1264920</xdr:colOff>
      <xdr:row>21</xdr:row>
      <xdr:rowOff>30480</xdr:rowOff>
    </xdr:to>
    <xdr:graphicFrame macro="">
      <xdr:nvGraphicFramePr>
        <xdr:cNvPr id="5" name="Chart 4">
          <a:extLst>
            <a:ext uri="{FF2B5EF4-FFF2-40B4-BE49-F238E27FC236}">
              <a16:creationId xmlns:a16="http://schemas.microsoft.com/office/drawing/2014/main" id="{F0104873-8142-469A-BF4F-BA327071B0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1272540</xdr:colOff>
      <xdr:row>6</xdr:row>
      <xdr:rowOff>0</xdr:rowOff>
    </xdr:from>
    <xdr:to>
      <xdr:col>9</xdr:col>
      <xdr:colOff>15240</xdr:colOff>
      <xdr:row>21</xdr:row>
      <xdr:rowOff>38100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F05CB8D-CD27-4599-B50D-7B4426F354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530840" y="1264920"/>
              <a:ext cx="4899660" cy="2781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746760</xdr:colOff>
      <xdr:row>21</xdr:row>
      <xdr:rowOff>30480</xdr:rowOff>
    </xdr:from>
    <xdr:to>
      <xdr:col>5</xdr:col>
      <xdr:colOff>1950720</xdr:colOff>
      <xdr:row>35</xdr:row>
      <xdr:rowOff>160020</xdr:rowOff>
    </xdr:to>
    <xdr:graphicFrame macro="">
      <xdr:nvGraphicFramePr>
        <xdr:cNvPr id="7" name="Chart 6">
          <a:extLst>
            <a:ext uri="{FF2B5EF4-FFF2-40B4-BE49-F238E27FC236}">
              <a16:creationId xmlns:a16="http://schemas.microsoft.com/office/drawing/2014/main" id="{FD0E0675-205D-453C-B684-A872A649BF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1950720</xdr:colOff>
      <xdr:row>21</xdr:row>
      <xdr:rowOff>7620</xdr:rowOff>
    </xdr:from>
    <xdr:to>
      <xdr:col>7</xdr:col>
      <xdr:colOff>1295400</xdr:colOff>
      <xdr:row>35</xdr:row>
      <xdr:rowOff>160020</xdr:rowOff>
    </xdr:to>
    <xdr:graphicFrame macro="">
      <xdr:nvGraphicFramePr>
        <xdr:cNvPr id="8" name="Chart 7">
          <a:extLst>
            <a:ext uri="{FF2B5EF4-FFF2-40B4-BE49-F238E27FC236}">
              <a16:creationId xmlns:a16="http://schemas.microsoft.com/office/drawing/2014/main" id="{049C5530-7403-4C3D-92FE-5E56232B6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1280160</xdr:colOff>
      <xdr:row>21</xdr:row>
      <xdr:rowOff>15240</xdr:rowOff>
    </xdr:from>
    <xdr:to>
      <xdr:col>9</xdr:col>
      <xdr:colOff>15240</xdr:colOff>
      <xdr:row>35</xdr:row>
      <xdr:rowOff>167640</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C12B19BE-9C99-45BC-9724-9BE9558115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538460" y="4023360"/>
              <a:ext cx="4892040" cy="27127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24</xdr:row>
      <xdr:rowOff>38100</xdr:rowOff>
    </xdr:from>
    <xdr:to>
      <xdr:col>3</xdr:col>
      <xdr:colOff>746760</xdr:colOff>
      <xdr:row>35</xdr:row>
      <xdr:rowOff>160020</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5FDEF4F8-D21B-996D-243B-E6983E7A79C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0" y="4594860"/>
              <a:ext cx="257556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30480</xdr:rowOff>
    </xdr:from>
    <xdr:to>
      <xdr:col>4</xdr:col>
      <xdr:colOff>0</xdr:colOff>
      <xdr:row>24</xdr:row>
      <xdr:rowOff>60959</xdr:rowOff>
    </xdr:to>
    <mc:AlternateContent xmlns:mc="http://schemas.openxmlformats.org/markup-compatibility/2006" xmlns:a14="http://schemas.microsoft.com/office/drawing/2010/main">
      <mc:Choice Requires="a14">
        <xdr:graphicFrame macro="">
          <xdr:nvGraphicFramePr>
            <xdr:cNvPr id="11" name="Education Field">
              <a:extLst>
                <a:ext uri="{FF2B5EF4-FFF2-40B4-BE49-F238E27FC236}">
                  <a16:creationId xmlns:a16="http://schemas.microsoft.com/office/drawing/2014/main" id="{CD5BFCFB-B53E-3B81-6D9C-4375D0AB5CD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0" y="2392680"/>
              <a:ext cx="2583180" cy="2225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15240</xdr:rowOff>
    </xdr:from>
    <xdr:to>
      <xdr:col>4</xdr:col>
      <xdr:colOff>7620</xdr:colOff>
      <xdr:row>12</xdr:row>
      <xdr:rowOff>76199</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6F343E09-3FF1-0A18-E913-74E4C906B2E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746760"/>
              <a:ext cx="2590800" cy="1691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ivastava ladka" refreshedDate="45895.910472569441" createdVersion="8" refreshedVersion="8" minRefreshableVersion="3" recordCount="1470" xr:uid="{1128A744-7A81-480D-BB87-4747CCAD7EFF}">
  <cacheSource type="worksheet">
    <worksheetSource name="Table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486973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6A4373-3E5D-42B1-9055-FF34BAFC572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2">
    <format dxfId="1">
      <pivotArea dataOnly="0" outline="0" axis="axisValues" fieldPosition="0"/>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BE784E-1351-4120-A781-FFD024C7DC2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134106-1E76-4301-A6DD-9413BFD2E1D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1"/>
    </i>
    <i>
      <x v="4"/>
    </i>
    <i>
      <x/>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892863-14FD-4CAC-BD44-4588A40E042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4" count="1" selected="0">
            <x v="0"/>
          </reference>
        </references>
      </pivotArea>
    </chartFormat>
    <chartFormat chart="6" format="10">
      <pivotArea type="data" outline="0" fieldPosition="0">
        <references count="2">
          <reference field="4294967294" count="1" selected="0">
            <x v="0"/>
          </reference>
          <reference field="4" count="1" selected="0">
            <x v="1"/>
          </reference>
        </references>
      </pivotArea>
    </chartFormat>
    <chartFormat chart="6"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602BD8-1A1F-4DE3-8C41-1C5AF3F2CE8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89C1BE-7A2F-46D4-9917-69C49CF876A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items count="6">
        <item x="4"/>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C50222-F3ED-450B-925C-C2F736E438C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7779CB4-9BE0-4C06-A0C0-7298B33A58BD}" sourceName="Department">
  <pivotTables>
    <pivotTable tabId="3" name="PivotTable2"/>
  </pivotTables>
  <data>
    <tabular pivotCacheId="64869732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EEB8DEB-F462-43BF-813D-773F448BDEA6}" sourceName="Education Field">
  <pivotTables>
    <pivotTable tabId="3" name="PivotTable2"/>
  </pivotTables>
  <data>
    <tabular pivotCacheId="648697327">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D3FE8EB-DF07-4830-9D85-1B72D00D417B}" sourceName="Gender">
  <pivotTables>
    <pivotTable tabId="3" name="PivotTable2"/>
  </pivotTables>
  <data>
    <tabular pivotCacheId="64869732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8840B85F-3345-4155-ADBA-80D3D2E59815}" cache="Slicer_Department" caption="Department" rowHeight="234950"/>
  <slicer name="Education Field" xr10:uid="{73B37402-459F-4AA3-BDBF-42FE577F0F74}" cache="Slicer_Education_Field" caption="Education Field" rowHeight="234950"/>
  <slicer name="Gender" xr10:uid="{C7063B4B-D576-4FE5-8817-679468E62302}"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433864-C753-40AB-A530-F5DE2544830A}" name="Table13" displayName="Table13" ref="A1:AR1471" totalsRowShown="0">
  <autoFilter ref="A1:AR1471" xr:uid="{AF433864-C753-40AB-A530-F5DE2544830A}"/>
  <tableColumns count="44">
    <tableColumn id="1" xr3:uid="{DCCF1D1B-C272-41A3-A3C1-3034066A52AD}" name="Attrition"/>
    <tableColumn id="2" xr3:uid="{D48EDCC3-3530-4DF0-8E5A-53281F3DF65B}" name="Business Travel"/>
    <tableColumn id="3" xr3:uid="{364972E3-E9D5-4D0E-8197-631E0D206FCB}" name="CF_age band"/>
    <tableColumn id="4" xr3:uid="{E39AAEFA-DBD1-429A-9975-783CA0C0CE00}" name="CF_attrition label"/>
    <tableColumn id="5" xr3:uid="{78DE53A4-483B-4E30-8DC0-DF3311BFD8EA}" name="Department"/>
    <tableColumn id="6" xr3:uid="{1807FD53-FEAA-4FA8-961E-972CF91FEBDA}" name="Education Field"/>
    <tableColumn id="7" xr3:uid="{161CBF04-B457-4BF8-B508-B372CE1FAB0D}" name="emp no"/>
    <tableColumn id="8" xr3:uid="{AED08209-451F-497D-9D17-3D55B0F84345}" name="Employee Number"/>
    <tableColumn id="9" xr3:uid="{794FB2AB-A9C0-411D-93BD-6338F54E0398}" name="Gender"/>
    <tableColumn id="10" xr3:uid="{8C555725-15E2-462A-82F7-2F4C0B818AE2}" name="Job Role"/>
    <tableColumn id="11" xr3:uid="{83FD91FC-10D0-4195-B8E4-53A9752DE5FB}" name="Marital Status"/>
    <tableColumn id="12" xr3:uid="{ADA319BA-A72F-4793-8E5A-4492195A0079}" name="Over Time"/>
    <tableColumn id="13" xr3:uid="{76F8E446-CEE8-40B5-B3D2-411219EEE6F5}" name="Over18"/>
    <tableColumn id="14" xr3:uid="{80F22C11-3EA0-493A-8635-2E86EC3CDC76}" name="Training Times Last Year"/>
    <tableColumn id="15" xr3:uid="{B3D1083E-B555-47AE-88C5-D153BBC5FFD1}" name="-2"/>
    <tableColumn id="16" xr3:uid="{92A211E1-0CBF-4970-991D-D2A7B98041D2}" name="0"/>
    <tableColumn id="17" xr3:uid="{F63B634B-4361-44AE-B3E4-D606D537D913}" name="Age"/>
    <tableColumn id="18" xr3:uid="{B6982339-1123-4C1D-874A-96431BB5E156}" name="CF_attrition count"/>
    <tableColumn id="19" xr3:uid="{ACE91D6A-B0B4-49EA-97A5-9BB503F73510}" name="CF_attrition counts"/>
    <tableColumn id="20" xr3:uid="{25BB0DEA-FC9C-41A0-8499-76AEE5CA5828}" name="CF_attrition rate"/>
    <tableColumn id="21" xr3:uid="{0D836C4A-AB45-4A3C-83D4-27C11C34D029}" name="CF_current Employee"/>
    <tableColumn id="22" xr3:uid="{0A52CBD0-4DD0-4134-8E46-488D85CFC7C2}" name="Daily Rate"/>
    <tableColumn id="23" xr3:uid="{C64EF460-989F-4471-A25F-D2C74281112E}" name="Distance From Home"/>
    <tableColumn id="24" xr3:uid="{0EA73411-3654-4148-ACD1-B9F72A9697DD}" name="Education"/>
    <tableColumn id="25" xr3:uid="{EA74026E-271B-45C4-A471-F05870237E29}" name="Employee Count"/>
    <tableColumn id="26" xr3:uid="{501CB9F7-6B27-47C0-83D9-CF91300BCCE5}" name="Environment Satisfaction"/>
    <tableColumn id="27" xr3:uid="{F71CD133-E1BD-4FA9-9D58-31E4BFECE13D}" name="Hourly Rate"/>
    <tableColumn id="28" xr3:uid="{3BDE077F-092A-47C1-9CA2-9C397B4CF9CA}" name="Job Involvement"/>
    <tableColumn id="29" xr3:uid="{74C7B6CB-B631-410C-AA95-84B83A2FA3B5}" name="Job Level"/>
    <tableColumn id="30" xr3:uid="{4F07EF5D-286D-4EB6-9165-927512E06700}" name="Job Satisfaction"/>
    <tableColumn id="31" xr3:uid="{558C8B01-7AB8-4D44-B77C-1ABD7094D7FD}" name="Monthly Income"/>
    <tableColumn id="32" xr3:uid="{CA2E3FDB-E707-421D-BBEC-2F9097F5C761}" name="Monthly Rate"/>
    <tableColumn id="33" xr3:uid="{2AD19C61-4CCA-49A9-B6AF-D9A189171271}" name="Num Companies Worked"/>
    <tableColumn id="34" xr3:uid="{6B91B1C2-DC6E-43A6-81FF-778F9F55E4DF}" name="Percent Salary Hike"/>
    <tableColumn id="35" xr3:uid="{4E7EF49B-8917-4700-BF6E-57EBFDF8DEB0}" name="Performance Rating"/>
    <tableColumn id="36" xr3:uid="{B1BAB07A-E36D-4F09-B263-DBAE0E270AAD}" name="Relationship Satisfaction"/>
    <tableColumn id="37" xr3:uid="{497E4B36-7F1A-4A06-9C81-6A00C554023C}" name="Standard Hours"/>
    <tableColumn id="38" xr3:uid="{60ECA46F-E978-4720-9A36-1E29C8165655}" name="Stock Option Level"/>
    <tableColumn id="39" xr3:uid="{9DACF18C-6316-4A6A-AF65-C40DC2E6B1CC}" name="Total Working Years"/>
    <tableColumn id="40" xr3:uid="{701363AF-0949-4AB6-86A8-A8D58DA0C220}" name="Work Life Balance"/>
    <tableColumn id="41" xr3:uid="{91B36AE1-9B01-48A1-8144-24B4AF23909E}" name="Years At Company"/>
    <tableColumn id="42" xr3:uid="{C0C8F517-AABE-4680-B36E-C8D3B5E6D895}" name="Years In Current Role"/>
    <tableColumn id="43" xr3:uid="{D04073B1-BDC2-468E-8033-1DB0F1A883B6}" name="Years Since Last Promotion"/>
    <tableColumn id="44" xr3:uid="{A78755F7-54CE-40EF-93DE-4582B707DA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43D70-7B1B-4291-9DD4-1A5FF97DA8B8}">
  <dimension ref="A3:E7"/>
  <sheetViews>
    <sheetView workbookViewId="0">
      <selection activeCell="A6" sqref="A6:E7"/>
    </sheetView>
  </sheetViews>
  <sheetFormatPr defaultRowHeight="14.4" x14ac:dyDescent="0.3"/>
  <cols>
    <col min="1" max="1" width="24.77734375" bestFit="1" customWidth="1"/>
    <col min="2" max="2" width="22.88671875" bestFit="1" customWidth="1"/>
    <col min="3" max="3" width="13.88671875" bestFit="1" customWidth="1"/>
    <col min="4" max="4" width="21.33203125" bestFit="1" customWidth="1"/>
    <col min="5" max="1470" width="15.5546875" bestFit="1" customWidth="1"/>
    <col min="1471" max="1471" width="10.77734375" bestFit="1" customWidth="1"/>
  </cols>
  <sheetData>
    <row r="3" spans="1:5" x14ac:dyDescent="0.3">
      <c r="A3" t="s">
        <v>1556</v>
      </c>
      <c r="B3" t="s">
        <v>1557</v>
      </c>
      <c r="C3" t="s">
        <v>1558</v>
      </c>
    </row>
    <row r="4" spans="1:5" x14ac:dyDescent="0.3">
      <c r="A4" s="4">
        <v>1470</v>
      </c>
      <c r="B4" s="4">
        <v>237</v>
      </c>
      <c r="C4" s="5">
        <v>36.923809523809524</v>
      </c>
    </row>
    <row r="6" spans="1:5" x14ac:dyDescent="0.3">
      <c r="A6" s="7" t="s">
        <v>1559</v>
      </c>
      <c r="B6" s="7" t="s">
        <v>1560</v>
      </c>
      <c r="C6" s="7" t="s">
        <v>1561</v>
      </c>
      <c r="D6" s="7" t="s">
        <v>1563</v>
      </c>
      <c r="E6" s="7" t="s">
        <v>1562</v>
      </c>
    </row>
    <row r="7" spans="1:5" x14ac:dyDescent="0.3">
      <c r="A7">
        <f>GETPIVOTDATA("Count of Employee Number",$A$3)</f>
        <v>1470</v>
      </c>
      <c r="B7">
        <f>GETPIVOTDATA("Sum of CF_attrition count",$A$3)</f>
        <v>237</v>
      </c>
      <c r="C7" s="5">
        <f>GETPIVOTDATA("Average of Age",$A$3)</f>
        <v>36.923809523809524</v>
      </c>
      <c r="D7">
        <f>A7-B7</f>
        <v>1233</v>
      </c>
      <c r="E7" s="6">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39DD2-1EDA-422B-A4B9-93177EFDF00B}">
  <dimension ref="A3:B6"/>
  <sheetViews>
    <sheetView workbookViewId="0">
      <selection activeCell="O15" sqref="O15"/>
    </sheetView>
  </sheetViews>
  <sheetFormatPr defaultRowHeight="14.4" x14ac:dyDescent="0.3"/>
  <cols>
    <col min="1" max="1" width="12.5546875" bestFit="1" customWidth="1"/>
    <col min="2" max="2" width="24.77734375" bestFit="1" customWidth="1"/>
  </cols>
  <sheetData>
    <row r="3" spans="1:2" x14ac:dyDescent="0.3">
      <c r="A3" s="1" t="s">
        <v>1555</v>
      </c>
      <c r="B3" t="s">
        <v>1556</v>
      </c>
    </row>
    <row r="4" spans="1:2" x14ac:dyDescent="0.3">
      <c r="A4" s="3" t="s">
        <v>51</v>
      </c>
      <c r="B4">
        <v>588</v>
      </c>
    </row>
    <row r="5" spans="1:2" x14ac:dyDescent="0.3">
      <c r="A5" s="3" t="s">
        <v>62</v>
      </c>
      <c r="B5">
        <v>882</v>
      </c>
    </row>
    <row r="6" spans="1:2" x14ac:dyDescent="0.3">
      <c r="A6" s="3" t="s">
        <v>1554</v>
      </c>
      <c r="B6">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54B0C-C1F6-4047-8C10-5363CFA4B500}">
  <dimension ref="A3:B9"/>
  <sheetViews>
    <sheetView workbookViewId="0">
      <selection activeCell="N14" sqref="N14"/>
    </sheetView>
  </sheetViews>
  <sheetFormatPr defaultRowHeight="14.4" x14ac:dyDescent="0.3"/>
  <cols>
    <col min="1" max="1" width="15.88671875" bestFit="1" customWidth="1"/>
    <col min="2" max="2" width="22.88671875" bestFit="1" customWidth="1"/>
  </cols>
  <sheetData>
    <row r="3" spans="1:2" x14ac:dyDescent="0.3">
      <c r="A3" s="1" t="s">
        <v>1555</v>
      </c>
      <c r="B3" t="s">
        <v>1557</v>
      </c>
    </row>
    <row r="4" spans="1:2" x14ac:dyDescent="0.3">
      <c r="A4" s="3" t="s">
        <v>134</v>
      </c>
      <c r="B4">
        <v>5</v>
      </c>
    </row>
    <row r="5" spans="1:2" x14ac:dyDescent="0.3">
      <c r="A5" s="3" t="s">
        <v>65</v>
      </c>
      <c r="B5">
        <v>31</v>
      </c>
    </row>
    <row r="6" spans="1:2" x14ac:dyDescent="0.3">
      <c r="A6" s="3" t="s">
        <v>55</v>
      </c>
      <c r="B6">
        <v>44</v>
      </c>
    </row>
    <row r="7" spans="1:2" x14ac:dyDescent="0.3">
      <c r="A7" s="3" t="s">
        <v>71</v>
      </c>
      <c r="B7">
        <v>58</v>
      </c>
    </row>
    <row r="8" spans="1:2" x14ac:dyDescent="0.3">
      <c r="A8" s="3" t="s">
        <v>77</v>
      </c>
      <c r="B8">
        <v>99</v>
      </c>
    </row>
    <row r="9" spans="1:2" x14ac:dyDescent="0.3">
      <c r="A9" s="3" t="s">
        <v>1554</v>
      </c>
      <c r="B9">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4786F-5475-44F6-8678-F547AE25E4DD}">
  <dimension ref="A3:B7"/>
  <sheetViews>
    <sheetView workbookViewId="0">
      <selection activeCell="M24" sqref="M24"/>
    </sheetView>
  </sheetViews>
  <sheetFormatPr defaultRowHeight="14.4" x14ac:dyDescent="0.3"/>
  <cols>
    <col min="1" max="1" width="12.5546875" bestFit="1" customWidth="1"/>
    <col min="2" max="2" width="22.88671875" bestFit="1" customWidth="1"/>
  </cols>
  <sheetData>
    <row r="3" spans="1:2" x14ac:dyDescent="0.3">
      <c r="A3" s="1" t="s">
        <v>1555</v>
      </c>
      <c r="B3" t="s">
        <v>1557</v>
      </c>
    </row>
    <row r="4" spans="1:2" x14ac:dyDescent="0.3">
      <c r="A4" s="3" t="s">
        <v>161</v>
      </c>
      <c r="B4">
        <v>12</v>
      </c>
    </row>
    <row r="5" spans="1:2" x14ac:dyDescent="0.3">
      <c r="A5" s="3" t="s">
        <v>60</v>
      </c>
      <c r="B5">
        <v>133</v>
      </c>
    </row>
    <row r="6" spans="1:2" x14ac:dyDescent="0.3">
      <c r="A6" s="3" t="s">
        <v>48</v>
      </c>
      <c r="B6">
        <v>92</v>
      </c>
    </row>
    <row r="7" spans="1:2" x14ac:dyDescent="0.3">
      <c r="A7" s="3" t="s">
        <v>1554</v>
      </c>
      <c r="B7">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97839-379A-44FA-AE3A-2F4ACAFB4F20}">
  <dimension ref="A3:F13"/>
  <sheetViews>
    <sheetView topLeftCell="A9" workbookViewId="0">
      <selection activeCell="F32" sqref="F32"/>
    </sheetView>
  </sheetViews>
  <sheetFormatPr defaultRowHeight="14.4" x14ac:dyDescent="0.3"/>
  <cols>
    <col min="1" max="2" width="22.88671875" bestFit="1" customWidth="1"/>
    <col min="5" max="5" width="27" customWidth="1"/>
    <col min="6" max="6" width="16.77734375" customWidth="1"/>
  </cols>
  <sheetData>
    <row r="3" spans="1:6" x14ac:dyDescent="0.3">
      <c r="A3" s="1" t="s">
        <v>1555</v>
      </c>
      <c r="B3" t="s">
        <v>1557</v>
      </c>
      <c r="E3" s="2" t="s">
        <v>9</v>
      </c>
      <c r="F3" s="2" t="s">
        <v>1564</v>
      </c>
    </row>
    <row r="4" spans="1:6" x14ac:dyDescent="0.3">
      <c r="A4" s="3" t="s">
        <v>83</v>
      </c>
      <c r="B4">
        <v>9</v>
      </c>
      <c r="E4" s="3" t="s">
        <v>83</v>
      </c>
      <c r="F4">
        <v>9</v>
      </c>
    </row>
    <row r="5" spans="1:6" x14ac:dyDescent="0.3">
      <c r="A5" s="3" t="s">
        <v>163</v>
      </c>
      <c r="B5">
        <v>12</v>
      </c>
      <c r="E5" s="3" t="s">
        <v>163</v>
      </c>
      <c r="F5">
        <v>12</v>
      </c>
    </row>
    <row r="6" spans="1:6" x14ac:dyDescent="0.3">
      <c r="A6" s="3" t="s">
        <v>68</v>
      </c>
      <c r="B6">
        <v>62</v>
      </c>
      <c r="E6" s="3" t="s">
        <v>68</v>
      </c>
      <c r="F6">
        <v>62</v>
      </c>
    </row>
    <row r="7" spans="1:6" x14ac:dyDescent="0.3">
      <c r="A7" s="3" t="s">
        <v>95</v>
      </c>
      <c r="B7">
        <v>5</v>
      </c>
      <c r="E7" s="3" t="s">
        <v>95</v>
      </c>
      <c r="F7">
        <v>5</v>
      </c>
    </row>
    <row r="8" spans="1:6" x14ac:dyDescent="0.3">
      <c r="A8" s="3" t="s">
        <v>81</v>
      </c>
      <c r="B8">
        <v>10</v>
      </c>
      <c r="E8" s="3" t="s">
        <v>81</v>
      </c>
      <c r="F8">
        <v>10</v>
      </c>
    </row>
    <row r="9" spans="1:6" x14ac:dyDescent="0.3">
      <c r="A9" s="3" t="s">
        <v>101</v>
      </c>
      <c r="B9">
        <v>2</v>
      </c>
      <c r="E9" s="3" t="s">
        <v>101</v>
      </c>
      <c r="F9">
        <v>2</v>
      </c>
    </row>
    <row r="10" spans="1:6" x14ac:dyDescent="0.3">
      <c r="A10" s="3" t="s">
        <v>63</v>
      </c>
      <c r="B10">
        <v>47</v>
      </c>
      <c r="E10" s="3" t="s">
        <v>63</v>
      </c>
      <c r="F10">
        <v>47</v>
      </c>
    </row>
    <row r="11" spans="1:6" x14ac:dyDescent="0.3">
      <c r="A11" s="3" t="s">
        <v>52</v>
      </c>
      <c r="B11">
        <v>57</v>
      </c>
      <c r="E11" s="3" t="s">
        <v>52</v>
      </c>
      <c r="F11">
        <v>57</v>
      </c>
    </row>
    <row r="12" spans="1:6" x14ac:dyDescent="0.3">
      <c r="A12" s="3" t="s">
        <v>99</v>
      </c>
      <c r="B12">
        <v>33</v>
      </c>
      <c r="E12" s="3" t="s">
        <v>99</v>
      </c>
      <c r="F12">
        <v>33</v>
      </c>
    </row>
    <row r="13" spans="1:6" x14ac:dyDescent="0.3">
      <c r="A13" s="3" t="s">
        <v>1554</v>
      </c>
      <c r="B13">
        <v>237</v>
      </c>
      <c r="E13" s="9" t="s">
        <v>1565</v>
      </c>
      <c r="F13" s="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D113D-9221-4FBF-98E8-584F043BF23F}">
  <dimension ref="A3:B9"/>
  <sheetViews>
    <sheetView workbookViewId="0">
      <selection activeCell="O25" sqref="O25"/>
    </sheetView>
  </sheetViews>
  <sheetFormatPr defaultRowHeight="14.4" x14ac:dyDescent="0.3"/>
  <cols>
    <col min="1" max="1" width="12.5546875" bestFit="1" customWidth="1"/>
    <col min="2" max="2" width="23.6640625" bestFit="1" customWidth="1"/>
  </cols>
  <sheetData>
    <row r="3" spans="1:2" x14ac:dyDescent="0.3">
      <c r="A3" s="1" t="s">
        <v>1555</v>
      </c>
      <c r="B3" t="s">
        <v>1566</v>
      </c>
    </row>
    <row r="4" spans="1:2" x14ac:dyDescent="0.3">
      <c r="A4" s="3" t="s">
        <v>92</v>
      </c>
      <c r="B4">
        <v>38</v>
      </c>
    </row>
    <row r="5" spans="1:2" x14ac:dyDescent="0.3">
      <c r="A5" s="3" t="s">
        <v>69</v>
      </c>
      <c r="B5">
        <v>112</v>
      </c>
    </row>
    <row r="6" spans="1:2" x14ac:dyDescent="0.3">
      <c r="A6" s="3" t="s">
        <v>46</v>
      </c>
      <c r="B6">
        <v>51</v>
      </c>
    </row>
    <row r="7" spans="1:2" x14ac:dyDescent="0.3">
      <c r="A7" s="3" t="s">
        <v>58</v>
      </c>
      <c r="B7">
        <v>25</v>
      </c>
    </row>
    <row r="8" spans="1:2" x14ac:dyDescent="0.3">
      <c r="A8" s="3" t="s">
        <v>75</v>
      </c>
      <c r="B8">
        <v>11</v>
      </c>
    </row>
    <row r="9" spans="1:2" x14ac:dyDescent="0.3">
      <c r="A9" s="3" t="s">
        <v>1554</v>
      </c>
      <c r="B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F9E51-71B8-409B-9411-7D4BE6AFAA8E}">
  <dimension ref="A3:F7"/>
  <sheetViews>
    <sheetView workbookViewId="0">
      <selection activeCell="O16" sqref="O16"/>
    </sheetView>
  </sheetViews>
  <sheetFormatPr defaultRowHeight="14.4" x14ac:dyDescent="0.3"/>
  <cols>
    <col min="1" max="1" width="12.5546875" bestFit="1" customWidth="1"/>
    <col min="2" max="2" width="22.88671875" bestFit="1" customWidth="1"/>
    <col min="5" max="5" width="14.44140625" customWidth="1"/>
    <col min="6" max="6" width="15.21875" customWidth="1"/>
  </cols>
  <sheetData>
    <row r="3" spans="1:6" x14ac:dyDescent="0.3">
      <c r="A3" s="1" t="s">
        <v>1555</v>
      </c>
      <c r="B3" t="s">
        <v>1557</v>
      </c>
      <c r="E3" t="s">
        <v>1567</v>
      </c>
      <c r="F3" t="s">
        <v>1564</v>
      </c>
    </row>
    <row r="4" spans="1:6" x14ac:dyDescent="0.3">
      <c r="A4" s="3" t="s">
        <v>79</v>
      </c>
      <c r="B4">
        <v>33</v>
      </c>
      <c r="E4" s="3" t="s">
        <v>79</v>
      </c>
      <c r="F4">
        <f>GETPIVOTDATA("CF_attrition count",$A$3,"Marital Status","Divorced")</f>
        <v>33</v>
      </c>
    </row>
    <row r="5" spans="1:6" x14ac:dyDescent="0.3">
      <c r="A5" s="3" t="s">
        <v>64</v>
      </c>
      <c r="B5">
        <v>84</v>
      </c>
      <c r="E5" s="3" t="s">
        <v>64</v>
      </c>
      <c r="F5">
        <f>GETPIVOTDATA("CF_attrition count",$A$3,"Marital Status","Married")</f>
        <v>84</v>
      </c>
    </row>
    <row r="6" spans="1:6" x14ac:dyDescent="0.3">
      <c r="A6" s="3" t="s">
        <v>53</v>
      </c>
      <c r="B6">
        <v>120</v>
      </c>
      <c r="E6" s="3" t="s">
        <v>53</v>
      </c>
      <c r="F6">
        <f>GETPIVOTDATA("CF_attrition count",$A$3,"Marital Status","Single")</f>
        <v>120</v>
      </c>
    </row>
    <row r="7" spans="1:6" x14ac:dyDescent="0.3">
      <c r="A7" s="3" t="s">
        <v>1554</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038C8-C60E-4EF1-BDCA-D19906C0127F}">
  <dimension ref="A1:I36"/>
  <sheetViews>
    <sheetView showGridLines="0" tabSelected="1" workbookViewId="0">
      <selection activeCell="G38" sqref="G38"/>
    </sheetView>
  </sheetViews>
  <sheetFormatPr defaultRowHeight="14.4" x14ac:dyDescent="0.3"/>
  <cols>
    <col min="4" max="4" width="11" customWidth="1"/>
    <col min="5" max="5" width="22.88671875" customWidth="1"/>
    <col min="6" max="6" width="33.109375" customWidth="1"/>
    <col min="7" max="7" width="41.33203125" customWidth="1"/>
    <col min="8" max="8" width="45.5546875" customWidth="1"/>
    <col min="9" max="9" width="44.21875" customWidth="1"/>
  </cols>
  <sheetData>
    <row r="1" spans="1:9" ht="14.4" customHeight="1" x14ac:dyDescent="0.3">
      <c r="A1" s="15" t="s">
        <v>1568</v>
      </c>
      <c r="B1" s="15"/>
      <c r="C1" s="15"/>
      <c r="D1" s="15"/>
      <c r="E1" s="15"/>
      <c r="F1" s="15"/>
      <c r="G1" s="15"/>
      <c r="H1" s="15"/>
      <c r="I1" s="15"/>
    </row>
    <row r="2" spans="1:9" ht="14.4" customHeight="1" x14ac:dyDescent="0.3">
      <c r="A2" s="15"/>
      <c r="B2" s="15"/>
      <c r="C2" s="15"/>
      <c r="D2" s="15"/>
      <c r="E2" s="15"/>
      <c r="F2" s="15"/>
      <c r="G2" s="15"/>
      <c r="H2" s="15"/>
      <c r="I2" s="15"/>
    </row>
    <row r="3" spans="1:9" ht="14.4" customHeight="1" x14ac:dyDescent="0.3">
      <c r="A3" s="15"/>
      <c r="B3" s="15"/>
      <c r="C3" s="15"/>
      <c r="D3" s="15"/>
      <c r="E3" s="15"/>
      <c r="F3" s="15"/>
      <c r="G3" s="15"/>
      <c r="H3" s="15"/>
      <c r="I3" s="15"/>
    </row>
    <row r="4" spans="1:9" ht="14.4" customHeight="1" x14ac:dyDescent="0.3">
      <c r="A4" s="15"/>
      <c r="B4" s="15"/>
      <c r="C4" s="15"/>
      <c r="D4" s="15"/>
      <c r="E4" s="15"/>
      <c r="F4" s="15"/>
      <c r="G4" s="15"/>
      <c r="H4" s="15"/>
      <c r="I4" s="15"/>
    </row>
    <row r="5" spans="1:9" ht="21" x14ac:dyDescent="0.4">
      <c r="B5" s="10"/>
      <c r="C5" s="10"/>
      <c r="D5" s="10"/>
      <c r="E5" s="11" t="s">
        <v>1559</v>
      </c>
      <c r="F5" s="11" t="s">
        <v>1560</v>
      </c>
      <c r="G5" s="11" t="s">
        <v>1561</v>
      </c>
      <c r="H5" s="11" t="s">
        <v>1563</v>
      </c>
      <c r="I5" s="11" t="s">
        <v>1562</v>
      </c>
    </row>
    <row r="6" spans="1:9" ht="21" x14ac:dyDescent="0.4">
      <c r="B6" s="10"/>
      <c r="C6" s="10"/>
      <c r="D6" s="10"/>
      <c r="E6" s="12">
        <f>GETPIVOTDATA("Count of Employee Number",KPI!$A$3)</f>
        <v>1470</v>
      </c>
      <c r="F6" s="12">
        <f>GETPIVOTDATA("Sum of CF_attrition count",KPI!$A$3)</f>
        <v>237</v>
      </c>
      <c r="G6" s="13">
        <f>GETPIVOTDATA("Average of Age",KPI!$A$3)</f>
        <v>36.923809523809524</v>
      </c>
      <c r="H6" s="12">
        <f>E6-F6</f>
        <v>1233</v>
      </c>
      <c r="I6" s="14">
        <f>F6/E6</f>
        <v>0.16122448979591836</v>
      </c>
    </row>
    <row r="7" spans="1:9" x14ac:dyDescent="0.3">
      <c r="B7" s="10"/>
      <c r="C7" s="10"/>
      <c r="D7" s="10"/>
      <c r="E7" s="10"/>
      <c r="F7" s="10"/>
      <c r="G7" s="10"/>
      <c r="H7" s="10"/>
      <c r="I7" s="10"/>
    </row>
    <row r="8" spans="1:9" x14ac:dyDescent="0.3">
      <c r="B8" s="10"/>
      <c r="C8" s="10"/>
      <c r="D8" s="10"/>
      <c r="E8" s="10"/>
      <c r="F8" s="10"/>
      <c r="G8" s="10"/>
      <c r="H8" s="10"/>
      <c r="I8" s="10"/>
    </row>
    <row r="9" spans="1:9" x14ac:dyDescent="0.3">
      <c r="B9" s="10"/>
      <c r="C9" s="10"/>
      <c r="D9" s="10"/>
      <c r="E9" s="10"/>
      <c r="F9" s="10"/>
      <c r="G9" s="10"/>
      <c r="H9" s="10"/>
      <c r="I9" s="10"/>
    </row>
    <row r="10" spans="1:9" x14ac:dyDescent="0.3">
      <c r="B10" s="10"/>
      <c r="C10" s="10"/>
      <c r="D10" s="10"/>
      <c r="E10" s="10"/>
      <c r="F10" s="10"/>
      <c r="G10" s="10"/>
      <c r="H10" s="10"/>
      <c r="I10" s="10"/>
    </row>
    <row r="11" spans="1:9" x14ac:dyDescent="0.3">
      <c r="B11" s="10"/>
      <c r="C11" s="10"/>
      <c r="D11" s="10"/>
      <c r="E11" s="10"/>
      <c r="F11" s="10"/>
      <c r="G11" s="10"/>
      <c r="H11" s="10"/>
      <c r="I11" s="10"/>
    </row>
    <row r="12" spans="1:9" x14ac:dyDescent="0.3">
      <c r="B12" s="10"/>
      <c r="C12" s="10"/>
      <c r="D12" s="10"/>
      <c r="E12" s="10"/>
      <c r="F12" s="10"/>
      <c r="G12" s="10"/>
      <c r="H12" s="10"/>
      <c r="I12" s="10"/>
    </row>
    <row r="13" spans="1:9" x14ac:dyDescent="0.3">
      <c r="B13" s="10"/>
      <c r="C13" s="10"/>
      <c r="D13" s="10"/>
      <c r="E13" s="10"/>
      <c r="F13" s="10"/>
      <c r="G13" s="10"/>
      <c r="H13" s="10"/>
      <c r="I13" s="10"/>
    </row>
    <row r="14" spans="1:9" x14ac:dyDescent="0.3">
      <c r="B14" s="10"/>
      <c r="C14" s="10"/>
      <c r="D14" s="10"/>
      <c r="E14" s="10"/>
      <c r="F14" s="10"/>
      <c r="G14" s="10"/>
      <c r="H14" s="10"/>
      <c r="I14" s="10"/>
    </row>
    <row r="15" spans="1:9" x14ac:dyDescent="0.3">
      <c r="B15" s="10"/>
      <c r="C15" s="10"/>
      <c r="D15" s="10"/>
      <c r="E15" s="10"/>
      <c r="F15" s="10"/>
      <c r="G15" s="10"/>
      <c r="H15" s="10"/>
      <c r="I15" s="10"/>
    </row>
    <row r="16" spans="1:9" x14ac:dyDescent="0.3">
      <c r="B16" s="10"/>
      <c r="C16" s="10"/>
      <c r="D16" s="10"/>
      <c r="E16" s="10"/>
      <c r="F16" s="10"/>
      <c r="G16" s="10"/>
      <c r="H16" s="10"/>
      <c r="I16" s="10"/>
    </row>
    <row r="17" spans="2:9" x14ac:dyDescent="0.3">
      <c r="B17" s="10"/>
      <c r="C17" s="10"/>
      <c r="D17" s="10"/>
      <c r="E17" s="10"/>
      <c r="F17" s="10"/>
      <c r="G17" s="10"/>
      <c r="H17" s="10"/>
      <c r="I17" s="10"/>
    </row>
    <row r="18" spans="2:9" x14ac:dyDescent="0.3">
      <c r="B18" s="10"/>
      <c r="C18" s="10"/>
      <c r="D18" s="10"/>
      <c r="E18" s="10"/>
      <c r="F18" s="10"/>
      <c r="G18" s="10"/>
      <c r="H18" s="10"/>
      <c r="I18" s="10"/>
    </row>
    <row r="19" spans="2:9" x14ac:dyDescent="0.3">
      <c r="B19" s="10"/>
      <c r="C19" s="10"/>
      <c r="D19" s="10"/>
      <c r="E19" s="10"/>
      <c r="F19" s="10"/>
      <c r="G19" s="10"/>
      <c r="H19" s="10"/>
      <c r="I19" s="10"/>
    </row>
    <row r="20" spans="2:9" x14ac:dyDescent="0.3">
      <c r="B20" s="10"/>
      <c r="C20" s="10"/>
      <c r="D20" s="10"/>
      <c r="E20" s="10"/>
      <c r="F20" s="10"/>
      <c r="G20" s="10"/>
      <c r="H20" s="10"/>
      <c r="I20" s="10"/>
    </row>
    <row r="21" spans="2:9" x14ac:dyDescent="0.3">
      <c r="B21" s="10"/>
      <c r="C21" s="10"/>
      <c r="D21" s="10"/>
      <c r="E21" s="10"/>
      <c r="F21" s="10"/>
      <c r="G21" s="10"/>
      <c r="H21" s="10"/>
      <c r="I21" s="10"/>
    </row>
    <row r="22" spans="2:9" x14ac:dyDescent="0.3">
      <c r="B22" s="10"/>
      <c r="C22" s="10"/>
      <c r="D22" s="10"/>
      <c r="E22" s="10"/>
      <c r="F22" s="10"/>
      <c r="G22" s="10"/>
      <c r="H22" s="10"/>
      <c r="I22" s="10"/>
    </row>
    <row r="23" spans="2:9" x14ac:dyDescent="0.3">
      <c r="B23" s="10"/>
      <c r="C23" s="10"/>
      <c r="D23" s="10"/>
      <c r="E23" s="10"/>
      <c r="F23" s="10"/>
      <c r="G23" s="10"/>
      <c r="H23" s="10"/>
      <c r="I23" s="10"/>
    </row>
    <row r="24" spans="2:9" x14ac:dyDescent="0.3">
      <c r="B24" s="10"/>
      <c r="C24" s="10"/>
      <c r="D24" s="10"/>
      <c r="E24" s="10"/>
      <c r="F24" s="10"/>
      <c r="G24" s="10"/>
      <c r="H24" s="10"/>
      <c r="I24" s="10"/>
    </row>
    <row r="25" spans="2:9" x14ac:dyDescent="0.3">
      <c r="B25" s="10"/>
      <c r="C25" s="10"/>
      <c r="D25" s="10"/>
      <c r="E25" s="10"/>
      <c r="F25" s="10"/>
      <c r="G25" s="10"/>
      <c r="H25" s="10"/>
      <c r="I25" s="10"/>
    </row>
    <row r="26" spans="2:9" x14ac:dyDescent="0.3">
      <c r="B26" s="10"/>
      <c r="C26" s="10"/>
      <c r="D26" s="10"/>
      <c r="E26" s="10"/>
      <c r="F26" s="10"/>
      <c r="G26" s="10"/>
      <c r="H26" s="10"/>
      <c r="I26" s="10"/>
    </row>
    <row r="27" spans="2:9" x14ac:dyDescent="0.3">
      <c r="B27" s="10"/>
      <c r="C27" s="10"/>
      <c r="D27" s="10"/>
      <c r="E27" s="10"/>
      <c r="F27" s="10"/>
      <c r="G27" s="10"/>
      <c r="H27" s="10"/>
      <c r="I27" s="10"/>
    </row>
    <row r="28" spans="2:9" x14ac:dyDescent="0.3">
      <c r="B28" s="10"/>
      <c r="C28" s="10"/>
      <c r="D28" s="10"/>
      <c r="E28" s="10"/>
      <c r="F28" s="10"/>
      <c r="G28" s="10"/>
      <c r="H28" s="10"/>
      <c r="I28" s="10"/>
    </row>
    <row r="29" spans="2:9" x14ac:dyDescent="0.3">
      <c r="B29" s="10"/>
      <c r="C29" s="10"/>
      <c r="D29" s="10"/>
      <c r="E29" s="10"/>
      <c r="F29" s="10"/>
      <c r="G29" s="10"/>
      <c r="H29" s="10"/>
      <c r="I29" s="10"/>
    </row>
    <row r="30" spans="2:9" x14ac:dyDescent="0.3">
      <c r="B30" s="10"/>
      <c r="C30" s="10"/>
      <c r="D30" s="10"/>
      <c r="E30" s="10"/>
      <c r="F30" s="10"/>
      <c r="G30" s="10"/>
      <c r="H30" s="10"/>
      <c r="I30" s="10"/>
    </row>
    <row r="31" spans="2:9" x14ac:dyDescent="0.3">
      <c r="B31" s="10"/>
      <c r="C31" s="10"/>
      <c r="D31" s="10"/>
      <c r="E31" s="10"/>
      <c r="F31" s="10"/>
      <c r="G31" s="10"/>
      <c r="H31" s="10"/>
      <c r="I31" s="10"/>
    </row>
    <row r="32" spans="2:9" x14ac:dyDescent="0.3">
      <c r="B32" s="10"/>
      <c r="C32" s="10"/>
      <c r="D32" s="10"/>
      <c r="E32" s="10"/>
      <c r="F32" s="10"/>
      <c r="G32" s="10"/>
      <c r="H32" s="10"/>
      <c r="I32" s="10"/>
    </row>
    <row r="33" spans="2:9" x14ac:dyDescent="0.3">
      <c r="B33" s="10"/>
      <c r="C33" s="10"/>
      <c r="D33" s="10"/>
      <c r="E33" s="10"/>
      <c r="F33" s="10"/>
      <c r="G33" s="10"/>
      <c r="H33" s="10"/>
      <c r="I33" s="10"/>
    </row>
    <row r="34" spans="2:9" x14ac:dyDescent="0.3">
      <c r="B34" s="10"/>
      <c r="C34" s="10"/>
      <c r="D34" s="10"/>
      <c r="E34" s="10"/>
      <c r="F34" s="10"/>
      <c r="G34" s="10"/>
      <c r="H34" s="10"/>
      <c r="I34" s="10"/>
    </row>
    <row r="35" spans="2:9" x14ac:dyDescent="0.3">
      <c r="B35" s="10"/>
      <c r="C35" s="10"/>
      <c r="D35" s="10"/>
      <c r="E35" s="10"/>
      <c r="F35" s="10"/>
      <c r="G35" s="10"/>
      <c r="H35" s="10"/>
      <c r="I35" s="10"/>
    </row>
    <row r="36" spans="2:9" x14ac:dyDescent="0.3">
      <c r="B36" s="10"/>
      <c r="C36" s="10"/>
      <c r="D36" s="10"/>
      <c r="E36" s="10"/>
      <c r="F36" s="10"/>
      <c r="G36" s="10"/>
      <c r="H36" s="10"/>
      <c r="I36" s="10"/>
    </row>
  </sheetData>
  <mergeCells count="1">
    <mergeCell ref="A1:I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A69B3-7B8F-4CC4-8A28-C270DD4F61AA}">
  <dimension ref="A1:AR1471"/>
  <sheetViews>
    <sheetView topLeftCell="A2" workbookViewId="0">
      <selection activeCell="C4" sqref="C4"/>
    </sheetView>
  </sheetViews>
  <sheetFormatPr defaultRowHeight="14.4" x14ac:dyDescent="0.3"/>
  <cols>
    <col min="2" max="2" width="17" customWidth="1"/>
    <col min="3" max="3" width="12.6640625" customWidth="1"/>
    <col min="4" max="4" width="22.33203125" customWidth="1"/>
    <col min="6" max="6" width="19.44140625" customWidth="1"/>
    <col min="7" max="7" width="13.5546875" customWidth="1"/>
    <col min="10" max="10" width="24.88671875" customWidth="1"/>
    <col min="11" max="11" width="14.21875" customWidth="1"/>
    <col min="12" max="12" width="9.44140625" customWidth="1"/>
    <col min="14" max="14" width="15.4414062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KPI</vt:lpstr>
      <vt:lpstr>Sheet2</vt:lpstr>
      <vt:lpstr>Gender and Qualification</vt:lpstr>
      <vt:lpstr>Department </vt:lpstr>
      <vt:lpstr>Job Role </vt:lpstr>
      <vt:lpstr>By Age </vt:lpstr>
      <vt:lpstr>Age and Marriage</vt:lpstr>
      <vt:lpstr>Dashboard </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 Shrivastava</dc:creator>
  <cp:lastModifiedBy>Priyansh Shrivastava</cp:lastModifiedBy>
  <cp:lastPrinted>2025-08-27T07:49:40Z</cp:lastPrinted>
  <dcterms:created xsi:type="dcterms:W3CDTF">2024-10-15T17:46:40Z</dcterms:created>
  <dcterms:modified xsi:type="dcterms:W3CDTF">2025-08-28T06:31:23Z</dcterms:modified>
</cp:coreProperties>
</file>