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7958bcf9a7ad7e/"/>
    </mc:Choice>
  </mc:AlternateContent>
  <xr:revisionPtr revIDLastSave="487" documentId="8_{E3B45E2C-A140-4BFD-A46B-8DAEE88A7256}" xr6:coauthVersionLast="47" xr6:coauthVersionMax="47" xr10:uidLastSave="{5C920A6E-5AD8-4DE3-9E83-5342AC5D9F66}"/>
  <bookViews>
    <workbookView xWindow="-108" yWindow="-108" windowWidth="23256" windowHeight="12456" firstSheet="9" activeTab="9" xr2:uid="{0D3D9891-A69A-4D68-B500-7FD1C0277D7F}"/>
  </bookViews>
  <sheets>
    <sheet name="pauling" sheetId="1" r:id="rId1"/>
    <sheet name="Sheet1" sheetId="10" r:id="rId2"/>
    <sheet name="mulliken" sheetId="2" r:id="rId3"/>
    <sheet name="Entropy" sheetId="4" r:id="rId4"/>
    <sheet name="atomic mismatch" sheetId="6" r:id="rId5"/>
    <sheet name="ALL DATA" sheetId="7" r:id="rId6"/>
    <sheet name="Radius " sheetId="5" r:id="rId7"/>
    <sheet name="Enthalpy" sheetId="8" r:id="rId8"/>
    <sheet name="Pseudoradius potential" sheetId="9" r:id="rId9"/>
    <sheet name="VEC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1" l="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4" i="11"/>
  <c r="W5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AF51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F2" i="8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" i="6"/>
  <c r="Z6" i="6"/>
  <c r="Z7" i="6"/>
  <c r="Z8" i="6"/>
  <c r="Z9" i="6"/>
  <c r="Z10" i="6"/>
  <c r="Z11" i="6"/>
  <c r="Z12" i="6"/>
  <c r="AI12" i="6" s="1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AI39" i="6" s="1"/>
  <c r="Z40" i="6"/>
  <c r="Z41" i="6"/>
  <c r="Z42" i="6"/>
  <c r="Z43" i="6"/>
  <c r="Z44" i="6"/>
  <c r="AI44" i="6" s="1"/>
  <c r="Z45" i="6"/>
  <c r="AI45" i="6" s="1"/>
  <c r="Z46" i="6"/>
  <c r="Z47" i="6"/>
  <c r="Z48" i="6"/>
  <c r="Z49" i="6"/>
  <c r="Z50" i="6"/>
  <c r="Z51" i="6"/>
  <c r="Z52" i="6"/>
  <c r="Z53" i="6"/>
  <c r="Z54" i="6"/>
  <c r="Z5" i="6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4" i="5"/>
  <c r="T51" i="1"/>
  <c r="V51" i="1" s="1"/>
  <c r="T50" i="1"/>
  <c r="V50" i="1" s="1"/>
  <c r="T3" i="1"/>
  <c r="V3" i="1" s="1"/>
  <c r="T4" i="1"/>
  <c r="V4" i="1" s="1"/>
  <c r="T5" i="1"/>
  <c r="V5" i="1" s="1"/>
  <c r="T6" i="1"/>
  <c r="V6" i="1" s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V27" i="1" s="1"/>
  <c r="T28" i="1"/>
  <c r="V28" i="1" s="1"/>
  <c r="T29" i="1"/>
  <c r="V29" i="1" s="1"/>
  <c r="T30" i="1"/>
  <c r="V30" i="1" s="1"/>
  <c r="T31" i="1"/>
  <c r="V31" i="1" s="1"/>
  <c r="T32" i="1"/>
  <c r="V32" i="1" s="1"/>
  <c r="T33" i="1"/>
  <c r="V33" i="1" s="1"/>
  <c r="T34" i="1"/>
  <c r="V34" i="1" s="1"/>
  <c r="T35" i="1"/>
  <c r="V35" i="1" s="1"/>
  <c r="T36" i="1"/>
  <c r="V36" i="1" s="1"/>
  <c r="T37" i="1"/>
  <c r="V37" i="1" s="1"/>
  <c r="T38" i="1"/>
  <c r="V38" i="1" s="1"/>
  <c r="T39" i="1"/>
  <c r="V39" i="1" s="1"/>
  <c r="T40" i="1"/>
  <c r="V40" i="1" s="1"/>
  <c r="T41" i="1"/>
  <c r="V41" i="1" s="1"/>
  <c r="T42" i="1"/>
  <c r="V42" i="1" s="1"/>
  <c r="T43" i="1"/>
  <c r="V43" i="1" s="1"/>
  <c r="T44" i="1"/>
  <c r="V44" i="1" s="1"/>
  <c r="T45" i="1"/>
  <c r="V45" i="1" s="1"/>
  <c r="T46" i="1"/>
  <c r="V46" i="1" s="1"/>
  <c r="T47" i="1"/>
  <c r="V47" i="1" s="1"/>
  <c r="T48" i="1"/>
  <c r="V48" i="1" s="1"/>
  <c r="T49" i="1"/>
  <c r="V49" i="1" s="1"/>
  <c r="T2" i="1"/>
  <c r="V2" i="1" s="1"/>
  <c r="M7" i="1"/>
  <c r="L7" i="1"/>
  <c r="T7" i="1" s="1"/>
  <c r="V7" i="1" s="1"/>
  <c r="V3" i="2"/>
  <c r="V4" i="2"/>
  <c r="V5" i="2"/>
  <c r="V6" i="2"/>
  <c r="V7" i="2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V16" i="2"/>
  <c r="V17" i="2"/>
  <c r="V18" i="2"/>
  <c r="V19" i="2"/>
  <c r="V20" i="2"/>
  <c r="V21" i="2"/>
  <c r="V22" i="2"/>
  <c r="W22" i="2" s="1"/>
  <c r="V23" i="2"/>
  <c r="W23" i="2" s="1"/>
  <c r="V24" i="2"/>
  <c r="W24" i="2" s="1"/>
  <c r="V25" i="2"/>
  <c r="W25" i="2" s="1"/>
  <c r="V26" i="2"/>
  <c r="W26" i="2" s="1"/>
  <c r="V27" i="2"/>
  <c r="V28" i="2"/>
  <c r="V29" i="2"/>
  <c r="V30" i="2"/>
  <c r="V31" i="2"/>
  <c r="V32" i="2"/>
  <c r="V33" i="2"/>
  <c r="V34" i="2"/>
  <c r="V35" i="2"/>
  <c r="V36" i="2"/>
  <c r="W36" i="2" s="1"/>
  <c r="V37" i="2"/>
  <c r="W37" i="2" s="1"/>
  <c r="V38" i="2"/>
  <c r="W38" i="2" s="1"/>
  <c r="V39" i="2"/>
  <c r="W39" i="2" s="1"/>
  <c r="V40" i="2"/>
  <c r="W40" i="2" s="1"/>
  <c r="V41" i="2"/>
  <c r="W41" i="2" s="1"/>
  <c r="V42" i="2"/>
  <c r="W42" i="2" s="1"/>
  <c r="V43" i="2"/>
  <c r="W43" i="2" s="1"/>
  <c r="V44" i="2"/>
  <c r="W44" i="2" s="1"/>
  <c r="V45" i="2"/>
  <c r="W45" i="2" s="1"/>
  <c r="V46" i="2"/>
  <c r="W46" i="2" s="1"/>
  <c r="V47" i="2"/>
  <c r="W47" i="2" s="1"/>
  <c r="V48" i="2"/>
  <c r="W48" i="2" s="1"/>
  <c r="V49" i="2"/>
  <c r="W49" i="2" s="1"/>
  <c r="V50" i="2"/>
  <c r="W50" i="2" s="1"/>
  <c r="V51" i="2"/>
  <c r="W51" i="2" s="1"/>
  <c r="V2" i="2"/>
  <c r="W2" i="2" s="1"/>
  <c r="K3" i="4"/>
  <c r="K45" i="4"/>
  <c r="K47" i="4"/>
  <c r="K48" i="4"/>
  <c r="K49" i="4"/>
  <c r="K50" i="4"/>
  <c r="K46" i="4"/>
  <c r="K44" i="4"/>
  <c r="K43" i="4"/>
  <c r="K42" i="4"/>
  <c r="K37" i="4"/>
  <c r="K38" i="4"/>
  <c r="K39" i="4"/>
  <c r="K35" i="4"/>
  <c r="K32" i="4"/>
  <c r="K24" i="4"/>
  <c r="K25" i="4"/>
  <c r="K9" i="4"/>
  <c r="K8" i="4"/>
  <c r="W27" i="2"/>
  <c r="W28" i="2"/>
  <c r="W29" i="2"/>
  <c r="W30" i="2"/>
  <c r="W31" i="2"/>
  <c r="W32" i="2"/>
  <c r="W33" i="2"/>
  <c r="W34" i="2"/>
  <c r="W35" i="2"/>
  <c r="W3" i="2"/>
  <c r="W4" i="2"/>
  <c r="W5" i="2"/>
  <c r="W6" i="2"/>
  <c r="W7" i="2"/>
  <c r="W15" i="2"/>
  <c r="W16" i="2"/>
  <c r="W17" i="2"/>
  <c r="W18" i="2"/>
  <c r="W19" i="2"/>
  <c r="W20" i="2"/>
  <c r="W21" i="2"/>
  <c r="K51" i="4"/>
  <c r="K52" i="4"/>
  <c r="K41" i="4"/>
  <c r="K40" i="4"/>
  <c r="K36" i="4"/>
  <c r="K28" i="4"/>
  <c r="K29" i="4"/>
  <c r="K30" i="4"/>
  <c r="K31" i="4"/>
  <c r="K33" i="4"/>
  <c r="K34" i="4"/>
  <c r="K27" i="4"/>
  <c r="K26" i="4"/>
  <c r="K23" i="4"/>
  <c r="K22" i="4"/>
  <c r="K21" i="4"/>
  <c r="K20" i="4"/>
  <c r="K19" i="4"/>
  <c r="K18" i="4"/>
  <c r="K17" i="4"/>
  <c r="K15" i="4"/>
  <c r="K12" i="4"/>
  <c r="K13" i="4"/>
  <c r="K14" i="4"/>
  <c r="K11" i="4"/>
  <c r="K7" i="4"/>
  <c r="K6" i="4"/>
  <c r="K5" i="4"/>
  <c r="K4" i="4"/>
  <c r="K10" i="4"/>
  <c r="K16" i="4"/>
  <c r="AR45" i="6" l="1"/>
  <c r="AQ45" i="6"/>
  <c r="BC45" i="6" s="1"/>
  <c r="BL45" i="6" s="1"/>
  <c r="BV45" i="6" s="1"/>
  <c r="AP45" i="6"/>
  <c r="BB45" i="6" s="1"/>
  <c r="BK45" i="6" s="1"/>
  <c r="BU45" i="6" s="1"/>
  <c r="AO45" i="6"/>
  <c r="BA45" i="6" s="1"/>
  <c r="BJ45" i="6" s="1"/>
  <c r="BT45" i="6" s="1"/>
  <c r="AN45" i="6"/>
  <c r="AZ45" i="6" s="1"/>
  <c r="BI45" i="6" s="1"/>
  <c r="BS45" i="6" s="1"/>
  <c r="AM45" i="6"/>
  <c r="AY45" i="6" s="1"/>
  <c r="BH45" i="6" s="1"/>
  <c r="BR45" i="6" s="1"/>
  <c r="AL45" i="6"/>
  <c r="AX45" i="6" s="1"/>
  <c r="BG45" i="6" s="1"/>
  <c r="BQ45" i="6" s="1"/>
  <c r="AK45" i="6"/>
  <c r="AW45" i="6" s="1"/>
  <c r="BF45" i="6" s="1"/>
  <c r="BP45" i="6" s="1"/>
  <c r="BY45" i="6" s="1"/>
  <c r="CC45" i="6" s="1"/>
  <c r="AR44" i="6"/>
  <c r="AQ44" i="6"/>
  <c r="BC44" i="6" s="1"/>
  <c r="BL44" i="6" s="1"/>
  <c r="BV44" i="6" s="1"/>
  <c r="AP44" i="6"/>
  <c r="BB44" i="6" s="1"/>
  <c r="BK44" i="6" s="1"/>
  <c r="BU44" i="6" s="1"/>
  <c r="AO44" i="6"/>
  <c r="BA44" i="6" s="1"/>
  <c r="BJ44" i="6" s="1"/>
  <c r="BT44" i="6" s="1"/>
  <c r="AN44" i="6"/>
  <c r="AZ44" i="6" s="1"/>
  <c r="BI44" i="6" s="1"/>
  <c r="BS44" i="6" s="1"/>
  <c r="AM44" i="6"/>
  <c r="AY44" i="6" s="1"/>
  <c r="BH44" i="6" s="1"/>
  <c r="BR44" i="6" s="1"/>
  <c r="AL44" i="6"/>
  <c r="AX44" i="6" s="1"/>
  <c r="BG44" i="6" s="1"/>
  <c r="BQ44" i="6" s="1"/>
  <c r="AK44" i="6"/>
  <c r="AW44" i="6" s="1"/>
  <c r="BF44" i="6" s="1"/>
  <c r="BP44" i="6" s="1"/>
  <c r="BY44" i="6" s="1"/>
  <c r="CC44" i="6" s="1"/>
  <c r="AR39" i="6"/>
  <c r="AQ39" i="6"/>
  <c r="BC39" i="6" s="1"/>
  <c r="BL39" i="6" s="1"/>
  <c r="BV39" i="6" s="1"/>
  <c r="AP39" i="6"/>
  <c r="BB39" i="6" s="1"/>
  <c r="BK39" i="6" s="1"/>
  <c r="BU39" i="6" s="1"/>
  <c r="AO39" i="6"/>
  <c r="BA39" i="6" s="1"/>
  <c r="BJ39" i="6" s="1"/>
  <c r="BT39" i="6" s="1"/>
  <c r="AN39" i="6"/>
  <c r="AZ39" i="6" s="1"/>
  <c r="BI39" i="6" s="1"/>
  <c r="BS39" i="6" s="1"/>
  <c r="AM39" i="6"/>
  <c r="AY39" i="6" s="1"/>
  <c r="BH39" i="6" s="1"/>
  <c r="BR39" i="6" s="1"/>
  <c r="AL39" i="6"/>
  <c r="AX39" i="6" s="1"/>
  <c r="BG39" i="6" s="1"/>
  <c r="BQ39" i="6" s="1"/>
  <c r="AK39" i="6"/>
  <c r="AW39" i="6" s="1"/>
  <c r="BF39" i="6" s="1"/>
  <c r="BP39" i="6" s="1"/>
  <c r="BY39" i="6" s="1"/>
  <c r="CC39" i="6" s="1"/>
  <c r="AR12" i="6"/>
  <c r="AQ12" i="6"/>
  <c r="BC12" i="6" s="1"/>
  <c r="BL12" i="6" s="1"/>
  <c r="BV12" i="6" s="1"/>
  <c r="AP12" i="6"/>
  <c r="BB12" i="6" s="1"/>
  <c r="BK12" i="6" s="1"/>
  <c r="BU12" i="6" s="1"/>
  <c r="AO12" i="6"/>
  <c r="BA12" i="6" s="1"/>
  <c r="BJ12" i="6" s="1"/>
  <c r="BT12" i="6" s="1"/>
  <c r="AN12" i="6"/>
  <c r="AZ12" i="6" s="1"/>
  <c r="BI12" i="6" s="1"/>
  <c r="BS12" i="6" s="1"/>
  <c r="AM12" i="6"/>
  <c r="AY12" i="6" s="1"/>
  <c r="BH12" i="6" s="1"/>
  <c r="BR12" i="6" s="1"/>
  <c r="AL12" i="6"/>
  <c r="AX12" i="6" s="1"/>
  <c r="BG12" i="6" s="1"/>
  <c r="BQ12" i="6" s="1"/>
  <c r="AK12" i="6"/>
  <c r="AW12" i="6" s="1"/>
  <c r="BF12" i="6" s="1"/>
  <c r="BP12" i="6" s="1"/>
  <c r="BY12" i="6" s="1"/>
  <c r="CC12" i="6" s="1"/>
  <c r="AI6" i="6"/>
  <c r="AI54" i="6"/>
  <c r="AI53" i="6"/>
  <c r="AI52" i="6"/>
  <c r="AI51" i="6"/>
  <c r="AI50" i="6"/>
  <c r="AI49" i="6"/>
  <c r="AI48" i="6"/>
  <c r="AI47" i="6"/>
  <c r="AI43" i="6"/>
  <c r="AI42" i="6"/>
  <c r="AI38" i="6"/>
  <c r="AI36" i="6"/>
  <c r="AI35" i="6"/>
  <c r="AI34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16" i="6"/>
  <c r="AI15" i="6"/>
  <c r="AI14" i="6"/>
  <c r="AI13" i="6"/>
  <c r="AI5" i="6"/>
  <c r="AI46" i="6"/>
  <c r="AI41" i="6"/>
  <c r="AI40" i="6"/>
  <c r="AI37" i="6"/>
  <c r="AI33" i="6"/>
  <c r="AI20" i="6"/>
  <c r="AI18" i="6"/>
  <c r="AI17" i="6"/>
  <c r="AM20" i="6"/>
  <c r="AY20" i="6" s="1"/>
  <c r="BH20" i="6" s="1"/>
  <c r="BR20" i="6" s="1"/>
  <c r="AL20" i="6"/>
  <c r="AX20" i="6" s="1"/>
  <c r="BG20" i="6" s="1"/>
  <c r="BQ20" i="6" s="1"/>
  <c r="AK20" i="6"/>
  <c r="AW20" i="6" s="1"/>
  <c r="BF20" i="6" s="1"/>
  <c r="BP20" i="6" s="1"/>
  <c r="AM37" i="6"/>
  <c r="AY37" i="6" s="1"/>
  <c r="BH37" i="6" s="1"/>
  <c r="BR37" i="6" s="1"/>
  <c r="AL37" i="6"/>
  <c r="AX37" i="6" s="1"/>
  <c r="BG37" i="6" s="1"/>
  <c r="BQ37" i="6" s="1"/>
  <c r="AK37" i="6"/>
  <c r="AW37" i="6" s="1"/>
  <c r="BF37" i="6" s="1"/>
  <c r="BP37" i="6" s="1"/>
  <c r="AM33" i="6"/>
  <c r="AY33" i="6" s="1"/>
  <c r="BH33" i="6" s="1"/>
  <c r="BR33" i="6" s="1"/>
  <c r="AL33" i="6"/>
  <c r="AX33" i="6" s="1"/>
  <c r="BG33" i="6" s="1"/>
  <c r="BQ33" i="6" s="1"/>
  <c r="AK33" i="6"/>
  <c r="AW33" i="6" s="1"/>
  <c r="BF33" i="6" s="1"/>
  <c r="BP33" i="6" s="1"/>
  <c r="AM38" i="6"/>
  <c r="AY38" i="6" s="1"/>
  <c r="BH38" i="6" s="1"/>
  <c r="BR38" i="6" s="1"/>
  <c r="AL38" i="6"/>
  <c r="AX38" i="6" s="1"/>
  <c r="BG38" i="6" s="1"/>
  <c r="BQ38" i="6" s="1"/>
  <c r="AK38" i="6"/>
  <c r="AW38" i="6" s="1"/>
  <c r="BF38" i="6" s="1"/>
  <c r="BP38" i="6" s="1"/>
  <c r="AM36" i="6"/>
  <c r="AY36" i="6" s="1"/>
  <c r="BH36" i="6" s="1"/>
  <c r="BR36" i="6" s="1"/>
  <c r="AL36" i="6"/>
  <c r="AX36" i="6" s="1"/>
  <c r="BG36" i="6" s="1"/>
  <c r="BQ36" i="6" s="1"/>
  <c r="AK36" i="6"/>
  <c r="AW36" i="6" s="1"/>
  <c r="BF36" i="6" s="1"/>
  <c r="BP36" i="6" s="1"/>
  <c r="AM35" i="6"/>
  <c r="AY35" i="6" s="1"/>
  <c r="BH35" i="6" s="1"/>
  <c r="BR35" i="6" s="1"/>
  <c r="AL35" i="6"/>
  <c r="AX35" i="6" s="1"/>
  <c r="BG35" i="6" s="1"/>
  <c r="BQ35" i="6" s="1"/>
  <c r="AK35" i="6"/>
  <c r="AW35" i="6" s="1"/>
  <c r="BF35" i="6" s="1"/>
  <c r="BP35" i="6" s="1"/>
  <c r="AM34" i="6"/>
  <c r="AY34" i="6" s="1"/>
  <c r="BH34" i="6" s="1"/>
  <c r="BR34" i="6" s="1"/>
  <c r="AL34" i="6"/>
  <c r="AX34" i="6" s="1"/>
  <c r="BG34" i="6" s="1"/>
  <c r="BQ34" i="6" s="1"/>
  <c r="AK34" i="6"/>
  <c r="AW34" i="6" s="1"/>
  <c r="BF34" i="6" s="1"/>
  <c r="BP34" i="6" s="1"/>
  <c r="AM32" i="6"/>
  <c r="AY32" i="6" s="1"/>
  <c r="BH32" i="6" s="1"/>
  <c r="BR32" i="6" s="1"/>
  <c r="AL32" i="6"/>
  <c r="AX32" i="6" s="1"/>
  <c r="BG32" i="6" s="1"/>
  <c r="BQ32" i="6" s="1"/>
  <c r="AK32" i="6"/>
  <c r="AW32" i="6" s="1"/>
  <c r="BF32" i="6" s="1"/>
  <c r="BP32" i="6" s="1"/>
  <c r="AM31" i="6"/>
  <c r="AY31" i="6" s="1"/>
  <c r="BH31" i="6" s="1"/>
  <c r="BR31" i="6" s="1"/>
  <c r="AL31" i="6"/>
  <c r="AX31" i="6" s="1"/>
  <c r="BG31" i="6" s="1"/>
  <c r="BQ31" i="6" s="1"/>
  <c r="AK31" i="6"/>
  <c r="AW31" i="6" s="1"/>
  <c r="BF31" i="6" s="1"/>
  <c r="BP31" i="6" s="1"/>
  <c r="AM30" i="6"/>
  <c r="AY30" i="6" s="1"/>
  <c r="BH30" i="6" s="1"/>
  <c r="BR30" i="6" s="1"/>
  <c r="AL30" i="6"/>
  <c r="AX30" i="6" s="1"/>
  <c r="BG30" i="6" s="1"/>
  <c r="BQ30" i="6" s="1"/>
  <c r="AK30" i="6"/>
  <c r="AW30" i="6" s="1"/>
  <c r="BF30" i="6" s="1"/>
  <c r="BP30" i="6" s="1"/>
  <c r="AM29" i="6"/>
  <c r="AY29" i="6" s="1"/>
  <c r="BH29" i="6" s="1"/>
  <c r="BR29" i="6" s="1"/>
  <c r="AL29" i="6"/>
  <c r="AX29" i="6" s="1"/>
  <c r="BG29" i="6" s="1"/>
  <c r="BQ29" i="6" s="1"/>
  <c r="AK29" i="6"/>
  <c r="AW29" i="6" s="1"/>
  <c r="BF29" i="6" s="1"/>
  <c r="BP29" i="6" s="1"/>
  <c r="AM28" i="6"/>
  <c r="AY28" i="6" s="1"/>
  <c r="BH28" i="6" s="1"/>
  <c r="BR28" i="6" s="1"/>
  <c r="AL28" i="6"/>
  <c r="AX28" i="6" s="1"/>
  <c r="BG28" i="6" s="1"/>
  <c r="BQ28" i="6" s="1"/>
  <c r="AK28" i="6"/>
  <c r="AW28" i="6" s="1"/>
  <c r="BF28" i="6" s="1"/>
  <c r="BP28" i="6" s="1"/>
  <c r="AM27" i="6"/>
  <c r="AY27" i="6" s="1"/>
  <c r="BH27" i="6" s="1"/>
  <c r="BR27" i="6" s="1"/>
  <c r="AL27" i="6"/>
  <c r="AX27" i="6" s="1"/>
  <c r="BG27" i="6" s="1"/>
  <c r="BQ27" i="6" s="1"/>
  <c r="AK27" i="6"/>
  <c r="AW27" i="6" s="1"/>
  <c r="BF27" i="6" s="1"/>
  <c r="BP27" i="6" s="1"/>
  <c r="AM26" i="6"/>
  <c r="AY26" i="6" s="1"/>
  <c r="BH26" i="6" s="1"/>
  <c r="BR26" i="6" s="1"/>
  <c r="AL26" i="6"/>
  <c r="AX26" i="6" s="1"/>
  <c r="BG26" i="6" s="1"/>
  <c r="BQ26" i="6" s="1"/>
  <c r="AK26" i="6"/>
  <c r="AW26" i="6" s="1"/>
  <c r="BF26" i="6" s="1"/>
  <c r="BP26" i="6" s="1"/>
  <c r="AM25" i="6"/>
  <c r="AY25" i="6" s="1"/>
  <c r="BH25" i="6" s="1"/>
  <c r="BR25" i="6" s="1"/>
  <c r="AL25" i="6"/>
  <c r="AX25" i="6" s="1"/>
  <c r="BG25" i="6" s="1"/>
  <c r="BQ25" i="6" s="1"/>
  <c r="AK25" i="6"/>
  <c r="AW25" i="6" s="1"/>
  <c r="BF25" i="6" s="1"/>
  <c r="BP25" i="6" s="1"/>
  <c r="AM24" i="6"/>
  <c r="AY24" i="6" s="1"/>
  <c r="BH24" i="6" s="1"/>
  <c r="BR24" i="6" s="1"/>
  <c r="AL24" i="6"/>
  <c r="AX24" i="6" s="1"/>
  <c r="BG24" i="6" s="1"/>
  <c r="BQ24" i="6" s="1"/>
  <c r="AK24" i="6"/>
  <c r="AW24" i="6" s="1"/>
  <c r="BF24" i="6" s="1"/>
  <c r="BP24" i="6" s="1"/>
  <c r="AM23" i="6"/>
  <c r="AY23" i="6" s="1"/>
  <c r="BH23" i="6" s="1"/>
  <c r="BR23" i="6" s="1"/>
  <c r="AL23" i="6"/>
  <c r="AX23" i="6" s="1"/>
  <c r="BG23" i="6" s="1"/>
  <c r="BQ23" i="6" s="1"/>
  <c r="AK23" i="6"/>
  <c r="AW23" i="6" s="1"/>
  <c r="BF23" i="6" s="1"/>
  <c r="BP23" i="6" s="1"/>
  <c r="AM22" i="6"/>
  <c r="AY22" i="6" s="1"/>
  <c r="BH22" i="6" s="1"/>
  <c r="BR22" i="6" s="1"/>
  <c r="AL22" i="6"/>
  <c r="AX22" i="6" s="1"/>
  <c r="BG22" i="6" s="1"/>
  <c r="BQ22" i="6" s="1"/>
  <c r="AK22" i="6"/>
  <c r="AW22" i="6" s="1"/>
  <c r="BF22" i="6" s="1"/>
  <c r="BP22" i="6" s="1"/>
  <c r="AM21" i="6"/>
  <c r="AY21" i="6" s="1"/>
  <c r="BH21" i="6" s="1"/>
  <c r="BR21" i="6" s="1"/>
  <c r="AL21" i="6"/>
  <c r="AX21" i="6" s="1"/>
  <c r="BG21" i="6" s="1"/>
  <c r="BQ21" i="6" s="1"/>
  <c r="AK21" i="6"/>
  <c r="AW21" i="6" s="1"/>
  <c r="BF21" i="6" s="1"/>
  <c r="BP21" i="6" s="1"/>
  <c r="AI19" i="6"/>
  <c r="AM41" i="6"/>
  <c r="AY41" i="6" s="1"/>
  <c r="BH41" i="6" s="1"/>
  <c r="BR41" i="6" s="1"/>
  <c r="AL41" i="6"/>
  <c r="AX41" i="6" s="1"/>
  <c r="BG41" i="6" s="1"/>
  <c r="BQ41" i="6" s="1"/>
  <c r="AK41" i="6"/>
  <c r="AW41" i="6" s="1"/>
  <c r="BF41" i="6" s="1"/>
  <c r="BP41" i="6" s="1"/>
  <c r="AM40" i="6"/>
  <c r="AY40" i="6" s="1"/>
  <c r="BH40" i="6" s="1"/>
  <c r="BR40" i="6" s="1"/>
  <c r="AL40" i="6"/>
  <c r="AX40" i="6" s="1"/>
  <c r="BG40" i="6" s="1"/>
  <c r="BQ40" i="6" s="1"/>
  <c r="AK40" i="6"/>
  <c r="AW40" i="6" s="1"/>
  <c r="BF40" i="6" s="1"/>
  <c r="BP40" i="6" s="1"/>
  <c r="AM43" i="6"/>
  <c r="AY43" i="6" s="1"/>
  <c r="BH43" i="6" s="1"/>
  <c r="BR43" i="6" s="1"/>
  <c r="AL43" i="6"/>
  <c r="AX43" i="6" s="1"/>
  <c r="BG43" i="6" s="1"/>
  <c r="BQ43" i="6" s="1"/>
  <c r="AK43" i="6"/>
  <c r="AW43" i="6" s="1"/>
  <c r="BF43" i="6" s="1"/>
  <c r="BP43" i="6" s="1"/>
  <c r="AM42" i="6"/>
  <c r="AY42" i="6" s="1"/>
  <c r="BH42" i="6" s="1"/>
  <c r="BR42" i="6" s="1"/>
  <c r="AL42" i="6"/>
  <c r="AX42" i="6" s="1"/>
  <c r="BG42" i="6" s="1"/>
  <c r="BQ42" i="6" s="1"/>
  <c r="AK42" i="6"/>
  <c r="AW42" i="6" s="1"/>
  <c r="BF42" i="6" s="1"/>
  <c r="BP42" i="6" s="1"/>
  <c r="AM46" i="6"/>
  <c r="AY46" i="6" s="1"/>
  <c r="BH46" i="6" s="1"/>
  <c r="BR46" i="6" s="1"/>
  <c r="AL46" i="6"/>
  <c r="AX46" i="6" s="1"/>
  <c r="BG46" i="6" s="1"/>
  <c r="BQ46" i="6" s="1"/>
  <c r="AK46" i="6"/>
  <c r="AW46" i="6" s="1"/>
  <c r="BF46" i="6" s="1"/>
  <c r="BP46" i="6" s="1"/>
  <c r="AM53" i="6"/>
  <c r="AY53" i="6" s="1"/>
  <c r="BH53" i="6" s="1"/>
  <c r="BR53" i="6" s="1"/>
  <c r="AL53" i="6"/>
  <c r="AX53" i="6" s="1"/>
  <c r="BG53" i="6" s="1"/>
  <c r="BQ53" i="6" s="1"/>
  <c r="AK53" i="6"/>
  <c r="AW53" i="6" s="1"/>
  <c r="BF53" i="6" s="1"/>
  <c r="BP53" i="6" s="1"/>
  <c r="AM52" i="6"/>
  <c r="AY52" i="6" s="1"/>
  <c r="BH52" i="6" s="1"/>
  <c r="BR52" i="6" s="1"/>
  <c r="AL52" i="6"/>
  <c r="AX52" i="6" s="1"/>
  <c r="BG52" i="6" s="1"/>
  <c r="BQ52" i="6" s="1"/>
  <c r="AK52" i="6"/>
  <c r="AW52" i="6" s="1"/>
  <c r="BF52" i="6" s="1"/>
  <c r="BP52" i="6" s="1"/>
  <c r="AM51" i="6"/>
  <c r="AY51" i="6" s="1"/>
  <c r="BH51" i="6" s="1"/>
  <c r="BR51" i="6" s="1"/>
  <c r="AL51" i="6"/>
  <c r="AX51" i="6" s="1"/>
  <c r="BG51" i="6" s="1"/>
  <c r="BQ51" i="6" s="1"/>
  <c r="AK51" i="6"/>
  <c r="AW51" i="6" s="1"/>
  <c r="BF51" i="6" s="1"/>
  <c r="BP51" i="6" s="1"/>
  <c r="AM50" i="6"/>
  <c r="AY50" i="6" s="1"/>
  <c r="BH50" i="6" s="1"/>
  <c r="BR50" i="6" s="1"/>
  <c r="AL50" i="6"/>
  <c r="AX50" i="6" s="1"/>
  <c r="BG50" i="6" s="1"/>
  <c r="BQ50" i="6" s="1"/>
  <c r="AK50" i="6"/>
  <c r="AW50" i="6" s="1"/>
  <c r="BF50" i="6" s="1"/>
  <c r="BP50" i="6" s="1"/>
  <c r="AM49" i="6"/>
  <c r="AY49" i="6" s="1"/>
  <c r="BH49" i="6" s="1"/>
  <c r="BR49" i="6" s="1"/>
  <c r="AL49" i="6"/>
  <c r="AX49" i="6" s="1"/>
  <c r="BG49" i="6" s="1"/>
  <c r="BQ49" i="6" s="1"/>
  <c r="AK49" i="6"/>
  <c r="AW49" i="6" s="1"/>
  <c r="BF49" i="6" s="1"/>
  <c r="BP49" i="6" s="1"/>
  <c r="AM48" i="6"/>
  <c r="AY48" i="6" s="1"/>
  <c r="BH48" i="6" s="1"/>
  <c r="BR48" i="6" s="1"/>
  <c r="AL48" i="6"/>
  <c r="AX48" i="6" s="1"/>
  <c r="BG48" i="6" s="1"/>
  <c r="BQ48" i="6" s="1"/>
  <c r="AK48" i="6"/>
  <c r="AW48" i="6" s="1"/>
  <c r="BF48" i="6" s="1"/>
  <c r="BP48" i="6" s="1"/>
  <c r="AM47" i="6"/>
  <c r="AY47" i="6" s="1"/>
  <c r="BH47" i="6" s="1"/>
  <c r="BR47" i="6" s="1"/>
  <c r="AL47" i="6"/>
  <c r="AX47" i="6" s="1"/>
  <c r="BG47" i="6" s="1"/>
  <c r="BQ47" i="6" s="1"/>
  <c r="AK47" i="6"/>
  <c r="AW47" i="6" s="1"/>
  <c r="BF47" i="6" s="1"/>
  <c r="BP47" i="6" s="1"/>
  <c r="AM54" i="6"/>
  <c r="AY54" i="6" s="1"/>
  <c r="BH54" i="6" s="1"/>
  <c r="BR54" i="6" s="1"/>
  <c r="AL54" i="6"/>
  <c r="AX54" i="6" s="1"/>
  <c r="BG54" i="6" s="1"/>
  <c r="BQ54" i="6" s="1"/>
  <c r="AK54" i="6"/>
  <c r="AW54" i="6" s="1"/>
  <c r="BF54" i="6" s="1"/>
  <c r="BP54" i="6" s="1"/>
  <c r="AM19" i="6"/>
  <c r="AY19" i="6" s="1"/>
  <c r="BH19" i="6" s="1"/>
  <c r="BR19" i="6" s="1"/>
  <c r="AL19" i="6"/>
  <c r="AX19" i="6" s="1"/>
  <c r="BG19" i="6" s="1"/>
  <c r="BQ19" i="6" s="1"/>
  <c r="AK19" i="6"/>
  <c r="AW19" i="6" s="1"/>
  <c r="BF19" i="6" s="1"/>
  <c r="BP19" i="6" s="1"/>
  <c r="AM18" i="6"/>
  <c r="AY18" i="6" s="1"/>
  <c r="BH18" i="6" s="1"/>
  <c r="BR18" i="6" s="1"/>
  <c r="AL18" i="6"/>
  <c r="AX18" i="6" s="1"/>
  <c r="BG18" i="6" s="1"/>
  <c r="BQ18" i="6" s="1"/>
  <c r="AK18" i="6"/>
  <c r="AW18" i="6" s="1"/>
  <c r="BF18" i="6" s="1"/>
  <c r="BP18" i="6" s="1"/>
  <c r="AM17" i="6"/>
  <c r="AY17" i="6" s="1"/>
  <c r="BH17" i="6" s="1"/>
  <c r="BR17" i="6" s="1"/>
  <c r="AL17" i="6"/>
  <c r="AX17" i="6" s="1"/>
  <c r="BG17" i="6" s="1"/>
  <c r="BQ17" i="6" s="1"/>
  <c r="AK17" i="6"/>
  <c r="AW17" i="6" s="1"/>
  <c r="BF17" i="6" s="1"/>
  <c r="BP17" i="6" s="1"/>
  <c r="AM16" i="6"/>
  <c r="AY16" i="6" s="1"/>
  <c r="BH16" i="6" s="1"/>
  <c r="BR16" i="6" s="1"/>
  <c r="AL16" i="6"/>
  <c r="AX16" i="6" s="1"/>
  <c r="BG16" i="6" s="1"/>
  <c r="BQ16" i="6" s="1"/>
  <c r="AK16" i="6"/>
  <c r="AW16" i="6" s="1"/>
  <c r="BF16" i="6" s="1"/>
  <c r="BP16" i="6" s="1"/>
  <c r="AM15" i="6"/>
  <c r="AY15" i="6" s="1"/>
  <c r="BH15" i="6" s="1"/>
  <c r="BR15" i="6" s="1"/>
  <c r="AL15" i="6"/>
  <c r="AX15" i="6" s="1"/>
  <c r="BG15" i="6" s="1"/>
  <c r="BQ15" i="6" s="1"/>
  <c r="AK15" i="6"/>
  <c r="AW15" i="6" s="1"/>
  <c r="BF15" i="6" s="1"/>
  <c r="BP15" i="6" s="1"/>
  <c r="AM14" i="6"/>
  <c r="AY14" i="6" s="1"/>
  <c r="BH14" i="6" s="1"/>
  <c r="BR14" i="6" s="1"/>
  <c r="AL14" i="6"/>
  <c r="AX14" i="6" s="1"/>
  <c r="BG14" i="6" s="1"/>
  <c r="BQ14" i="6" s="1"/>
  <c r="AK14" i="6"/>
  <c r="AW14" i="6" s="1"/>
  <c r="BF14" i="6" s="1"/>
  <c r="BP14" i="6" s="1"/>
  <c r="AM13" i="6"/>
  <c r="AY13" i="6" s="1"/>
  <c r="BH13" i="6" s="1"/>
  <c r="BR13" i="6" s="1"/>
  <c r="AL13" i="6"/>
  <c r="AX13" i="6" s="1"/>
  <c r="BG13" i="6" s="1"/>
  <c r="BQ13" i="6" s="1"/>
  <c r="AK13" i="6"/>
  <c r="AW13" i="6" s="1"/>
  <c r="BF13" i="6" s="1"/>
  <c r="BP13" i="6" s="1"/>
  <c r="AI11" i="6"/>
  <c r="AI10" i="6"/>
  <c r="AI9" i="6"/>
  <c r="AI8" i="6"/>
  <c r="AI7" i="6"/>
  <c r="AM11" i="6"/>
  <c r="AY11" i="6" s="1"/>
  <c r="BH11" i="6" s="1"/>
  <c r="BR11" i="6" s="1"/>
  <c r="AL11" i="6"/>
  <c r="AX11" i="6" s="1"/>
  <c r="BG11" i="6" s="1"/>
  <c r="BQ11" i="6" s="1"/>
  <c r="AK11" i="6"/>
  <c r="AW11" i="6" s="1"/>
  <c r="BF11" i="6" s="1"/>
  <c r="BP11" i="6" s="1"/>
  <c r="AM10" i="6"/>
  <c r="AY10" i="6" s="1"/>
  <c r="BH10" i="6" s="1"/>
  <c r="BR10" i="6" s="1"/>
  <c r="AL10" i="6"/>
  <c r="AX10" i="6" s="1"/>
  <c r="BG10" i="6" s="1"/>
  <c r="BQ10" i="6" s="1"/>
  <c r="AK10" i="6"/>
  <c r="AW10" i="6" s="1"/>
  <c r="BF10" i="6" s="1"/>
  <c r="BP10" i="6" s="1"/>
  <c r="AM9" i="6"/>
  <c r="AY9" i="6" s="1"/>
  <c r="BH9" i="6" s="1"/>
  <c r="BR9" i="6" s="1"/>
  <c r="AL9" i="6"/>
  <c r="AX9" i="6" s="1"/>
  <c r="BG9" i="6" s="1"/>
  <c r="BQ9" i="6" s="1"/>
  <c r="AK9" i="6"/>
  <c r="AW9" i="6" s="1"/>
  <c r="BF9" i="6" s="1"/>
  <c r="BP9" i="6" s="1"/>
  <c r="AM8" i="6"/>
  <c r="AY8" i="6" s="1"/>
  <c r="BH8" i="6" s="1"/>
  <c r="BR8" i="6" s="1"/>
  <c r="AL8" i="6"/>
  <c r="AX8" i="6" s="1"/>
  <c r="BG8" i="6" s="1"/>
  <c r="BQ8" i="6" s="1"/>
  <c r="AK8" i="6"/>
  <c r="AW8" i="6" s="1"/>
  <c r="BF8" i="6" s="1"/>
  <c r="BP8" i="6" s="1"/>
  <c r="AM7" i="6"/>
  <c r="AY7" i="6" s="1"/>
  <c r="BH7" i="6" s="1"/>
  <c r="BR7" i="6" s="1"/>
  <c r="AL7" i="6"/>
  <c r="AX7" i="6" s="1"/>
  <c r="BG7" i="6" s="1"/>
  <c r="BQ7" i="6" s="1"/>
  <c r="AK7" i="6"/>
  <c r="AW7" i="6" s="1"/>
  <c r="BF7" i="6" s="1"/>
  <c r="BP7" i="6" s="1"/>
  <c r="AM5" i="6"/>
  <c r="AY5" i="6" s="1"/>
  <c r="BH5" i="6" s="1"/>
  <c r="BR5" i="6" s="1"/>
  <c r="AL5" i="6"/>
  <c r="AX5" i="6" s="1"/>
  <c r="BG5" i="6" s="1"/>
  <c r="BQ5" i="6" s="1"/>
  <c r="AK5" i="6"/>
  <c r="AW5" i="6" s="1"/>
  <c r="BF5" i="6" s="1"/>
  <c r="BP5" i="6" s="1"/>
  <c r="AM6" i="6"/>
  <c r="AY6" i="6" s="1"/>
  <c r="BH6" i="6" s="1"/>
  <c r="BR6" i="6" s="1"/>
  <c r="AL6" i="6"/>
  <c r="AX6" i="6" s="1"/>
  <c r="BG6" i="6" s="1"/>
  <c r="BQ6" i="6" s="1"/>
  <c r="AK6" i="6"/>
  <c r="AW6" i="6" s="1"/>
  <c r="BF6" i="6" s="1"/>
  <c r="BP6" i="6" s="1"/>
  <c r="AR7" i="6" l="1"/>
  <c r="AQ7" i="6"/>
  <c r="BC7" i="6" s="1"/>
  <c r="BL7" i="6" s="1"/>
  <c r="BV7" i="6" s="1"/>
  <c r="AP7" i="6"/>
  <c r="BB7" i="6" s="1"/>
  <c r="BK7" i="6" s="1"/>
  <c r="BU7" i="6" s="1"/>
  <c r="AO7" i="6"/>
  <c r="BA7" i="6" s="1"/>
  <c r="BJ7" i="6" s="1"/>
  <c r="BT7" i="6" s="1"/>
  <c r="AN7" i="6"/>
  <c r="AZ7" i="6" s="1"/>
  <c r="BI7" i="6" s="1"/>
  <c r="BS7" i="6" s="1"/>
  <c r="BY7" i="6" s="1"/>
  <c r="CC7" i="6" s="1"/>
  <c r="AR8" i="6"/>
  <c r="AQ8" i="6"/>
  <c r="BC8" i="6" s="1"/>
  <c r="BL8" i="6" s="1"/>
  <c r="BV8" i="6" s="1"/>
  <c r="AP8" i="6"/>
  <c r="BB8" i="6" s="1"/>
  <c r="BK8" i="6" s="1"/>
  <c r="BU8" i="6" s="1"/>
  <c r="AO8" i="6"/>
  <c r="BA8" i="6" s="1"/>
  <c r="BJ8" i="6" s="1"/>
  <c r="BT8" i="6" s="1"/>
  <c r="AN8" i="6"/>
  <c r="AZ8" i="6" s="1"/>
  <c r="BI8" i="6" s="1"/>
  <c r="BS8" i="6" s="1"/>
  <c r="BY8" i="6" s="1"/>
  <c r="CC8" i="6" s="1"/>
  <c r="AR9" i="6"/>
  <c r="AQ9" i="6"/>
  <c r="BC9" i="6" s="1"/>
  <c r="BL9" i="6" s="1"/>
  <c r="BV9" i="6" s="1"/>
  <c r="AP9" i="6"/>
  <c r="BB9" i="6" s="1"/>
  <c r="BK9" i="6" s="1"/>
  <c r="BU9" i="6" s="1"/>
  <c r="AO9" i="6"/>
  <c r="BA9" i="6" s="1"/>
  <c r="BJ9" i="6" s="1"/>
  <c r="BT9" i="6" s="1"/>
  <c r="AN9" i="6"/>
  <c r="AZ9" i="6" s="1"/>
  <c r="BI9" i="6" s="1"/>
  <c r="BS9" i="6" s="1"/>
  <c r="BY9" i="6" s="1"/>
  <c r="CC9" i="6" s="1"/>
  <c r="AR10" i="6"/>
  <c r="AQ10" i="6"/>
  <c r="BC10" i="6" s="1"/>
  <c r="BL10" i="6" s="1"/>
  <c r="BV10" i="6" s="1"/>
  <c r="AP10" i="6"/>
  <c r="BB10" i="6" s="1"/>
  <c r="BK10" i="6" s="1"/>
  <c r="BU10" i="6" s="1"/>
  <c r="AO10" i="6"/>
  <c r="BA10" i="6" s="1"/>
  <c r="BJ10" i="6" s="1"/>
  <c r="BT10" i="6" s="1"/>
  <c r="AN10" i="6"/>
  <c r="AZ10" i="6" s="1"/>
  <c r="BI10" i="6" s="1"/>
  <c r="BS10" i="6" s="1"/>
  <c r="BY10" i="6" s="1"/>
  <c r="CC10" i="6" s="1"/>
  <c r="AR11" i="6"/>
  <c r="AQ11" i="6"/>
  <c r="BC11" i="6" s="1"/>
  <c r="BL11" i="6" s="1"/>
  <c r="BV11" i="6" s="1"/>
  <c r="AP11" i="6"/>
  <c r="BB11" i="6" s="1"/>
  <c r="BK11" i="6" s="1"/>
  <c r="BU11" i="6" s="1"/>
  <c r="AO11" i="6"/>
  <c r="BA11" i="6" s="1"/>
  <c r="BJ11" i="6" s="1"/>
  <c r="BT11" i="6" s="1"/>
  <c r="AN11" i="6"/>
  <c r="AZ11" i="6" s="1"/>
  <c r="BI11" i="6" s="1"/>
  <c r="BS11" i="6" s="1"/>
  <c r="BY11" i="6" s="1"/>
  <c r="CC11" i="6" s="1"/>
  <c r="AR19" i="6"/>
  <c r="AQ19" i="6"/>
  <c r="BC19" i="6" s="1"/>
  <c r="BL19" i="6" s="1"/>
  <c r="BV19" i="6" s="1"/>
  <c r="AP19" i="6"/>
  <c r="BB19" i="6" s="1"/>
  <c r="BK19" i="6" s="1"/>
  <c r="BU19" i="6" s="1"/>
  <c r="AO19" i="6"/>
  <c r="BA19" i="6" s="1"/>
  <c r="BJ19" i="6" s="1"/>
  <c r="BT19" i="6" s="1"/>
  <c r="AN19" i="6"/>
  <c r="AZ19" i="6" s="1"/>
  <c r="BI19" i="6" s="1"/>
  <c r="BS19" i="6" s="1"/>
  <c r="BY19" i="6" s="1"/>
  <c r="CC19" i="6" s="1"/>
  <c r="AR17" i="6"/>
  <c r="AQ17" i="6"/>
  <c r="BC17" i="6" s="1"/>
  <c r="BL17" i="6" s="1"/>
  <c r="BV17" i="6" s="1"/>
  <c r="AP17" i="6"/>
  <c r="BB17" i="6" s="1"/>
  <c r="BK17" i="6" s="1"/>
  <c r="BU17" i="6" s="1"/>
  <c r="AO17" i="6"/>
  <c r="BA17" i="6" s="1"/>
  <c r="BJ17" i="6" s="1"/>
  <c r="BT17" i="6" s="1"/>
  <c r="AN17" i="6"/>
  <c r="AZ17" i="6" s="1"/>
  <c r="BI17" i="6" s="1"/>
  <c r="BS17" i="6" s="1"/>
  <c r="BY17" i="6" s="1"/>
  <c r="CC17" i="6" s="1"/>
  <c r="AR18" i="6"/>
  <c r="AQ18" i="6"/>
  <c r="BC18" i="6" s="1"/>
  <c r="BL18" i="6" s="1"/>
  <c r="BV18" i="6" s="1"/>
  <c r="AP18" i="6"/>
  <c r="BB18" i="6" s="1"/>
  <c r="BK18" i="6" s="1"/>
  <c r="BU18" i="6" s="1"/>
  <c r="AO18" i="6"/>
  <c r="BA18" i="6" s="1"/>
  <c r="BJ18" i="6" s="1"/>
  <c r="BT18" i="6" s="1"/>
  <c r="AN18" i="6"/>
  <c r="AZ18" i="6" s="1"/>
  <c r="BI18" i="6" s="1"/>
  <c r="BS18" i="6" s="1"/>
  <c r="BY18" i="6" s="1"/>
  <c r="CC18" i="6" s="1"/>
  <c r="AR20" i="6"/>
  <c r="AQ20" i="6"/>
  <c r="BC20" i="6" s="1"/>
  <c r="BL20" i="6" s="1"/>
  <c r="BV20" i="6" s="1"/>
  <c r="AP20" i="6"/>
  <c r="BB20" i="6" s="1"/>
  <c r="BK20" i="6" s="1"/>
  <c r="BU20" i="6" s="1"/>
  <c r="AO20" i="6"/>
  <c r="BA20" i="6" s="1"/>
  <c r="BJ20" i="6" s="1"/>
  <c r="BT20" i="6" s="1"/>
  <c r="AN20" i="6"/>
  <c r="AZ20" i="6" s="1"/>
  <c r="BI20" i="6" s="1"/>
  <c r="BS20" i="6" s="1"/>
  <c r="BY20" i="6" s="1"/>
  <c r="CC20" i="6" s="1"/>
  <c r="AR33" i="6"/>
  <c r="AQ33" i="6"/>
  <c r="BC33" i="6" s="1"/>
  <c r="BL33" i="6" s="1"/>
  <c r="BV33" i="6" s="1"/>
  <c r="AP33" i="6"/>
  <c r="BB33" i="6" s="1"/>
  <c r="BK33" i="6" s="1"/>
  <c r="BU33" i="6" s="1"/>
  <c r="AO33" i="6"/>
  <c r="BA33" i="6" s="1"/>
  <c r="BJ33" i="6" s="1"/>
  <c r="BT33" i="6" s="1"/>
  <c r="AN33" i="6"/>
  <c r="AZ33" i="6" s="1"/>
  <c r="BI33" i="6" s="1"/>
  <c r="BS33" i="6" s="1"/>
  <c r="BY33" i="6" s="1"/>
  <c r="CC33" i="6" s="1"/>
  <c r="AR37" i="6"/>
  <c r="AQ37" i="6"/>
  <c r="BC37" i="6" s="1"/>
  <c r="BL37" i="6" s="1"/>
  <c r="BV37" i="6" s="1"/>
  <c r="AP37" i="6"/>
  <c r="BB37" i="6" s="1"/>
  <c r="BK37" i="6" s="1"/>
  <c r="BU37" i="6" s="1"/>
  <c r="AO37" i="6"/>
  <c r="BA37" i="6" s="1"/>
  <c r="BJ37" i="6" s="1"/>
  <c r="BT37" i="6" s="1"/>
  <c r="AN37" i="6"/>
  <c r="AZ37" i="6" s="1"/>
  <c r="BI37" i="6" s="1"/>
  <c r="BS37" i="6" s="1"/>
  <c r="BY37" i="6" s="1"/>
  <c r="CC37" i="6" s="1"/>
  <c r="AR40" i="6"/>
  <c r="AQ40" i="6"/>
  <c r="BC40" i="6" s="1"/>
  <c r="BL40" i="6" s="1"/>
  <c r="BV40" i="6" s="1"/>
  <c r="AP40" i="6"/>
  <c r="BB40" i="6" s="1"/>
  <c r="BK40" i="6" s="1"/>
  <c r="BU40" i="6" s="1"/>
  <c r="AO40" i="6"/>
  <c r="BA40" i="6" s="1"/>
  <c r="BJ40" i="6" s="1"/>
  <c r="BT40" i="6" s="1"/>
  <c r="AN40" i="6"/>
  <c r="AZ40" i="6" s="1"/>
  <c r="BI40" i="6" s="1"/>
  <c r="BS40" i="6" s="1"/>
  <c r="BY40" i="6" s="1"/>
  <c r="CC40" i="6" s="1"/>
  <c r="AR41" i="6"/>
  <c r="AQ41" i="6"/>
  <c r="BC41" i="6" s="1"/>
  <c r="BL41" i="6" s="1"/>
  <c r="BV41" i="6" s="1"/>
  <c r="AP41" i="6"/>
  <c r="BB41" i="6" s="1"/>
  <c r="BK41" i="6" s="1"/>
  <c r="BU41" i="6" s="1"/>
  <c r="AO41" i="6"/>
  <c r="BA41" i="6" s="1"/>
  <c r="BJ41" i="6" s="1"/>
  <c r="BT41" i="6" s="1"/>
  <c r="AN41" i="6"/>
  <c r="AZ41" i="6" s="1"/>
  <c r="BI41" i="6" s="1"/>
  <c r="BS41" i="6" s="1"/>
  <c r="BY41" i="6" s="1"/>
  <c r="CC41" i="6" s="1"/>
  <c r="AR46" i="6"/>
  <c r="AQ46" i="6"/>
  <c r="BC46" i="6" s="1"/>
  <c r="BL46" i="6" s="1"/>
  <c r="BV46" i="6" s="1"/>
  <c r="AP46" i="6"/>
  <c r="BB46" i="6" s="1"/>
  <c r="BK46" i="6" s="1"/>
  <c r="BU46" i="6" s="1"/>
  <c r="AO46" i="6"/>
  <c r="BA46" i="6" s="1"/>
  <c r="BJ46" i="6" s="1"/>
  <c r="BT46" i="6" s="1"/>
  <c r="AN46" i="6"/>
  <c r="AZ46" i="6" s="1"/>
  <c r="BI46" i="6" s="1"/>
  <c r="BS46" i="6" s="1"/>
  <c r="BY46" i="6" s="1"/>
  <c r="CC46" i="6" s="1"/>
  <c r="AR5" i="6"/>
  <c r="AQ5" i="6"/>
  <c r="BC5" i="6" s="1"/>
  <c r="BL5" i="6" s="1"/>
  <c r="BV5" i="6" s="1"/>
  <c r="AP5" i="6"/>
  <c r="BB5" i="6" s="1"/>
  <c r="BK5" i="6" s="1"/>
  <c r="BU5" i="6" s="1"/>
  <c r="AO5" i="6"/>
  <c r="BA5" i="6" s="1"/>
  <c r="BJ5" i="6" s="1"/>
  <c r="BT5" i="6" s="1"/>
  <c r="AN5" i="6"/>
  <c r="AZ5" i="6" s="1"/>
  <c r="BI5" i="6" s="1"/>
  <c r="BS5" i="6" s="1"/>
  <c r="BY5" i="6" s="1"/>
  <c r="CC5" i="6" s="1"/>
  <c r="AR13" i="6"/>
  <c r="AQ13" i="6"/>
  <c r="BC13" i="6" s="1"/>
  <c r="BL13" i="6" s="1"/>
  <c r="BV13" i="6" s="1"/>
  <c r="AP13" i="6"/>
  <c r="BB13" i="6" s="1"/>
  <c r="BK13" i="6" s="1"/>
  <c r="BU13" i="6" s="1"/>
  <c r="AO13" i="6"/>
  <c r="BA13" i="6" s="1"/>
  <c r="BJ13" i="6" s="1"/>
  <c r="BT13" i="6" s="1"/>
  <c r="AN13" i="6"/>
  <c r="AZ13" i="6" s="1"/>
  <c r="BI13" i="6" s="1"/>
  <c r="BS13" i="6" s="1"/>
  <c r="BY13" i="6" s="1"/>
  <c r="CC13" i="6" s="1"/>
  <c r="AR14" i="6"/>
  <c r="AQ14" i="6"/>
  <c r="BC14" i="6" s="1"/>
  <c r="BL14" i="6" s="1"/>
  <c r="BV14" i="6" s="1"/>
  <c r="AP14" i="6"/>
  <c r="BB14" i="6" s="1"/>
  <c r="BK14" i="6" s="1"/>
  <c r="BU14" i="6" s="1"/>
  <c r="AO14" i="6"/>
  <c r="BA14" i="6" s="1"/>
  <c r="BJ14" i="6" s="1"/>
  <c r="BT14" i="6" s="1"/>
  <c r="AN14" i="6"/>
  <c r="AZ14" i="6" s="1"/>
  <c r="BI14" i="6" s="1"/>
  <c r="BS14" i="6" s="1"/>
  <c r="BY14" i="6" s="1"/>
  <c r="CC14" i="6" s="1"/>
  <c r="AR15" i="6"/>
  <c r="AQ15" i="6"/>
  <c r="BC15" i="6" s="1"/>
  <c r="BL15" i="6" s="1"/>
  <c r="BV15" i="6" s="1"/>
  <c r="AP15" i="6"/>
  <c r="BB15" i="6" s="1"/>
  <c r="BK15" i="6" s="1"/>
  <c r="BU15" i="6" s="1"/>
  <c r="AO15" i="6"/>
  <c r="BA15" i="6" s="1"/>
  <c r="BJ15" i="6" s="1"/>
  <c r="BT15" i="6" s="1"/>
  <c r="AN15" i="6"/>
  <c r="AZ15" i="6" s="1"/>
  <c r="BI15" i="6" s="1"/>
  <c r="BS15" i="6" s="1"/>
  <c r="BY15" i="6" s="1"/>
  <c r="CC15" i="6" s="1"/>
  <c r="AR16" i="6"/>
  <c r="AQ16" i="6"/>
  <c r="BC16" i="6" s="1"/>
  <c r="BL16" i="6" s="1"/>
  <c r="BV16" i="6" s="1"/>
  <c r="AP16" i="6"/>
  <c r="BB16" i="6" s="1"/>
  <c r="BK16" i="6" s="1"/>
  <c r="BU16" i="6" s="1"/>
  <c r="AO16" i="6"/>
  <c r="BA16" i="6" s="1"/>
  <c r="BJ16" i="6" s="1"/>
  <c r="BT16" i="6" s="1"/>
  <c r="AN16" i="6"/>
  <c r="AZ16" i="6" s="1"/>
  <c r="BI16" i="6" s="1"/>
  <c r="BS16" i="6" s="1"/>
  <c r="BY16" i="6" s="1"/>
  <c r="CC16" i="6" s="1"/>
  <c r="AR21" i="6"/>
  <c r="AQ21" i="6"/>
  <c r="BC21" i="6" s="1"/>
  <c r="BL21" i="6" s="1"/>
  <c r="BV21" i="6" s="1"/>
  <c r="AP21" i="6"/>
  <c r="BB21" i="6" s="1"/>
  <c r="BK21" i="6" s="1"/>
  <c r="BU21" i="6" s="1"/>
  <c r="AO21" i="6"/>
  <c r="BA21" i="6" s="1"/>
  <c r="BJ21" i="6" s="1"/>
  <c r="BT21" i="6" s="1"/>
  <c r="AN21" i="6"/>
  <c r="AZ21" i="6" s="1"/>
  <c r="BI21" i="6" s="1"/>
  <c r="BS21" i="6" s="1"/>
  <c r="BY21" i="6" s="1"/>
  <c r="CC21" i="6" s="1"/>
  <c r="AR22" i="6"/>
  <c r="AQ22" i="6"/>
  <c r="BC22" i="6" s="1"/>
  <c r="BL22" i="6" s="1"/>
  <c r="BV22" i="6" s="1"/>
  <c r="AP22" i="6"/>
  <c r="BB22" i="6" s="1"/>
  <c r="BK22" i="6" s="1"/>
  <c r="BU22" i="6" s="1"/>
  <c r="AO22" i="6"/>
  <c r="BA22" i="6" s="1"/>
  <c r="BJ22" i="6" s="1"/>
  <c r="BT22" i="6" s="1"/>
  <c r="AN22" i="6"/>
  <c r="AZ22" i="6" s="1"/>
  <c r="BI22" i="6" s="1"/>
  <c r="BS22" i="6" s="1"/>
  <c r="BY22" i="6" s="1"/>
  <c r="CC22" i="6" s="1"/>
  <c r="AR23" i="6"/>
  <c r="AQ23" i="6"/>
  <c r="BC23" i="6" s="1"/>
  <c r="BL23" i="6" s="1"/>
  <c r="BV23" i="6" s="1"/>
  <c r="AP23" i="6"/>
  <c r="BB23" i="6" s="1"/>
  <c r="BK23" i="6" s="1"/>
  <c r="BU23" i="6" s="1"/>
  <c r="AO23" i="6"/>
  <c r="BA23" i="6" s="1"/>
  <c r="BJ23" i="6" s="1"/>
  <c r="BT23" i="6" s="1"/>
  <c r="AN23" i="6"/>
  <c r="AZ23" i="6" s="1"/>
  <c r="BI23" i="6" s="1"/>
  <c r="BS23" i="6" s="1"/>
  <c r="BY23" i="6" s="1"/>
  <c r="CC23" i="6" s="1"/>
  <c r="AR24" i="6"/>
  <c r="AQ24" i="6"/>
  <c r="BC24" i="6" s="1"/>
  <c r="BL24" i="6" s="1"/>
  <c r="BV24" i="6" s="1"/>
  <c r="AP24" i="6"/>
  <c r="BB24" i="6" s="1"/>
  <c r="BK24" i="6" s="1"/>
  <c r="BU24" i="6" s="1"/>
  <c r="AO24" i="6"/>
  <c r="BA24" i="6" s="1"/>
  <c r="BJ24" i="6" s="1"/>
  <c r="BT24" i="6" s="1"/>
  <c r="AN24" i="6"/>
  <c r="AZ24" i="6" s="1"/>
  <c r="BI24" i="6" s="1"/>
  <c r="BS24" i="6" s="1"/>
  <c r="BY24" i="6" s="1"/>
  <c r="CC24" i="6" s="1"/>
  <c r="AR25" i="6"/>
  <c r="AQ25" i="6"/>
  <c r="BC25" i="6" s="1"/>
  <c r="BL25" i="6" s="1"/>
  <c r="BV25" i="6" s="1"/>
  <c r="AP25" i="6"/>
  <c r="BB25" i="6" s="1"/>
  <c r="BK25" i="6" s="1"/>
  <c r="BU25" i="6" s="1"/>
  <c r="AO25" i="6"/>
  <c r="BA25" i="6" s="1"/>
  <c r="BJ25" i="6" s="1"/>
  <c r="BT25" i="6" s="1"/>
  <c r="AN25" i="6"/>
  <c r="AZ25" i="6" s="1"/>
  <c r="BI25" i="6" s="1"/>
  <c r="BS25" i="6" s="1"/>
  <c r="BY25" i="6" s="1"/>
  <c r="CC25" i="6" s="1"/>
  <c r="AR26" i="6"/>
  <c r="AQ26" i="6"/>
  <c r="BC26" i="6" s="1"/>
  <c r="BL26" i="6" s="1"/>
  <c r="BV26" i="6" s="1"/>
  <c r="AP26" i="6"/>
  <c r="BB26" i="6" s="1"/>
  <c r="BK26" i="6" s="1"/>
  <c r="BU26" i="6" s="1"/>
  <c r="AO26" i="6"/>
  <c r="BA26" i="6" s="1"/>
  <c r="BJ26" i="6" s="1"/>
  <c r="BT26" i="6" s="1"/>
  <c r="AN26" i="6"/>
  <c r="AZ26" i="6" s="1"/>
  <c r="BI26" i="6" s="1"/>
  <c r="BS26" i="6" s="1"/>
  <c r="BY26" i="6" s="1"/>
  <c r="CC26" i="6" s="1"/>
  <c r="AR27" i="6"/>
  <c r="AQ27" i="6"/>
  <c r="BC27" i="6" s="1"/>
  <c r="BL27" i="6" s="1"/>
  <c r="BV27" i="6" s="1"/>
  <c r="AP27" i="6"/>
  <c r="BB27" i="6" s="1"/>
  <c r="BK27" i="6" s="1"/>
  <c r="BU27" i="6" s="1"/>
  <c r="AO27" i="6"/>
  <c r="BA27" i="6" s="1"/>
  <c r="BJ27" i="6" s="1"/>
  <c r="BT27" i="6" s="1"/>
  <c r="AN27" i="6"/>
  <c r="AZ27" i="6" s="1"/>
  <c r="BI27" i="6" s="1"/>
  <c r="BS27" i="6" s="1"/>
  <c r="BY27" i="6" s="1"/>
  <c r="CC27" i="6" s="1"/>
  <c r="AR28" i="6"/>
  <c r="AQ28" i="6"/>
  <c r="BC28" i="6" s="1"/>
  <c r="BL28" i="6" s="1"/>
  <c r="BV28" i="6" s="1"/>
  <c r="AP28" i="6"/>
  <c r="BB28" i="6" s="1"/>
  <c r="BK28" i="6" s="1"/>
  <c r="BU28" i="6" s="1"/>
  <c r="AO28" i="6"/>
  <c r="BA28" i="6" s="1"/>
  <c r="BJ28" i="6" s="1"/>
  <c r="BT28" i="6" s="1"/>
  <c r="AN28" i="6"/>
  <c r="AZ28" i="6" s="1"/>
  <c r="BI28" i="6" s="1"/>
  <c r="BS28" i="6" s="1"/>
  <c r="BY28" i="6" s="1"/>
  <c r="CC28" i="6" s="1"/>
  <c r="AR29" i="6"/>
  <c r="AQ29" i="6"/>
  <c r="BC29" i="6" s="1"/>
  <c r="BL29" i="6" s="1"/>
  <c r="BV29" i="6" s="1"/>
  <c r="AP29" i="6"/>
  <c r="BB29" i="6" s="1"/>
  <c r="BK29" i="6" s="1"/>
  <c r="BU29" i="6" s="1"/>
  <c r="AO29" i="6"/>
  <c r="BA29" i="6" s="1"/>
  <c r="BJ29" i="6" s="1"/>
  <c r="BT29" i="6" s="1"/>
  <c r="AN29" i="6"/>
  <c r="AZ29" i="6" s="1"/>
  <c r="BI29" i="6" s="1"/>
  <c r="BS29" i="6" s="1"/>
  <c r="BY29" i="6" s="1"/>
  <c r="CC29" i="6" s="1"/>
  <c r="AR30" i="6"/>
  <c r="AQ30" i="6"/>
  <c r="BC30" i="6" s="1"/>
  <c r="BL30" i="6" s="1"/>
  <c r="BV30" i="6" s="1"/>
  <c r="AP30" i="6"/>
  <c r="BB30" i="6" s="1"/>
  <c r="BK30" i="6" s="1"/>
  <c r="BU30" i="6" s="1"/>
  <c r="AO30" i="6"/>
  <c r="BA30" i="6" s="1"/>
  <c r="BJ30" i="6" s="1"/>
  <c r="BT30" i="6" s="1"/>
  <c r="AN30" i="6"/>
  <c r="AZ30" i="6" s="1"/>
  <c r="BI30" i="6" s="1"/>
  <c r="BS30" i="6" s="1"/>
  <c r="BY30" i="6" s="1"/>
  <c r="CC30" i="6" s="1"/>
  <c r="AR31" i="6"/>
  <c r="AQ31" i="6"/>
  <c r="BC31" i="6" s="1"/>
  <c r="BL31" i="6" s="1"/>
  <c r="BV31" i="6" s="1"/>
  <c r="AP31" i="6"/>
  <c r="BB31" i="6" s="1"/>
  <c r="BK31" i="6" s="1"/>
  <c r="BU31" i="6" s="1"/>
  <c r="AO31" i="6"/>
  <c r="BA31" i="6" s="1"/>
  <c r="BJ31" i="6" s="1"/>
  <c r="BT31" i="6" s="1"/>
  <c r="AN31" i="6"/>
  <c r="AZ31" i="6" s="1"/>
  <c r="BI31" i="6" s="1"/>
  <c r="BS31" i="6" s="1"/>
  <c r="BY31" i="6" s="1"/>
  <c r="CC31" i="6" s="1"/>
  <c r="AR32" i="6"/>
  <c r="AQ32" i="6"/>
  <c r="BC32" i="6" s="1"/>
  <c r="BL32" i="6" s="1"/>
  <c r="BV32" i="6" s="1"/>
  <c r="AP32" i="6"/>
  <c r="BB32" i="6" s="1"/>
  <c r="BK32" i="6" s="1"/>
  <c r="BU32" i="6" s="1"/>
  <c r="AO32" i="6"/>
  <c r="BA32" i="6" s="1"/>
  <c r="BJ32" i="6" s="1"/>
  <c r="BT32" i="6" s="1"/>
  <c r="AN32" i="6"/>
  <c r="AZ32" i="6" s="1"/>
  <c r="BI32" i="6" s="1"/>
  <c r="BS32" i="6" s="1"/>
  <c r="BY32" i="6" s="1"/>
  <c r="CC32" i="6" s="1"/>
  <c r="AR34" i="6"/>
  <c r="AQ34" i="6"/>
  <c r="BC34" i="6" s="1"/>
  <c r="BL34" i="6" s="1"/>
  <c r="BV34" i="6" s="1"/>
  <c r="AP34" i="6"/>
  <c r="BB34" i="6" s="1"/>
  <c r="BK34" i="6" s="1"/>
  <c r="BU34" i="6" s="1"/>
  <c r="AO34" i="6"/>
  <c r="BA34" i="6" s="1"/>
  <c r="BJ34" i="6" s="1"/>
  <c r="BT34" i="6" s="1"/>
  <c r="AN34" i="6"/>
  <c r="AZ34" i="6" s="1"/>
  <c r="BI34" i="6" s="1"/>
  <c r="BS34" i="6" s="1"/>
  <c r="BY34" i="6" s="1"/>
  <c r="CC34" i="6" s="1"/>
  <c r="AR35" i="6"/>
  <c r="AQ35" i="6"/>
  <c r="BC35" i="6" s="1"/>
  <c r="BL35" i="6" s="1"/>
  <c r="BV35" i="6" s="1"/>
  <c r="AP35" i="6"/>
  <c r="BB35" i="6" s="1"/>
  <c r="BK35" i="6" s="1"/>
  <c r="BU35" i="6" s="1"/>
  <c r="AO35" i="6"/>
  <c r="BA35" i="6" s="1"/>
  <c r="BJ35" i="6" s="1"/>
  <c r="BT35" i="6" s="1"/>
  <c r="AN35" i="6"/>
  <c r="AZ35" i="6" s="1"/>
  <c r="BI35" i="6" s="1"/>
  <c r="BS35" i="6" s="1"/>
  <c r="BY35" i="6" s="1"/>
  <c r="CC35" i="6" s="1"/>
  <c r="AR36" i="6"/>
  <c r="AQ36" i="6"/>
  <c r="BC36" i="6" s="1"/>
  <c r="BL36" i="6" s="1"/>
  <c r="BV36" i="6" s="1"/>
  <c r="AP36" i="6"/>
  <c r="BB36" i="6" s="1"/>
  <c r="BK36" i="6" s="1"/>
  <c r="BU36" i="6" s="1"/>
  <c r="AO36" i="6"/>
  <c r="BA36" i="6" s="1"/>
  <c r="BJ36" i="6" s="1"/>
  <c r="BT36" i="6" s="1"/>
  <c r="AN36" i="6"/>
  <c r="AZ36" i="6" s="1"/>
  <c r="BI36" i="6" s="1"/>
  <c r="BS36" i="6" s="1"/>
  <c r="BY36" i="6" s="1"/>
  <c r="CC36" i="6" s="1"/>
  <c r="AR38" i="6"/>
  <c r="AQ38" i="6"/>
  <c r="BC38" i="6" s="1"/>
  <c r="BL38" i="6" s="1"/>
  <c r="BV38" i="6" s="1"/>
  <c r="AP38" i="6"/>
  <c r="BB38" i="6" s="1"/>
  <c r="BK38" i="6" s="1"/>
  <c r="BU38" i="6" s="1"/>
  <c r="AO38" i="6"/>
  <c r="BA38" i="6" s="1"/>
  <c r="BJ38" i="6" s="1"/>
  <c r="BT38" i="6" s="1"/>
  <c r="AN38" i="6"/>
  <c r="AZ38" i="6" s="1"/>
  <c r="BI38" i="6" s="1"/>
  <c r="BS38" i="6" s="1"/>
  <c r="BY38" i="6" s="1"/>
  <c r="CC38" i="6" s="1"/>
  <c r="AR42" i="6"/>
  <c r="AQ42" i="6"/>
  <c r="BC42" i="6" s="1"/>
  <c r="BL42" i="6" s="1"/>
  <c r="BV42" i="6" s="1"/>
  <c r="AP42" i="6"/>
  <c r="BB42" i="6" s="1"/>
  <c r="BK42" i="6" s="1"/>
  <c r="BU42" i="6" s="1"/>
  <c r="AO42" i="6"/>
  <c r="BA42" i="6" s="1"/>
  <c r="BJ42" i="6" s="1"/>
  <c r="BT42" i="6" s="1"/>
  <c r="AN42" i="6"/>
  <c r="AZ42" i="6" s="1"/>
  <c r="BI42" i="6" s="1"/>
  <c r="BS42" i="6" s="1"/>
  <c r="BY42" i="6" s="1"/>
  <c r="CC42" i="6" s="1"/>
  <c r="AR43" i="6"/>
  <c r="AQ43" i="6"/>
  <c r="BC43" i="6" s="1"/>
  <c r="BL43" i="6" s="1"/>
  <c r="BV43" i="6" s="1"/>
  <c r="AP43" i="6"/>
  <c r="BB43" i="6" s="1"/>
  <c r="BK43" i="6" s="1"/>
  <c r="BU43" i="6" s="1"/>
  <c r="AO43" i="6"/>
  <c r="BA43" i="6" s="1"/>
  <c r="BJ43" i="6" s="1"/>
  <c r="BT43" i="6" s="1"/>
  <c r="AN43" i="6"/>
  <c r="AZ43" i="6" s="1"/>
  <c r="BI43" i="6" s="1"/>
  <c r="BS43" i="6" s="1"/>
  <c r="BY43" i="6" s="1"/>
  <c r="CC43" i="6" s="1"/>
  <c r="AR47" i="6"/>
  <c r="AQ47" i="6"/>
  <c r="BC47" i="6" s="1"/>
  <c r="BL47" i="6" s="1"/>
  <c r="BV47" i="6" s="1"/>
  <c r="AP47" i="6"/>
  <c r="BB47" i="6" s="1"/>
  <c r="BK47" i="6" s="1"/>
  <c r="BU47" i="6" s="1"/>
  <c r="AO47" i="6"/>
  <c r="BA47" i="6" s="1"/>
  <c r="BJ47" i="6" s="1"/>
  <c r="BT47" i="6" s="1"/>
  <c r="AN47" i="6"/>
  <c r="AZ47" i="6" s="1"/>
  <c r="BI47" i="6" s="1"/>
  <c r="BS47" i="6" s="1"/>
  <c r="BY47" i="6" s="1"/>
  <c r="CC47" i="6" s="1"/>
  <c r="AR48" i="6"/>
  <c r="AQ48" i="6"/>
  <c r="BC48" i="6" s="1"/>
  <c r="BL48" i="6" s="1"/>
  <c r="BV48" i="6" s="1"/>
  <c r="AP48" i="6"/>
  <c r="BB48" i="6" s="1"/>
  <c r="BK48" i="6" s="1"/>
  <c r="BU48" i="6" s="1"/>
  <c r="AO48" i="6"/>
  <c r="BA48" i="6" s="1"/>
  <c r="BJ48" i="6" s="1"/>
  <c r="BT48" i="6" s="1"/>
  <c r="AN48" i="6"/>
  <c r="AZ48" i="6" s="1"/>
  <c r="BI48" i="6" s="1"/>
  <c r="BS48" i="6" s="1"/>
  <c r="BY48" i="6" s="1"/>
  <c r="CC48" i="6" s="1"/>
  <c r="AR49" i="6"/>
  <c r="AQ49" i="6"/>
  <c r="BC49" i="6" s="1"/>
  <c r="BL49" i="6" s="1"/>
  <c r="BV49" i="6" s="1"/>
  <c r="AP49" i="6"/>
  <c r="BB49" i="6" s="1"/>
  <c r="BK49" i="6" s="1"/>
  <c r="BU49" i="6" s="1"/>
  <c r="AO49" i="6"/>
  <c r="BA49" i="6" s="1"/>
  <c r="BJ49" i="6" s="1"/>
  <c r="BT49" i="6" s="1"/>
  <c r="AN49" i="6"/>
  <c r="AZ49" i="6" s="1"/>
  <c r="BI49" i="6" s="1"/>
  <c r="BS49" i="6" s="1"/>
  <c r="BY49" i="6" s="1"/>
  <c r="CC49" i="6" s="1"/>
  <c r="AR50" i="6"/>
  <c r="AQ50" i="6"/>
  <c r="BC50" i="6" s="1"/>
  <c r="BL50" i="6" s="1"/>
  <c r="BV50" i="6" s="1"/>
  <c r="AP50" i="6"/>
  <c r="BB50" i="6" s="1"/>
  <c r="BK50" i="6" s="1"/>
  <c r="BU50" i="6" s="1"/>
  <c r="AO50" i="6"/>
  <c r="BA50" i="6" s="1"/>
  <c r="BJ50" i="6" s="1"/>
  <c r="BT50" i="6" s="1"/>
  <c r="AN50" i="6"/>
  <c r="AZ50" i="6" s="1"/>
  <c r="BI50" i="6" s="1"/>
  <c r="BS50" i="6" s="1"/>
  <c r="BY50" i="6" s="1"/>
  <c r="CC50" i="6" s="1"/>
  <c r="AR51" i="6"/>
  <c r="AQ51" i="6"/>
  <c r="BC51" i="6" s="1"/>
  <c r="BL51" i="6" s="1"/>
  <c r="BV51" i="6" s="1"/>
  <c r="AP51" i="6"/>
  <c r="BB51" i="6" s="1"/>
  <c r="BK51" i="6" s="1"/>
  <c r="BU51" i="6" s="1"/>
  <c r="AO51" i="6"/>
  <c r="BA51" i="6" s="1"/>
  <c r="BJ51" i="6" s="1"/>
  <c r="BT51" i="6" s="1"/>
  <c r="AN51" i="6"/>
  <c r="AZ51" i="6" s="1"/>
  <c r="BI51" i="6" s="1"/>
  <c r="BS51" i="6" s="1"/>
  <c r="BY51" i="6" s="1"/>
  <c r="CC51" i="6" s="1"/>
  <c r="AR52" i="6"/>
  <c r="AQ52" i="6"/>
  <c r="BC52" i="6" s="1"/>
  <c r="BL52" i="6" s="1"/>
  <c r="BV52" i="6" s="1"/>
  <c r="AP52" i="6"/>
  <c r="BB52" i="6" s="1"/>
  <c r="BK52" i="6" s="1"/>
  <c r="BU52" i="6" s="1"/>
  <c r="AO52" i="6"/>
  <c r="BA52" i="6" s="1"/>
  <c r="BJ52" i="6" s="1"/>
  <c r="BT52" i="6" s="1"/>
  <c r="AN52" i="6"/>
  <c r="AZ52" i="6" s="1"/>
  <c r="BI52" i="6" s="1"/>
  <c r="BS52" i="6" s="1"/>
  <c r="BY52" i="6" s="1"/>
  <c r="CC52" i="6" s="1"/>
  <c r="AR53" i="6"/>
  <c r="AQ53" i="6"/>
  <c r="BC53" i="6" s="1"/>
  <c r="BL53" i="6" s="1"/>
  <c r="BV53" i="6" s="1"/>
  <c r="AP53" i="6"/>
  <c r="BB53" i="6" s="1"/>
  <c r="BK53" i="6" s="1"/>
  <c r="BU53" i="6" s="1"/>
  <c r="AO53" i="6"/>
  <c r="BA53" i="6" s="1"/>
  <c r="BJ53" i="6" s="1"/>
  <c r="BT53" i="6" s="1"/>
  <c r="AN53" i="6"/>
  <c r="AZ53" i="6" s="1"/>
  <c r="BI53" i="6" s="1"/>
  <c r="BS53" i="6" s="1"/>
  <c r="BY53" i="6" s="1"/>
  <c r="CC53" i="6" s="1"/>
  <c r="AR54" i="6"/>
  <c r="AQ54" i="6"/>
  <c r="BC54" i="6" s="1"/>
  <c r="BL54" i="6" s="1"/>
  <c r="BV54" i="6" s="1"/>
  <c r="AP54" i="6"/>
  <c r="BB54" i="6" s="1"/>
  <c r="BK54" i="6" s="1"/>
  <c r="BU54" i="6" s="1"/>
  <c r="AO54" i="6"/>
  <c r="BA54" i="6" s="1"/>
  <c r="BJ54" i="6" s="1"/>
  <c r="BT54" i="6" s="1"/>
  <c r="AN54" i="6"/>
  <c r="AZ54" i="6" s="1"/>
  <c r="BI54" i="6" s="1"/>
  <c r="BS54" i="6" s="1"/>
  <c r="BY54" i="6" s="1"/>
  <c r="CC54" i="6" s="1"/>
  <c r="AR6" i="6"/>
  <c r="AQ6" i="6"/>
  <c r="BC6" i="6" s="1"/>
  <c r="BL6" i="6" s="1"/>
  <c r="BV6" i="6" s="1"/>
  <c r="AP6" i="6"/>
  <c r="BB6" i="6" s="1"/>
  <c r="BK6" i="6" s="1"/>
  <c r="BU6" i="6" s="1"/>
  <c r="AO6" i="6"/>
  <c r="BA6" i="6" s="1"/>
  <c r="BJ6" i="6" s="1"/>
  <c r="BT6" i="6" s="1"/>
  <c r="AN6" i="6"/>
  <c r="AZ6" i="6" s="1"/>
  <c r="BI6" i="6" s="1"/>
  <c r="BS6" i="6" s="1"/>
  <c r="BY6" i="6" s="1"/>
  <c r="CC6" i="6" s="1"/>
</calcChain>
</file>

<file path=xl/sharedStrings.xml><?xml version="1.0" encoding="utf-8"?>
<sst xmlns="http://schemas.openxmlformats.org/spreadsheetml/2006/main" count="483" uniqueCount="113">
  <si>
    <t xml:space="preserve">Composition </t>
  </si>
  <si>
    <t xml:space="preserve">Electronegativity </t>
  </si>
  <si>
    <t>Average</t>
  </si>
  <si>
    <t>N-Average</t>
  </si>
  <si>
    <t>TiZrHfVNbTa-N</t>
  </si>
  <si>
    <t>(Zr-Ti-Nb)N</t>
  </si>
  <si>
    <t>(Zr-Ti-Cr-Nb)N</t>
  </si>
  <si>
    <t>(Zr-Ti-Cr-Nb-Si)N</t>
  </si>
  <si>
    <t>(TiZrNbHfTa)N/MoN</t>
  </si>
  <si>
    <t>Ti-TiN-(ZrNbTi)N</t>
  </si>
  <si>
    <r>
      <t>(Al</t>
    </r>
    <r>
      <rPr>
        <vertAlign val="subscript"/>
        <sz val="6"/>
        <color rgb="FF000000"/>
        <rFont val="Times New Roman"/>
      </rPr>
      <t>0.5</t>
    </r>
    <r>
      <rPr>
        <sz val="9"/>
        <color rgb="FF000000"/>
        <rFont val="Times New Roman"/>
      </rPr>
      <t>CrFeNiTi</t>
    </r>
    <r>
      <rPr>
        <vertAlign val="subscript"/>
        <sz val="6"/>
        <color rgb="FF000000"/>
        <rFont val="Times New Roman"/>
      </rPr>
      <t>0.25</t>
    </r>
    <r>
      <rPr>
        <sz val="9"/>
        <color rgb="FF000000"/>
        <rFont val="Times New Roman"/>
      </rPr>
      <t>)N</t>
    </r>
    <r>
      <rPr>
        <vertAlign val="subscript"/>
        <sz val="6"/>
        <color rgb="FF000000"/>
        <rFont val="Times New Roman"/>
      </rPr>
      <t>x</t>
    </r>
  </si>
  <si>
    <t>(FeCoNiCuAlCrV)N</t>
  </si>
  <si>
    <t>Hf-Nb-Ti-V-Zr-N</t>
  </si>
  <si>
    <t>(TiZrNbHfTa)N/WN</t>
  </si>
  <si>
    <r>
      <t>(NbTiAlSiZr)N</t>
    </r>
    <r>
      <rPr>
        <vertAlign val="subscript"/>
        <sz val="6"/>
        <color rgb="FF000000"/>
        <rFont val="Times New Roman"/>
      </rPr>
      <t>x</t>
    </r>
  </si>
  <si>
    <t>(Al,Ta,Ti,V,Zr)N</t>
  </si>
  <si>
    <t>(AlCrTaTiZrMo)N</t>
  </si>
  <si>
    <t>(AlCrNbSiTiV)N</t>
  </si>
  <si>
    <t>(TiZrNbVHf)N</t>
  </si>
  <si>
    <t>(TiZrNbVHfTa)N</t>
  </si>
  <si>
    <t>(Hf,Ta,Ti,V,Zr)N</t>
  </si>
  <si>
    <t>AlCoCrNi-N</t>
  </si>
  <si>
    <r>
      <t>(VAlTiCrMo)N</t>
    </r>
    <r>
      <rPr>
        <vertAlign val="subscript"/>
        <sz val="6"/>
        <color rgb="FF000000"/>
        <rFont val="Times New Roman"/>
      </rPr>
      <t>x</t>
    </r>
  </si>
  <si>
    <t>Al-Cr-Nb-Y-Zr-N</t>
  </si>
  <si>
    <r>
      <t>(Cr</t>
    </r>
    <r>
      <rPr>
        <vertAlign val="subscript"/>
        <sz val="6"/>
        <color rgb="FF000000"/>
        <rFont val="Times New Roman"/>
      </rPr>
      <t>0.35</t>
    </r>
    <r>
      <rPr>
        <sz val="9"/>
        <color rgb="FF000000"/>
        <rFont val="Times New Roman"/>
      </rPr>
      <t>Al</t>
    </r>
    <r>
      <rPr>
        <vertAlign val="subscript"/>
        <sz val="6"/>
        <color rgb="FF000000"/>
        <rFont val="Times New Roman"/>
      </rPr>
      <t>0.25</t>
    </r>
    <r>
      <rPr>
        <sz val="9"/>
        <color rgb="FF000000"/>
        <rFont val="Times New Roman"/>
      </rPr>
      <t>Nb</t>
    </r>
    <r>
      <rPr>
        <vertAlign val="subscript"/>
        <sz val="6"/>
        <color rgb="FF000000"/>
        <rFont val="Times New Roman"/>
      </rPr>
      <t>0.12</t>
    </r>
    <r>
      <rPr>
        <sz val="9"/>
        <color rgb="FF000000"/>
        <rFont val="Times New Roman"/>
      </rPr>
      <t>Si</t>
    </r>
    <r>
      <rPr>
        <vertAlign val="subscript"/>
        <sz val="6"/>
        <color rgb="FF000000"/>
        <rFont val="Times New Roman"/>
      </rPr>
      <t>0.08</t>
    </r>
    <r>
      <rPr>
        <sz val="9"/>
        <color rgb="FF000000"/>
        <rFont val="Times New Roman"/>
      </rPr>
      <t>V</t>
    </r>
    <r>
      <rPr>
        <vertAlign val="subscript"/>
        <sz val="6"/>
        <color rgb="FF000000"/>
        <rFont val="Times New Roman"/>
      </rPr>
      <t>0.20</t>
    </r>
    <r>
      <rPr>
        <sz val="9"/>
        <color rgb="FF000000"/>
        <rFont val="Times New Roman"/>
      </rPr>
      <t>)N</t>
    </r>
  </si>
  <si>
    <r>
      <t>(Hf</t>
    </r>
    <r>
      <rPr>
        <vertAlign val="subscript"/>
        <sz val="6"/>
        <color rgb="FF000000"/>
        <rFont val="Times New Roman"/>
      </rPr>
      <t>0.2</t>
    </r>
    <r>
      <rPr>
        <sz val="9"/>
        <color rgb="FF000000"/>
        <rFont val="Times New Roman"/>
      </rPr>
      <t>Nb</t>
    </r>
    <r>
      <rPr>
        <vertAlign val="subscript"/>
        <sz val="6"/>
        <color rgb="FF000000"/>
        <rFont val="Times New Roman"/>
      </rPr>
      <t>0.2</t>
    </r>
    <r>
      <rPr>
        <sz val="9"/>
        <color rgb="FF000000"/>
        <rFont val="Times New Roman"/>
      </rPr>
      <t>Ta</t>
    </r>
    <r>
      <rPr>
        <vertAlign val="subscript"/>
        <sz val="6"/>
        <color rgb="FF000000"/>
        <rFont val="Times New Roman"/>
      </rPr>
      <t>0.2</t>
    </r>
    <r>
      <rPr>
        <sz val="9"/>
        <color rgb="FF000000"/>
        <rFont val="Times New Roman"/>
      </rPr>
      <t>Ti</t>
    </r>
    <r>
      <rPr>
        <vertAlign val="subscript"/>
        <sz val="6"/>
        <color rgb="FF000000"/>
        <rFont val="Times New Roman"/>
      </rPr>
      <t>0.2</t>
    </r>
    <r>
      <rPr>
        <sz val="9"/>
        <color rgb="FF000000"/>
        <rFont val="Times New Roman"/>
      </rPr>
      <t>Zr</t>
    </r>
    <r>
      <rPr>
        <vertAlign val="subscript"/>
        <sz val="6"/>
        <color rgb="FF000000"/>
        <rFont val="Times New Roman"/>
      </rPr>
      <t>0.2</t>
    </r>
    <r>
      <rPr>
        <sz val="9"/>
        <color rgb="FF000000"/>
        <rFont val="Times New Roman"/>
      </rPr>
      <t>)N</t>
    </r>
  </si>
  <si>
    <r>
      <t>(HfNbTaTiZr) N</t>
    </r>
    <r>
      <rPr>
        <vertAlign val="subscript"/>
        <sz val="6"/>
        <color rgb="FF000000"/>
        <rFont val="Times New Roman"/>
      </rPr>
      <t>x</t>
    </r>
  </si>
  <si>
    <r>
      <t>(CrNbTaTiV)N</t>
    </r>
    <r>
      <rPr>
        <vertAlign val="subscript"/>
        <sz val="6"/>
        <color rgb="FF000000"/>
        <rFont val="Times New Roman"/>
        <charset val="1"/>
      </rPr>
      <t>x</t>
    </r>
  </si>
  <si>
    <r>
      <t>AlCoCrCu</t>
    </r>
    <r>
      <rPr>
        <vertAlign val="subscript"/>
        <sz val="6"/>
        <color rgb="FF000000"/>
        <rFont val="Times New Roman"/>
      </rPr>
      <t>0.5</t>
    </r>
    <r>
      <rPr>
        <sz val="9"/>
        <color rgb="FF000000"/>
        <rFont val="Times New Roman"/>
      </rPr>
      <t>FeNi</t>
    </r>
  </si>
  <si>
    <t>Al-Cr-Nb-Si-Zr-N</t>
  </si>
  <si>
    <r>
      <t>(CrAlTiNbV)N</t>
    </r>
    <r>
      <rPr>
        <vertAlign val="subscript"/>
        <sz val="6"/>
        <color rgb="FF000000"/>
        <rFont val="Times New Roman"/>
      </rPr>
      <t>x</t>
    </r>
  </si>
  <si>
    <t>(AlCrTiVZr)N</t>
  </si>
  <si>
    <r>
      <t>(AlCrTiZrMo)-Si</t>
    </r>
    <r>
      <rPr>
        <vertAlign val="subscript"/>
        <sz val="6"/>
        <color rgb="FF000000"/>
        <rFont val="Times New Roman"/>
      </rPr>
      <t>x</t>
    </r>
    <r>
      <rPr>
        <sz val="9"/>
        <color rgb="FF000000"/>
        <rFont val="Times New Roman"/>
      </rPr>
      <t>-N</t>
    </r>
  </si>
  <si>
    <r>
      <t>(MoNbTaVW)</t>
    </r>
    <r>
      <rPr>
        <vertAlign val="subscript"/>
        <sz val="6"/>
        <color rgb="FF000000"/>
        <rFont val="Times New Roman"/>
      </rPr>
      <t>1-x</t>
    </r>
    <r>
      <rPr>
        <sz val="9"/>
        <color rgb="FF000000"/>
        <rFont val="Times New Roman"/>
      </rPr>
      <t>N</t>
    </r>
    <r>
      <rPr>
        <vertAlign val="subscript"/>
        <sz val="6"/>
        <color rgb="FF000000"/>
        <rFont val="Times New Roman"/>
      </rPr>
      <t>x</t>
    </r>
  </si>
  <si>
    <t>TiZrNbTaFeN</t>
  </si>
  <si>
    <t>TaNbSiZrCr-N</t>
  </si>
  <si>
    <r>
      <t>Ni</t>
    </r>
    <r>
      <rPr>
        <vertAlign val="subscript"/>
        <sz val="6"/>
        <color rgb="FF000000"/>
        <rFont val="Times New Roman"/>
      </rPr>
      <t>45</t>
    </r>
    <r>
      <rPr>
        <sz val="9"/>
        <color rgb="FF000000"/>
        <rFont val="Times New Roman"/>
      </rPr>
      <t>(CoCrFe)</t>
    </r>
    <r>
      <rPr>
        <vertAlign val="subscript"/>
        <sz val="6"/>
        <color rgb="FF000000"/>
        <rFont val="Times New Roman"/>
      </rPr>
      <t>40</t>
    </r>
    <r>
      <rPr>
        <sz val="9"/>
        <color rgb="FF000000"/>
        <rFont val="Times New Roman"/>
      </rPr>
      <t>(AlTi)</t>
    </r>
    <r>
      <rPr>
        <vertAlign val="subscript"/>
        <sz val="6"/>
        <color rgb="FF000000"/>
        <rFont val="Times New Roman"/>
      </rPr>
      <t>15</t>
    </r>
    <r>
      <rPr>
        <sz val="9"/>
        <color rgb="FF000000"/>
        <rFont val="Times New Roman"/>
      </rPr>
      <t>-N</t>
    </r>
  </si>
  <si>
    <t>(TiCrZrVAl)N</t>
  </si>
  <si>
    <t>Fe-Co-Ni-Cr-Cu-Al-Mn-N</t>
  </si>
  <si>
    <r>
      <t>Fe-Co-Ni-Cr-Cu-Al</t>
    </r>
    <r>
      <rPr>
        <vertAlign val="subscript"/>
        <sz val="6"/>
        <color rgb="FF000000"/>
        <rFont val="Times New Roman"/>
        <charset val="1"/>
      </rPr>
      <t>0.5</t>
    </r>
    <r>
      <rPr>
        <sz val="9"/>
        <color rgb="FF000000"/>
        <rFont val="Times New Roman"/>
        <charset val="1"/>
      </rPr>
      <t>-N</t>
    </r>
  </si>
  <si>
    <r>
      <t>Al</t>
    </r>
    <r>
      <rPr>
        <vertAlign val="subscript"/>
        <sz val="6"/>
        <color rgb="FF000000"/>
        <rFont val="Times New Roman"/>
        <charset val="1"/>
      </rPr>
      <t>x</t>
    </r>
    <r>
      <rPr>
        <sz val="9"/>
        <color rgb="FF000000"/>
        <rFont val="Times New Roman"/>
        <charset val="1"/>
      </rPr>
      <t>CoCrCuFeNi-N</t>
    </r>
  </si>
  <si>
    <t>AlCrNiSiTi-N</t>
  </si>
  <si>
    <t>AlCrTaTiZr-N</t>
  </si>
  <si>
    <t>AlMoNbSiTaTiVZr)50N50</t>
  </si>
  <si>
    <r>
      <t>AlMoNbSiTaTiVZr)N</t>
    </r>
    <r>
      <rPr>
        <vertAlign val="subscript"/>
        <sz val="6"/>
        <color rgb="FF000000"/>
        <rFont val="Times New Roman"/>
        <charset val="1"/>
      </rPr>
      <t>x</t>
    </r>
  </si>
  <si>
    <t>AlCrNbSiTiV)N</t>
  </si>
  <si>
    <r>
      <t>(Al</t>
    </r>
    <r>
      <rPr>
        <vertAlign val="subscript"/>
        <sz val="6"/>
        <color rgb="FF000000"/>
        <rFont val="Times New Roman"/>
        <charset val="1"/>
      </rPr>
      <t>1.5</t>
    </r>
    <r>
      <rPr>
        <sz val="9"/>
        <color rgb="FF000000"/>
        <rFont val="Times New Roman"/>
        <charset val="1"/>
      </rPr>
      <t>CrNb</t>
    </r>
    <r>
      <rPr>
        <vertAlign val="subscript"/>
        <sz val="6"/>
        <color rgb="FF000000"/>
        <rFont val="Times New Roman"/>
        <charset val="1"/>
      </rPr>
      <t>0.5</t>
    </r>
    <r>
      <rPr>
        <sz val="9"/>
        <color rgb="FF000000"/>
        <rFont val="Times New Roman"/>
        <charset val="1"/>
      </rPr>
      <t>Si</t>
    </r>
    <r>
      <rPr>
        <vertAlign val="subscript"/>
        <sz val="6"/>
        <color rgb="FF000000"/>
        <rFont val="Times New Roman"/>
        <charset val="1"/>
      </rPr>
      <t>0.5</t>
    </r>
    <r>
      <rPr>
        <sz val="9"/>
        <color rgb="FF000000"/>
        <rFont val="Times New Roman"/>
        <charset val="1"/>
      </rPr>
      <t>Ti)N</t>
    </r>
    <r>
      <rPr>
        <vertAlign val="subscript"/>
        <sz val="6"/>
        <color rgb="FF000000"/>
        <rFont val="Times New Roman"/>
        <charset val="1"/>
      </rPr>
      <t>x</t>
    </r>
  </si>
  <si>
    <t>(Ti-Hf-Zr-V-Nb)N</t>
  </si>
  <si>
    <r>
      <t>(Al</t>
    </r>
    <r>
      <rPr>
        <vertAlign val="subscript"/>
        <sz val="6"/>
        <color rgb="FF000000"/>
        <rFont val="Times New Roman"/>
        <charset val="1"/>
      </rPr>
      <t>23.1</t>
    </r>
    <r>
      <rPr>
        <sz val="9"/>
        <color rgb="FF000000"/>
        <rFont val="Times New Roman"/>
        <charset val="1"/>
      </rPr>
      <t>Cr</t>
    </r>
    <r>
      <rPr>
        <vertAlign val="subscript"/>
        <sz val="6"/>
        <color rgb="FF000000"/>
        <rFont val="Times New Roman"/>
        <charset val="1"/>
      </rPr>
      <t>30.8</t>
    </r>
    <r>
      <rPr>
        <sz val="9"/>
        <color rgb="FF000000"/>
        <rFont val="Times New Roman"/>
        <charset val="1"/>
      </rPr>
      <t>Nb</t>
    </r>
    <r>
      <rPr>
        <vertAlign val="subscript"/>
        <sz val="6"/>
        <color rgb="FF000000"/>
        <rFont val="Times New Roman"/>
        <charset val="1"/>
      </rPr>
      <t>7.7</t>
    </r>
    <r>
      <rPr>
        <sz val="9"/>
        <color rgb="FF000000"/>
        <rFont val="Times New Roman"/>
        <charset val="1"/>
      </rPr>
      <t>Si</t>
    </r>
    <r>
      <rPr>
        <vertAlign val="subscript"/>
        <sz val="6"/>
        <color rgb="FF000000"/>
        <rFont val="Times New Roman"/>
        <charset val="1"/>
      </rPr>
      <t>7.7</t>
    </r>
    <r>
      <rPr>
        <sz val="9"/>
        <color rgb="FF000000"/>
        <rFont val="Times New Roman"/>
        <charset val="1"/>
      </rPr>
      <t>Ti</t>
    </r>
    <r>
      <rPr>
        <vertAlign val="subscript"/>
        <sz val="6"/>
        <color rgb="FF000000"/>
        <rFont val="Times New Roman"/>
        <charset val="1"/>
      </rPr>
      <t>30.7</t>
    </r>
    <r>
      <rPr>
        <sz val="9"/>
        <color rgb="FF000000"/>
        <rFont val="Times New Roman"/>
        <charset val="1"/>
      </rPr>
      <t>)N</t>
    </r>
    <r>
      <rPr>
        <vertAlign val="subscript"/>
        <sz val="6"/>
        <color rgb="FF000000"/>
        <rFont val="Times New Roman"/>
        <charset val="1"/>
      </rPr>
      <t>50</t>
    </r>
  </si>
  <si>
    <r>
      <t>(Al</t>
    </r>
    <r>
      <rPr>
        <vertAlign val="subscript"/>
        <sz val="6"/>
        <color rgb="FF000000"/>
        <rFont val="Times New Roman"/>
      </rPr>
      <t>29.1</t>
    </r>
    <r>
      <rPr>
        <sz val="9"/>
        <color rgb="FF000000"/>
        <rFont val="Times New Roman"/>
      </rPr>
      <t>Cr</t>
    </r>
    <r>
      <rPr>
        <vertAlign val="subscript"/>
        <sz val="6"/>
        <color rgb="FF000000"/>
        <rFont val="Times New Roman"/>
      </rPr>
      <t>30.8</t>
    </r>
    <r>
      <rPr>
        <sz val="9"/>
        <color rgb="FF000000"/>
        <rFont val="Times New Roman"/>
      </rPr>
      <t>Nb</t>
    </r>
    <r>
      <rPr>
        <vertAlign val="subscript"/>
        <sz val="6"/>
        <color rgb="FF000000"/>
        <rFont val="Times New Roman"/>
      </rPr>
      <t>11.2</t>
    </r>
    <r>
      <rPr>
        <sz val="9"/>
        <color rgb="FF000000"/>
        <rFont val="Times New Roman"/>
      </rPr>
      <t>Si</t>
    </r>
    <r>
      <rPr>
        <vertAlign val="subscript"/>
        <sz val="6"/>
        <color rgb="FF000000"/>
        <rFont val="Times New Roman"/>
      </rPr>
      <t>7.7</t>
    </r>
    <r>
      <rPr>
        <sz val="9"/>
        <color rgb="FF000000"/>
        <rFont val="Times New Roman"/>
      </rPr>
      <t>Ti</t>
    </r>
    <r>
      <rPr>
        <vertAlign val="subscript"/>
        <sz val="6"/>
        <color rgb="FF000000"/>
        <rFont val="Times New Roman"/>
      </rPr>
      <t>21.2</t>
    </r>
    <r>
      <rPr>
        <sz val="9"/>
        <color rgb="FF000000"/>
        <rFont val="Times New Roman"/>
      </rPr>
      <t>)N</t>
    </r>
    <r>
      <rPr>
        <vertAlign val="subscript"/>
        <sz val="6"/>
        <color rgb="FF000000"/>
        <rFont val="Times New Roman"/>
      </rPr>
      <t>50</t>
    </r>
  </si>
  <si>
    <r>
      <t>(Al</t>
    </r>
    <r>
      <rPr>
        <vertAlign val="subscript"/>
        <sz val="6"/>
        <color rgb="FF000000"/>
        <rFont val="Times New Roman"/>
      </rPr>
      <t>0.34</t>
    </r>
    <r>
      <rPr>
        <sz val="9"/>
        <color rgb="FF000000"/>
        <rFont val="Times New Roman"/>
      </rPr>
      <t>Cr</t>
    </r>
    <r>
      <rPr>
        <vertAlign val="subscript"/>
        <sz val="6"/>
        <color rgb="FF000000"/>
        <rFont val="Times New Roman"/>
      </rPr>
      <t>0.22</t>
    </r>
    <r>
      <rPr>
        <sz val="9"/>
        <color rgb="FF000000"/>
        <rFont val="Times New Roman"/>
      </rPr>
      <t>Nb</t>
    </r>
    <r>
      <rPr>
        <vertAlign val="subscript"/>
        <sz val="6"/>
        <color rgb="FF000000"/>
        <rFont val="Times New Roman"/>
      </rPr>
      <t>0.11</t>
    </r>
    <r>
      <rPr>
        <sz val="9"/>
        <color rgb="FF000000"/>
        <rFont val="Times New Roman"/>
      </rPr>
      <t>Si</t>
    </r>
    <r>
      <rPr>
        <vertAlign val="subscript"/>
        <sz val="6"/>
        <color rgb="FF000000"/>
        <rFont val="Times New Roman"/>
      </rPr>
      <t>0.11</t>
    </r>
    <r>
      <rPr>
        <sz val="9"/>
        <color rgb="FF000000"/>
        <rFont val="Times New Roman"/>
      </rPr>
      <t>Ti</t>
    </r>
    <r>
      <rPr>
        <vertAlign val="subscript"/>
        <sz val="6"/>
        <color rgb="FF000000"/>
        <rFont val="Times New Roman"/>
      </rPr>
      <t>0.22</t>
    </r>
    <r>
      <rPr>
        <sz val="9"/>
        <color rgb="FF000000"/>
        <rFont val="Times New Roman"/>
      </rPr>
      <t>)</t>
    </r>
    <r>
      <rPr>
        <vertAlign val="subscript"/>
        <sz val="6"/>
        <color rgb="FF000000"/>
        <rFont val="Times New Roman"/>
      </rPr>
      <t>50</t>
    </r>
    <r>
      <rPr>
        <sz val="9"/>
        <color rgb="FF000000"/>
        <rFont val="Times New Roman"/>
      </rPr>
      <t>N</t>
    </r>
    <r>
      <rPr>
        <vertAlign val="subscript"/>
        <sz val="6"/>
        <color rgb="FF000000"/>
        <rFont val="Times New Roman"/>
      </rPr>
      <t>50</t>
    </r>
  </si>
  <si>
    <r>
      <t>AlCrSiNbZr)N</t>
    </r>
    <r>
      <rPr>
        <vertAlign val="subscript"/>
        <sz val="6"/>
        <color rgb="FF000000"/>
        <rFont val="Times New Roman"/>
        <charset val="1"/>
      </rPr>
      <t>x</t>
    </r>
  </si>
  <si>
    <t>Al,Cr,Nb,Y,Zr)N</t>
  </si>
  <si>
    <t>Electronegativity</t>
  </si>
  <si>
    <t>N</t>
  </si>
  <si>
    <t xml:space="preserve">Nitrogen -Average </t>
  </si>
  <si>
    <t>Entropy</t>
  </si>
  <si>
    <t>radius</t>
  </si>
  <si>
    <t>C*R=</t>
  </si>
  <si>
    <t>RADIUS*COMPOSTITION</t>
  </si>
  <si>
    <t>SUM=C*R</t>
  </si>
  <si>
    <t>RADIUS/SUM</t>
  </si>
  <si>
    <t>S1=1+R/S</t>
  </si>
  <si>
    <t>S1^2</t>
  </si>
  <si>
    <t>COMPOSTITION*S1^2</t>
  </si>
  <si>
    <t>S2=COMPOSITION*S1^2</t>
  </si>
  <si>
    <t>ATOMIC MISMATCH</t>
  </si>
  <si>
    <t xml:space="preserve">Radius </t>
  </si>
  <si>
    <t>Minimum</t>
  </si>
  <si>
    <r>
      <t>(Al</t>
    </r>
    <r>
      <rPr>
        <vertAlign val="subscript"/>
        <sz val="11"/>
        <color rgb="FF000000"/>
        <rFont val="Times New Roman"/>
        <family val="1"/>
      </rPr>
      <t>0.5</t>
    </r>
    <r>
      <rPr>
        <sz val="11"/>
        <color rgb="FF000000"/>
        <rFont val="Times New Roman"/>
        <family val="1"/>
      </rPr>
      <t>CrFeNiTi</t>
    </r>
    <r>
      <rPr>
        <vertAlign val="subscript"/>
        <sz val="11"/>
        <color rgb="FF000000"/>
        <rFont val="Times New Roman"/>
        <family val="1"/>
      </rPr>
      <t>0.25</t>
    </r>
    <r>
      <rPr>
        <sz val="11"/>
        <color rgb="FF000000"/>
        <rFont val="Times New Roman"/>
        <family val="1"/>
      </rPr>
      <t>)N</t>
    </r>
    <r>
      <rPr>
        <vertAlign val="subscript"/>
        <sz val="11"/>
        <color rgb="FF000000"/>
        <rFont val="Times New Roman"/>
        <family val="1"/>
      </rPr>
      <t>x</t>
    </r>
  </si>
  <si>
    <r>
      <t>(NbTiAlSiZr)N</t>
    </r>
    <r>
      <rPr>
        <vertAlign val="subscript"/>
        <sz val="11"/>
        <color rgb="FF000000"/>
        <rFont val="Times New Roman"/>
        <family val="1"/>
      </rPr>
      <t>x</t>
    </r>
  </si>
  <si>
    <r>
      <t>(VAlTiCrMo)N</t>
    </r>
    <r>
      <rPr>
        <vertAlign val="subscript"/>
        <sz val="11"/>
        <color rgb="FF000000"/>
        <rFont val="Times New Roman"/>
        <family val="1"/>
      </rPr>
      <t>x</t>
    </r>
  </si>
  <si>
    <r>
      <t>(Cr</t>
    </r>
    <r>
      <rPr>
        <vertAlign val="subscript"/>
        <sz val="11"/>
        <color rgb="FF000000"/>
        <rFont val="Times New Roman"/>
        <family val="1"/>
      </rPr>
      <t>0.35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0.25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0.12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0.08</t>
    </r>
    <r>
      <rPr>
        <sz val="11"/>
        <color rgb="FF000000"/>
        <rFont val="Times New Roman"/>
        <family val="1"/>
      </rPr>
      <t>V</t>
    </r>
    <r>
      <rPr>
        <vertAlign val="subscript"/>
        <sz val="11"/>
        <color rgb="FF000000"/>
        <rFont val="Times New Roman"/>
        <family val="1"/>
      </rPr>
      <t>0.20</t>
    </r>
    <r>
      <rPr>
        <sz val="11"/>
        <color rgb="FF000000"/>
        <rFont val="Times New Roman"/>
        <family val="1"/>
      </rPr>
      <t>)N</t>
    </r>
  </si>
  <si>
    <r>
      <t>(Hf</t>
    </r>
    <r>
      <rPr>
        <vertAlign val="subscript"/>
        <sz val="11"/>
        <color rgb="FF000000"/>
        <rFont val="Times New Roman"/>
        <family val="1"/>
      </rPr>
      <t>0.2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0.2</t>
    </r>
    <r>
      <rPr>
        <sz val="11"/>
        <color rgb="FF000000"/>
        <rFont val="Times New Roman"/>
        <family val="1"/>
      </rPr>
      <t>Ta</t>
    </r>
    <r>
      <rPr>
        <vertAlign val="subscript"/>
        <sz val="11"/>
        <color rgb="FF000000"/>
        <rFont val="Times New Roman"/>
        <family val="1"/>
      </rPr>
      <t>0.2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0.2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0.2</t>
    </r>
    <r>
      <rPr>
        <sz val="11"/>
        <color rgb="FF000000"/>
        <rFont val="Times New Roman"/>
        <family val="1"/>
      </rPr>
      <t>)N</t>
    </r>
  </si>
  <si>
    <r>
      <t>(HfNbTaTiZr) N</t>
    </r>
    <r>
      <rPr>
        <vertAlign val="subscript"/>
        <sz val="11"/>
        <color rgb="FF000000"/>
        <rFont val="Times New Roman"/>
        <family val="1"/>
      </rPr>
      <t>x</t>
    </r>
  </si>
  <si>
    <r>
      <t>(CrNbTaTiV)N</t>
    </r>
    <r>
      <rPr>
        <vertAlign val="subscript"/>
        <sz val="11"/>
        <color rgb="FF000000"/>
        <rFont val="Times New Roman"/>
        <family val="1"/>
      </rPr>
      <t>x</t>
    </r>
  </si>
  <si>
    <r>
      <t>AlCoCrCu</t>
    </r>
    <r>
      <rPr>
        <vertAlign val="subscript"/>
        <sz val="11"/>
        <color rgb="FF000000"/>
        <rFont val="Times New Roman"/>
        <family val="1"/>
      </rPr>
      <t>0.5</t>
    </r>
    <r>
      <rPr>
        <sz val="11"/>
        <color rgb="FF000000"/>
        <rFont val="Times New Roman"/>
        <family val="1"/>
      </rPr>
      <t>FeNi</t>
    </r>
  </si>
  <si>
    <r>
      <t>(CrAlTiNbV)N</t>
    </r>
    <r>
      <rPr>
        <vertAlign val="subscript"/>
        <sz val="11"/>
        <color rgb="FF000000"/>
        <rFont val="Times New Roman"/>
        <family val="1"/>
      </rPr>
      <t>x</t>
    </r>
  </si>
  <si>
    <r>
      <t>(AlCrTiZrMo)-Si</t>
    </r>
    <r>
      <rPr>
        <vertAlign val="subscript"/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-N</t>
    </r>
  </si>
  <si>
    <r>
      <t>(MoNbTaVW)</t>
    </r>
    <r>
      <rPr>
        <vertAlign val="subscript"/>
        <sz val="11"/>
        <color rgb="FF000000"/>
        <rFont val="Times New Roman"/>
        <family val="1"/>
      </rPr>
      <t>1-x</t>
    </r>
    <r>
      <rPr>
        <sz val="11"/>
        <color rgb="FF000000"/>
        <rFont val="Times New Roman"/>
        <family val="1"/>
      </rPr>
      <t>N</t>
    </r>
    <r>
      <rPr>
        <vertAlign val="subscript"/>
        <sz val="11"/>
        <color rgb="FF000000"/>
        <rFont val="Times New Roman"/>
        <family val="1"/>
      </rPr>
      <t>x</t>
    </r>
  </si>
  <si>
    <r>
      <t>Ni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(CoCrFe)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(AlTi)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-N</t>
    </r>
  </si>
  <si>
    <r>
      <t>Fe-Co-Ni-Cr-Cu-Al</t>
    </r>
    <r>
      <rPr>
        <vertAlign val="subscript"/>
        <sz val="11"/>
        <color rgb="FF000000"/>
        <rFont val="Times New Roman"/>
        <family val="1"/>
      </rPr>
      <t>0.5</t>
    </r>
    <r>
      <rPr>
        <sz val="11"/>
        <color rgb="FF000000"/>
        <rFont val="Times New Roman"/>
        <family val="1"/>
      </rPr>
      <t>-N</t>
    </r>
  </si>
  <si>
    <r>
      <t>Al</t>
    </r>
    <r>
      <rPr>
        <vertAlign val="subscript"/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CoCrCuFeNi-N</t>
    </r>
  </si>
  <si>
    <r>
      <t>AlMoNbSiTaTiVZr)N</t>
    </r>
    <r>
      <rPr>
        <vertAlign val="subscript"/>
        <sz val="11"/>
        <color rgb="FF000000"/>
        <rFont val="Times New Roman"/>
        <family val="1"/>
      </rPr>
      <t>x</t>
    </r>
  </si>
  <si>
    <r>
      <t>(Al</t>
    </r>
    <r>
      <rPr>
        <vertAlign val="subscript"/>
        <sz val="11"/>
        <color rgb="FF000000"/>
        <rFont val="Times New Roman"/>
        <family val="1"/>
      </rPr>
      <t>1.5</t>
    </r>
    <r>
      <rPr>
        <sz val="11"/>
        <color rgb="FF000000"/>
        <rFont val="Times New Roman"/>
        <family val="1"/>
      </rPr>
      <t>CrNb</t>
    </r>
    <r>
      <rPr>
        <vertAlign val="subscript"/>
        <sz val="11"/>
        <color rgb="FF000000"/>
        <rFont val="Times New Roman"/>
        <family val="1"/>
      </rPr>
      <t>0.5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0.5</t>
    </r>
    <r>
      <rPr>
        <sz val="11"/>
        <color rgb="FF000000"/>
        <rFont val="Times New Roman"/>
        <family val="1"/>
      </rPr>
      <t>Ti)N</t>
    </r>
    <r>
      <rPr>
        <vertAlign val="subscript"/>
        <sz val="11"/>
        <color rgb="FF000000"/>
        <rFont val="Times New Roman"/>
        <family val="1"/>
      </rPr>
      <t>x</t>
    </r>
  </si>
  <si>
    <r>
      <t>(Al</t>
    </r>
    <r>
      <rPr>
        <vertAlign val="subscript"/>
        <sz val="11"/>
        <color rgb="FF000000"/>
        <rFont val="Times New Roman"/>
        <family val="1"/>
      </rPr>
      <t>23.1</t>
    </r>
    <r>
      <rPr>
        <sz val="11"/>
        <color rgb="FF000000"/>
        <rFont val="Times New Roman"/>
        <family val="1"/>
      </rPr>
      <t>Cr</t>
    </r>
    <r>
      <rPr>
        <vertAlign val="subscript"/>
        <sz val="11"/>
        <color rgb="FF000000"/>
        <rFont val="Times New Roman"/>
        <family val="1"/>
      </rPr>
      <t>30.8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7.7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7.7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30.7</t>
    </r>
    <r>
      <rPr>
        <sz val="11"/>
        <color rgb="FF000000"/>
        <rFont val="Times New Roman"/>
        <family val="1"/>
      </rPr>
      <t>)N</t>
    </r>
    <r>
      <rPr>
        <vertAlign val="subscript"/>
        <sz val="11"/>
        <color rgb="FF000000"/>
        <rFont val="Times New Roman"/>
        <family val="1"/>
      </rPr>
      <t>50</t>
    </r>
  </si>
  <si>
    <r>
      <t>(Al</t>
    </r>
    <r>
      <rPr>
        <vertAlign val="subscript"/>
        <sz val="11"/>
        <color rgb="FF000000"/>
        <rFont val="Times New Roman"/>
        <family val="1"/>
      </rPr>
      <t>29.1</t>
    </r>
    <r>
      <rPr>
        <sz val="11"/>
        <color rgb="FF000000"/>
        <rFont val="Times New Roman"/>
        <family val="1"/>
      </rPr>
      <t>Cr</t>
    </r>
    <r>
      <rPr>
        <vertAlign val="subscript"/>
        <sz val="11"/>
        <color rgb="FF000000"/>
        <rFont val="Times New Roman"/>
        <family val="1"/>
      </rPr>
      <t>30.8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11.2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7.7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21.2</t>
    </r>
    <r>
      <rPr>
        <sz val="11"/>
        <color rgb="FF000000"/>
        <rFont val="Times New Roman"/>
        <family val="1"/>
      </rPr>
      <t>)N</t>
    </r>
    <r>
      <rPr>
        <vertAlign val="subscript"/>
        <sz val="11"/>
        <color rgb="FF000000"/>
        <rFont val="Times New Roman"/>
        <family val="1"/>
      </rPr>
      <t>50</t>
    </r>
  </si>
  <si>
    <r>
      <t>(Al</t>
    </r>
    <r>
      <rPr>
        <vertAlign val="subscript"/>
        <sz val="11"/>
        <color rgb="FF000000"/>
        <rFont val="Times New Roman"/>
        <family val="1"/>
      </rPr>
      <t>0.34</t>
    </r>
    <r>
      <rPr>
        <sz val="11"/>
        <color rgb="FF000000"/>
        <rFont val="Times New Roman"/>
        <family val="1"/>
      </rPr>
      <t>Cr</t>
    </r>
    <r>
      <rPr>
        <vertAlign val="subscript"/>
        <sz val="11"/>
        <color rgb="FF000000"/>
        <rFont val="Times New Roman"/>
        <family val="1"/>
      </rPr>
      <t>0.22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0.11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0.11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0.22</t>
    </r>
    <r>
      <rPr>
        <sz val="11"/>
        <color rgb="FF000000"/>
        <rFont val="Times New Roman"/>
        <family val="1"/>
      </rPr>
      <t>)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N</t>
    </r>
    <r>
      <rPr>
        <vertAlign val="subscript"/>
        <sz val="11"/>
        <color rgb="FF000000"/>
        <rFont val="Times New Roman"/>
        <family val="1"/>
      </rPr>
      <t>50</t>
    </r>
  </si>
  <si>
    <r>
      <t>AlCrSiNbZr)N</t>
    </r>
    <r>
      <rPr>
        <vertAlign val="subscript"/>
        <sz val="11"/>
        <color rgb="FF000000"/>
        <rFont val="Times New Roman"/>
        <family val="1"/>
      </rPr>
      <t>x</t>
    </r>
  </si>
  <si>
    <t>Individual Enthalpy</t>
  </si>
  <si>
    <t xml:space="preserve">Enthalpy </t>
  </si>
  <si>
    <r>
      <t>(Al</t>
    </r>
    <r>
      <rPr>
        <vertAlign val="subscript"/>
        <sz val="6"/>
        <color rgb="FF000000"/>
        <rFont val="Times New Roman"/>
        <family val="1"/>
      </rPr>
      <t>0.5</t>
    </r>
    <r>
      <rPr>
        <sz val="9"/>
        <color rgb="FF000000"/>
        <rFont val="Times New Roman"/>
        <family val="1"/>
      </rPr>
      <t>CrFeNiTi</t>
    </r>
    <r>
      <rPr>
        <vertAlign val="subscript"/>
        <sz val="6"/>
        <color rgb="FF000000"/>
        <rFont val="Times New Roman"/>
        <family val="1"/>
      </rPr>
      <t>0.25</t>
    </r>
    <r>
      <rPr>
        <sz val="9"/>
        <color rgb="FF000000"/>
        <rFont val="Times New Roman"/>
        <family val="1"/>
      </rPr>
      <t>)N</t>
    </r>
    <r>
      <rPr>
        <vertAlign val="subscript"/>
        <sz val="6"/>
        <color rgb="FF000000"/>
        <rFont val="Times New Roman"/>
        <family val="1"/>
      </rPr>
      <t>x</t>
    </r>
  </si>
  <si>
    <r>
      <t>(NbTiAlSiZr)N</t>
    </r>
    <r>
      <rPr>
        <vertAlign val="subscript"/>
        <sz val="6"/>
        <color rgb="FF000000"/>
        <rFont val="Times New Roman"/>
        <family val="1"/>
      </rPr>
      <t>x</t>
    </r>
  </si>
  <si>
    <r>
      <t>(VAlTiCrMo)N</t>
    </r>
    <r>
      <rPr>
        <vertAlign val="subscript"/>
        <sz val="6"/>
        <color rgb="FF000000"/>
        <rFont val="Times New Roman"/>
        <family val="1"/>
      </rPr>
      <t>x</t>
    </r>
  </si>
  <si>
    <r>
      <t>(Cr</t>
    </r>
    <r>
      <rPr>
        <vertAlign val="subscript"/>
        <sz val="6"/>
        <color rgb="FF000000"/>
        <rFont val="Times New Roman"/>
        <family val="1"/>
      </rPr>
      <t>0.35</t>
    </r>
    <r>
      <rPr>
        <sz val="9"/>
        <color rgb="FF000000"/>
        <rFont val="Times New Roman"/>
        <family val="1"/>
      </rPr>
      <t>Al</t>
    </r>
    <r>
      <rPr>
        <vertAlign val="subscript"/>
        <sz val="6"/>
        <color rgb="FF000000"/>
        <rFont val="Times New Roman"/>
        <family val="1"/>
      </rPr>
      <t>0.25</t>
    </r>
    <r>
      <rPr>
        <sz val="9"/>
        <color rgb="FF000000"/>
        <rFont val="Times New Roman"/>
        <family val="1"/>
      </rPr>
      <t>Nb</t>
    </r>
    <r>
      <rPr>
        <vertAlign val="subscript"/>
        <sz val="6"/>
        <color rgb="FF000000"/>
        <rFont val="Times New Roman"/>
        <family val="1"/>
      </rPr>
      <t>0.12</t>
    </r>
    <r>
      <rPr>
        <sz val="9"/>
        <color rgb="FF000000"/>
        <rFont val="Times New Roman"/>
        <family val="1"/>
      </rPr>
      <t>Si</t>
    </r>
    <r>
      <rPr>
        <vertAlign val="subscript"/>
        <sz val="6"/>
        <color rgb="FF000000"/>
        <rFont val="Times New Roman"/>
        <family val="1"/>
      </rPr>
      <t>0.08</t>
    </r>
    <r>
      <rPr>
        <sz val="9"/>
        <color rgb="FF000000"/>
        <rFont val="Times New Roman"/>
        <family val="1"/>
      </rPr>
      <t>V</t>
    </r>
    <r>
      <rPr>
        <vertAlign val="subscript"/>
        <sz val="6"/>
        <color rgb="FF000000"/>
        <rFont val="Times New Roman"/>
        <family val="1"/>
      </rPr>
      <t>0.20</t>
    </r>
    <r>
      <rPr>
        <sz val="9"/>
        <color rgb="FF000000"/>
        <rFont val="Times New Roman"/>
        <family val="1"/>
      </rPr>
      <t>)N</t>
    </r>
  </si>
  <si>
    <r>
      <t>(Hf</t>
    </r>
    <r>
      <rPr>
        <vertAlign val="subscript"/>
        <sz val="6"/>
        <color rgb="FF000000"/>
        <rFont val="Times New Roman"/>
        <family val="1"/>
      </rPr>
      <t>0.2</t>
    </r>
    <r>
      <rPr>
        <sz val="9"/>
        <color rgb="FF000000"/>
        <rFont val="Times New Roman"/>
        <family val="1"/>
      </rPr>
      <t>Nb</t>
    </r>
    <r>
      <rPr>
        <vertAlign val="subscript"/>
        <sz val="6"/>
        <color rgb="FF000000"/>
        <rFont val="Times New Roman"/>
        <family val="1"/>
      </rPr>
      <t>0.2</t>
    </r>
    <r>
      <rPr>
        <sz val="9"/>
        <color rgb="FF000000"/>
        <rFont val="Times New Roman"/>
        <family val="1"/>
      </rPr>
      <t>Ta</t>
    </r>
    <r>
      <rPr>
        <vertAlign val="subscript"/>
        <sz val="6"/>
        <color rgb="FF000000"/>
        <rFont val="Times New Roman"/>
        <family val="1"/>
      </rPr>
      <t>0.2</t>
    </r>
    <r>
      <rPr>
        <sz val="9"/>
        <color rgb="FF000000"/>
        <rFont val="Times New Roman"/>
        <family val="1"/>
      </rPr>
      <t>Ti</t>
    </r>
    <r>
      <rPr>
        <vertAlign val="subscript"/>
        <sz val="6"/>
        <color rgb="FF000000"/>
        <rFont val="Times New Roman"/>
        <family val="1"/>
      </rPr>
      <t>0.2</t>
    </r>
    <r>
      <rPr>
        <sz val="9"/>
        <color rgb="FF000000"/>
        <rFont val="Times New Roman"/>
        <family val="1"/>
      </rPr>
      <t>Zr</t>
    </r>
    <r>
      <rPr>
        <vertAlign val="subscript"/>
        <sz val="6"/>
        <color rgb="FF000000"/>
        <rFont val="Times New Roman"/>
        <family val="1"/>
      </rPr>
      <t>0.2</t>
    </r>
    <r>
      <rPr>
        <sz val="9"/>
        <color rgb="FF000000"/>
        <rFont val="Times New Roman"/>
        <family val="1"/>
      </rPr>
      <t>)N</t>
    </r>
  </si>
  <si>
    <r>
      <t>(HfNbTaTiZr) N</t>
    </r>
    <r>
      <rPr>
        <vertAlign val="subscript"/>
        <sz val="6"/>
        <color rgb="FF000000"/>
        <rFont val="Times New Roman"/>
        <family val="1"/>
      </rPr>
      <t>x</t>
    </r>
  </si>
  <si>
    <r>
      <t>(CrNbTaTiV)N</t>
    </r>
    <r>
      <rPr>
        <vertAlign val="subscript"/>
        <sz val="6"/>
        <color rgb="FF000000"/>
        <rFont val="Times New Roman"/>
        <family val="1"/>
      </rPr>
      <t>x</t>
    </r>
  </si>
  <si>
    <r>
      <t>AlCoCrCu</t>
    </r>
    <r>
      <rPr>
        <vertAlign val="subscript"/>
        <sz val="6"/>
        <color rgb="FF000000"/>
        <rFont val="Times New Roman"/>
        <family val="1"/>
      </rPr>
      <t>0.5</t>
    </r>
    <r>
      <rPr>
        <sz val="9"/>
        <color rgb="FF000000"/>
        <rFont val="Times New Roman"/>
        <family val="1"/>
      </rPr>
      <t>FeNi</t>
    </r>
  </si>
  <si>
    <r>
      <t>(CrAlTiNbV)N</t>
    </r>
    <r>
      <rPr>
        <vertAlign val="subscript"/>
        <sz val="6"/>
        <color rgb="FF000000"/>
        <rFont val="Times New Roman"/>
        <family val="1"/>
      </rPr>
      <t>x</t>
    </r>
  </si>
  <si>
    <r>
      <t>(AlCrTiZrMo)-Si</t>
    </r>
    <r>
      <rPr>
        <vertAlign val="subscript"/>
        <sz val="6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-N</t>
    </r>
  </si>
  <si>
    <r>
      <t>(MoNbTaVW)</t>
    </r>
    <r>
      <rPr>
        <vertAlign val="subscript"/>
        <sz val="6"/>
        <color rgb="FF000000"/>
        <rFont val="Times New Roman"/>
        <family val="1"/>
      </rPr>
      <t>1-x</t>
    </r>
    <r>
      <rPr>
        <sz val="9"/>
        <color rgb="FF000000"/>
        <rFont val="Times New Roman"/>
        <family val="1"/>
      </rPr>
      <t>N</t>
    </r>
    <r>
      <rPr>
        <vertAlign val="subscript"/>
        <sz val="6"/>
        <color rgb="FF000000"/>
        <rFont val="Times New Roman"/>
        <family val="1"/>
      </rPr>
      <t>x</t>
    </r>
  </si>
  <si>
    <r>
      <t>Ni</t>
    </r>
    <r>
      <rPr>
        <vertAlign val="subscript"/>
        <sz val="6"/>
        <color rgb="FF000000"/>
        <rFont val="Times New Roman"/>
        <family val="1"/>
      </rPr>
      <t>45</t>
    </r>
    <r>
      <rPr>
        <sz val="9"/>
        <color rgb="FF000000"/>
        <rFont val="Times New Roman"/>
        <family val="1"/>
      </rPr>
      <t>(CoCrFe)</t>
    </r>
    <r>
      <rPr>
        <vertAlign val="subscript"/>
        <sz val="6"/>
        <color rgb="FF000000"/>
        <rFont val="Times New Roman"/>
        <family val="1"/>
      </rPr>
      <t>40</t>
    </r>
    <r>
      <rPr>
        <sz val="9"/>
        <color rgb="FF000000"/>
        <rFont val="Times New Roman"/>
        <family val="1"/>
      </rPr>
      <t>(AlTi)</t>
    </r>
    <r>
      <rPr>
        <vertAlign val="subscript"/>
        <sz val="6"/>
        <color rgb="FF000000"/>
        <rFont val="Times New Roman"/>
        <family val="1"/>
      </rPr>
      <t>15</t>
    </r>
    <r>
      <rPr>
        <sz val="9"/>
        <color rgb="FF000000"/>
        <rFont val="Times New Roman"/>
        <family val="1"/>
      </rPr>
      <t>-N</t>
    </r>
  </si>
  <si>
    <r>
      <t>Fe-Co-Ni-Cr-Cu-Al</t>
    </r>
    <r>
      <rPr>
        <vertAlign val="subscript"/>
        <sz val="6"/>
        <color rgb="FF000000"/>
        <rFont val="Times New Roman"/>
        <family val="1"/>
      </rPr>
      <t>0.5</t>
    </r>
    <r>
      <rPr>
        <sz val="9"/>
        <color rgb="FF000000"/>
        <rFont val="Times New Roman"/>
        <family val="1"/>
      </rPr>
      <t>-N</t>
    </r>
  </si>
  <si>
    <r>
      <t>Al</t>
    </r>
    <r>
      <rPr>
        <vertAlign val="subscript"/>
        <sz val="6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CoCrCuFeNi-N</t>
    </r>
  </si>
  <si>
    <r>
      <t>AlMoNbSiTaTiVZr)N</t>
    </r>
    <r>
      <rPr>
        <vertAlign val="subscript"/>
        <sz val="6"/>
        <color rgb="FF000000"/>
        <rFont val="Times New Roman"/>
        <family val="1"/>
      </rPr>
      <t>x</t>
    </r>
  </si>
  <si>
    <r>
      <t>(Al</t>
    </r>
    <r>
      <rPr>
        <vertAlign val="subscript"/>
        <sz val="6"/>
        <color rgb="FF000000"/>
        <rFont val="Times New Roman"/>
        <family val="1"/>
      </rPr>
      <t>1.5</t>
    </r>
    <r>
      <rPr>
        <sz val="9"/>
        <color rgb="FF000000"/>
        <rFont val="Times New Roman"/>
        <family val="1"/>
      </rPr>
      <t>CrNb</t>
    </r>
    <r>
      <rPr>
        <vertAlign val="subscript"/>
        <sz val="6"/>
        <color rgb="FF000000"/>
        <rFont val="Times New Roman"/>
        <family val="1"/>
      </rPr>
      <t>0.5</t>
    </r>
    <r>
      <rPr>
        <sz val="9"/>
        <color rgb="FF000000"/>
        <rFont val="Times New Roman"/>
        <family val="1"/>
      </rPr>
      <t>Si</t>
    </r>
    <r>
      <rPr>
        <vertAlign val="subscript"/>
        <sz val="6"/>
        <color rgb="FF000000"/>
        <rFont val="Times New Roman"/>
        <family val="1"/>
      </rPr>
      <t>0.5</t>
    </r>
    <r>
      <rPr>
        <sz val="9"/>
        <color rgb="FF000000"/>
        <rFont val="Times New Roman"/>
        <family val="1"/>
      </rPr>
      <t>Ti)N</t>
    </r>
    <r>
      <rPr>
        <vertAlign val="subscript"/>
        <sz val="6"/>
        <color rgb="FF000000"/>
        <rFont val="Times New Roman"/>
        <family val="1"/>
      </rPr>
      <t>x</t>
    </r>
  </si>
  <si>
    <r>
      <t>(Al</t>
    </r>
    <r>
      <rPr>
        <vertAlign val="subscript"/>
        <sz val="6"/>
        <color rgb="FF000000"/>
        <rFont val="Times New Roman"/>
        <family val="1"/>
      </rPr>
      <t>23.1</t>
    </r>
    <r>
      <rPr>
        <sz val="9"/>
        <color rgb="FF000000"/>
        <rFont val="Times New Roman"/>
        <family val="1"/>
      </rPr>
      <t>Cr</t>
    </r>
    <r>
      <rPr>
        <vertAlign val="subscript"/>
        <sz val="6"/>
        <color rgb="FF000000"/>
        <rFont val="Times New Roman"/>
        <family val="1"/>
      </rPr>
      <t>30.8</t>
    </r>
    <r>
      <rPr>
        <sz val="9"/>
        <color rgb="FF000000"/>
        <rFont val="Times New Roman"/>
        <family val="1"/>
      </rPr>
      <t>Nb</t>
    </r>
    <r>
      <rPr>
        <vertAlign val="subscript"/>
        <sz val="6"/>
        <color rgb="FF000000"/>
        <rFont val="Times New Roman"/>
        <family val="1"/>
      </rPr>
      <t>7.7</t>
    </r>
    <r>
      <rPr>
        <sz val="9"/>
        <color rgb="FF000000"/>
        <rFont val="Times New Roman"/>
        <family val="1"/>
      </rPr>
      <t>Si</t>
    </r>
    <r>
      <rPr>
        <vertAlign val="subscript"/>
        <sz val="6"/>
        <color rgb="FF000000"/>
        <rFont val="Times New Roman"/>
        <family val="1"/>
      </rPr>
      <t>7.7</t>
    </r>
    <r>
      <rPr>
        <sz val="9"/>
        <color rgb="FF000000"/>
        <rFont val="Times New Roman"/>
        <family val="1"/>
      </rPr>
      <t>Ti</t>
    </r>
    <r>
      <rPr>
        <vertAlign val="subscript"/>
        <sz val="6"/>
        <color rgb="FF000000"/>
        <rFont val="Times New Roman"/>
        <family val="1"/>
      </rPr>
      <t>30.7</t>
    </r>
    <r>
      <rPr>
        <sz val="9"/>
        <color rgb="FF000000"/>
        <rFont val="Times New Roman"/>
        <family val="1"/>
      </rPr>
      <t>)N</t>
    </r>
    <r>
      <rPr>
        <vertAlign val="subscript"/>
        <sz val="6"/>
        <color rgb="FF000000"/>
        <rFont val="Times New Roman"/>
        <family val="1"/>
      </rPr>
      <t>50</t>
    </r>
  </si>
  <si>
    <r>
      <t>(Al</t>
    </r>
    <r>
      <rPr>
        <vertAlign val="subscript"/>
        <sz val="6"/>
        <color rgb="FF000000"/>
        <rFont val="Times New Roman"/>
        <family val="1"/>
      </rPr>
      <t>29.1</t>
    </r>
    <r>
      <rPr>
        <sz val="9"/>
        <color rgb="FF000000"/>
        <rFont val="Times New Roman"/>
        <family val="1"/>
      </rPr>
      <t>Cr</t>
    </r>
    <r>
      <rPr>
        <vertAlign val="subscript"/>
        <sz val="6"/>
        <color rgb="FF000000"/>
        <rFont val="Times New Roman"/>
        <family val="1"/>
      </rPr>
      <t>30.8</t>
    </r>
    <r>
      <rPr>
        <sz val="9"/>
        <color rgb="FF000000"/>
        <rFont val="Times New Roman"/>
        <family val="1"/>
      </rPr>
      <t>Nb</t>
    </r>
    <r>
      <rPr>
        <vertAlign val="subscript"/>
        <sz val="6"/>
        <color rgb="FF000000"/>
        <rFont val="Times New Roman"/>
        <family val="1"/>
      </rPr>
      <t>11.2</t>
    </r>
    <r>
      <rPr>
        <sz val="9"/>
        <color rgb="FF000000"/>
        <rFont val="Times New Roman"/>
        <family val="1"/>
      </rPr>
      <t>Si</t>
    </r>
    <r>
      <rPr>
        <vertAlign val="subscript"/>
        <sz val="6"/>
        <color rgb="FF000000"/>
        <rFont val="Times New Roman"/>
        <family val="1"/>
      </rPr>
      <t>7.7</t>
    </r>
    <r>
      <rPr>
        <sz val="9"/>
        <color rgb="FF000000"/>
        <rFont val="Times New Roman"/>
        <family val="1"/>
      </rPr>
      <t>Ti</t>
    </r>
    <r>
      <rPr>
        <vertAlign val="subscript"/>
        <sz val="6"/>
        <color rgb="FF000000"/>
        <rFont val="Times New Roman"/>
        <family val="1"/>
      </rPr>
      <t>21.2</t>
    </r>
    <r>
      <rPr>
        <sz val="9"/>
        <color rgb="FF000000"/>
        <rFont val="Times New Roman"/>
        <family val="1"/>
      </rPr>
      <t>)N</t>
    </r>
    <r>
      <rPr>
        <vertAlign val="subscript"/>
        <sz val="6"/>
        <color rgb="FF000000"/>
        <rFont val="Times New Roman"/>
        <family val="1"/>
      </rPr>
      <t>50</t>
    </r>
  </si>
  <si>
    <r>
      <t>(Al</t>
    </r>
    <r>
      <rPr>
        <vertAlign val="subscript"/>
        <sz val="6"/>
        <color rgb="FF000000"/>
        <rFont val="Times New Roman"/>
        <family val="1"/>
      </rPr>
      <t>0.34</t>
    </r>
    <r>
      <rPr>
        <sz val="9"/>
        <color rgb="FF000000"/>
        <rFont val="Times New Roman"/>
        <family val="1"/>
      </rPr>
      <t>Cr</t>
    </r>
    <r>
      <rPr>
        <vertAlign val="subscript"/>
        <sz val="6"/>
        <color rgb="FF000000"/>
        <rFont val="Times New Roman"/>
        <family val="1"/>
      </rPr>
      <t>0.22</t>
    </r>
    <r>
      <rPr>
        <sz val="9"/>
        <color rgb="FF000000"/>
        <rFont val="Times New Roman"/>
        <family val="1"/>
      </rPr>
      <t>Nb</t>
    </r>
    <r>
      <rPr>
        <vertAlign val="subscript"/>
        <sz val="6"/>
        <color rgb="FF000000"/>
        <rFont val="Times New Roman"/>
        <family val="1"/>
      </rPr>
      <t>0.11</t>
    </r>
    <r>
      <rPr>
        <sz val="9"/>
        <color rgb="FF000000"/>
        <rFont val="Times New Roman"/>
        <family val="1"/>
      </rPr>
      <t>Si</t>
    </r>
    <r>
      <rPr>
        <vertAlign val="subscript"/>
        <sz val="6"/>
        <color rgb="FF000000"/>
        <rFont val="Times New Roman"/>
        <family val="1"/>
      </rPr>
      <t>0.11</t>
    </r>
    <r>
      <rPr>
        <sz val="9"/>
        <color rgb="FF000000"/>
        <rFont val="Times New Roman"/>
        <family val="1"/>
      </rPr>
      <t>Ti</t>
    </r>
    <r>
      <rPr>
        <vertAlign val="subscript"/>
        <sz val="6"/>
        <color rgb="FF000000"/>
        <rFont val="Times New Roman"/>
        <family val="1"/>
      </rPr>
      <t>0.22</t>
    </r>
    <r>
      <rPr>
        <sz val="9"/>
        <color rgb="FF000000"/>
        <rFont val="Times New Roman"/>
        <family val="1"/>
      </rPr>
      <t>)</t>
    </r>
    <r>
      <rPr>
        <vertAlign val="subscript"/>
        <sz val="6"/>
        <color rgb="FF000000"/>
        <rFont val="Times New Roman"/>
        <family val="1"/>
      </rPr>
      <t>50</t>
    </r>
    <r>
      <rPr>
        <sz val="9"/>
        <color rgb="FF000000"/>
        <rFont val="Times New Roman"/>
        <family val="1"/>
      </rPr>
      <t>N</t>
    </r>
    <r>
      <rPr>
        <vertAlign val="subscript"/>
        <sz val="6"/>
        <color rgb="FF000000"/>
        <rFont val="Times New Roman"/>
        <family val="1"/>
      </rPr>
      <t>50</t>
    </r>
  </si>
  <si>
    <r>
      <t>AlCrSiNbZr)N</t>
    </r>
    <r>
      <rPr>
        <vertAlign val="subscript"/>
        <sz val="6"/>
        <color rgb="FF000000"/>
        <rFont val="Times New Roman"/>
        <family val="1"/>
      </rPr>
      <t>x</t>
    </r>
  </si>
  <si>
    <t>Pseudo Potential Radii</t>
  </si>
  <si>
    <t>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</si>
</sst>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9"/>
      <color rgb="FF000000"/>
      <name val="Times New Roman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9"/>
      <color rgb="FF000000"/>
      <name val="Times New Roman"/>
    </font>
    <font>
      <vertAlign val="subscript"/>
      <sz val="6"/>
      <color rgb="FF000000"/>
      <name val="Times New Roman"/>
    </font>
    <font>
      <b/>
      <sz val="12"/>
      <color rgb="FF000000"/>
      <name val="-Apple-System"/>
      <charset val="1"/>
    </font>
    <font>
      <b/>
      <sz val="12"/>
      <color rgb="FF000000"/>
      <name val="Calibri"/>
      <scheme val="minor"/>
    </font>
    <font>
      <sz val="11"/>
      <color rgb="FF444444"/>
      <name val="Calibri"/>
      <family val="2"/>
      <charset val="1"/>
      <scheme val="minor"/>
    </font>
    <font>
      <vertAlign val="subscript"/>
      <sz val="6"/>
      <color rgb="FF000000"/>
      <name val="Times New Roman"/>
      <charset val="1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sz val="12"/>
      <color rgb="FF000000"/>
      <name val="Angsana New"/>
    </font>
    <font>
      <sz val="9"/>
      <color rgb="FF000000"/>
      <name val="Times New Roman"/>
      <family val="1"/>
    </font>
    <font>
      <vertAlign val="subscript"/>
      <sz val="6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4" fillId="2" borderId="0" xfId="0" applyFont="1" applyFill="1"/>
    <xf numFmtId="0" fontId="10" fillId="3" borderId="0" xfId="0" applyFont="1" applyFill="1"/>
    <xf numFmtId="0" fontId="10" fillId="0" borderId="0" xfId="0" applyFont="1"/>
    <xf numFmtId="0" fontId="10" fillId="2" borderId="0" xfId="0" applyFont="1" applyFill="1"/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VEC!$O$3</c:f>
              <c:strCache>
                <c:ptCount val="1"/>
                <c:pt idx="0">
                  <c:v>VEC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VEC!$L$4:$N$53</c:f>
              <c:multiLvlStrCache>
                <c:ptCount val="50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8</c:v>
                  </c:pt>
                  <c:pt idx="7">
                    <c:v>10</c:v>
                  </c:pt>
                  <c:pt idx="8">
                    <c:v>4</c:v>
                  </c:pt>
                  <c:pt idx="9">
                    <c:v>5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4</c:v>
                  </c:pt>
                  <c:pt idx="17">
                    <c:v>6</c:v>
                  </c:pt>
                  <c:pt idx="18">
                    <c:v>4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6</c:v>
                  </c:pt>
                  <c:pt idx="25">
                    <c:v>5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5</c:v>
                  </c:pt>
                  <c:pt idx="30">
                    <c:v>5</c:v>
                  </c:pt>
                  <c:pt idx="31">
                    <c:v>4</c:v>
                  </c:pt>
                  <c:pt idx="32">
                    <c:v>6</c:v>
                  </c:pt>
                  <c:pt idx="33">
                    <c:v>4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6</c:v>
                  </c:pt>
                  <c:pt idx="37">
                    <c:v>10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4</c:v>
                  </c:pt>
                  <c:pt idx="48">
                    <c:v>5</c:v>
                  </c:pt>
                  <c:pt idx="49">
                    <c:v>5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9</c:v>
                  </c:pt>
                  <c:pt idx="8">
                    <c:v>5</c:v>
                  </c:pt>
                  <c:pt idx="9">
                    <c:v>4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6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9</c:v>
                  </c:pt>
                  <c:pt idx="18">
                    <c:v>3</c:v>
                  </c:pt>
                  <c:pt idx="19">
                    <c:v>6</c:v>
                  </c:pt>
                  <c:pt idx="20">
                    <c:v>3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9</c:v>
                  </c:pt>
                  <c:pt idx="25">
                    <c:v>6</c:v>
                  </c:pt>
                  <c:pt idx="26">
                    <c:v>3</c:v>
                  </c:pt>
                  <c:pt idx="27">
                    <c:v>6</c:v>
                  </c:pt>
                  <c:pt idx="28">
                    <c:v>6</c:v>
                  </c:pt>
                  <c:pt idx="29">
                    <c:v>5</c:v>
                  </c:pt>
                  <c:pt idx="30">
                    <c:v>4</c:v>
                  </c:pt>
                  <c:pt idx="31">
                    <c:v>5</c:v>
                  </c:pt>
                  <c:pt idx="32">
                    <c:v>11</c:v>
                  </c:pt>
                  <c:pt idx="33">
                    <c:v>6</c:v>
                  </c:pt>
                  <c:pt idx="34">
                    <c:v>9</c:v>
                  </c:pt>
                  <c:pt idx="35">
                    <c:v>9</c:v>
                  </c:pt>
                  <c:pt idx="36">
                    <c:v>9</c:v>
                  </c:pt>
                  <c:pt idx="37">
                    <c:v>6</c:v>
                  </c:pt>
                  <c:pt idx="38">
                    <c:v>6</c:v>
                  </c:pt>
                  <c:pt idx="39">
                    <c:v>6</c:v>
                  </c:pt>
                  <c:pt idx="40">
                    <c:v>6</c:v>
                  </c:pt>
                  <c:pt idx="41">
                    <c:v>6</c:v>
                  </c:pt>
                  <c:pt idx="42">
                    <c:v>6</c:v>
                  </c:pt>
                  <c:pt idx="43">
                    <c:v>4</c:v>
                  </c:pt>
                  <c:pt idx="44">
                    <c:v>6</c:v>
                  </c:pt>
                  <c:pt idx="45">
                    <c:v>6</c:v>
                  </c:pt>
                  <c:pt idx="46">
                    <c:v>6</c:v>
                  </c:pt>
                  <c:pt idx="47">
                    <c:v>6</c:v>
                  </c:pt>
                  <c:pt idx="48">
                    <c:v>6</c:v>
                  </c:pt>
                  <c:pt idx="49">
                    <c:v>6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3</c:v>
                  </c:pt>
                  <c:pt idx="7">
                    <c:v>8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3</c:v>
                  </c:pt>
                  <c:pt idx="18">
                    <c:v>5</c:v>
                  </c:pt>
                  <c:pt idx="19">
                    <c:v>3</c:v>
                  </c:pt>
                  <c:pt idx="20">
                    <c:v>6</c:v>
                  </c:pt>
                  <c:pt idx="21">
                    <c:v>4</c:v>
                  </c:pt>
                  <c:pt idx="22">
                    <c:v>4</c:v>
                  </c:pt>
                  <c:pt idx="23">
                    <c:v>6</c:v>
                  </c:pt>
                  <c:pt idx="24">
                    <c:v>3</c:v>
                  </c:pt>
                  <c:pt idx="25">
                    <c:v>3</c:v>
                  </c:pt>
                  <c:pt idx="26">
                    <c:v>6</c:v>
                  </c:pt>
                  <c:pt idx="27">
                    <c:v>3</c:v>
                  </c:pt>
                  <c:pt idx="28">
                    <c:v>3</c:v>
                  </c:pt>
                  <c:pt idx="29">
                    <c:v>6</c:v>
                  </c:pt>
                  <c:pt idx="30">
                    <c:v>4</c:v>
                  </c:pt>
                  <c:pt idx="31">
                    <c:v>4</c:v>
                  </c:pt>
                  <c:pt idx="32">
                    <c:v>10</c:v>
                  </c:pt>
                  <c:pt idx="33">
                    <c:v>4</c:v>
                  </c:pt>
                  <c:pt idx="34">
                    <c:v>8</c:v>
                  </c:pt>
                  <c:pt idx="35">
                    <c:v>8</c:v>
                  </c:pt>
                  <c:pt idx="36">
                    <c:v>3</c:v>
                  </c:pt>
                  <c:pt idx="37">
                    <c:v>3</c:v>
                  </c:pt>
                  <c:pt idx="38">
                    <c:v>2</c:v>
                  </c:pt>
                  <c:pt idx="39">
                    <c:v>3</c:v>
                  </c:pt>
                  <c:pt idx="40">
                    <c:v>3</c:v>
                  </c:pt>
                  <c:pt idx="41">
                    <c:v>3</c:v>
                  </c:pt>
                  <c:pt idx="42">
                    <c:v>3</c:v>
                  </c:pt>
                  <c:pt idx="43">
                    <c:v>4</c:v>
                  </c:pt>
                  <c:pt idx="44">
                    <c:v>3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</c:lvl>
              </c:multiLvlStrCache>
            </c:multiLvlStrRef>
          </c:cat>
          <c:val>
            <c:numRef>
              <c:f>VEC!$O$4:$O$53</c:f>
              <c:numCache>
                <c:formatCode>General</c:formatCode>
                <c:ptCount val="50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10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8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11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E-4BAA-B192-4E2FE848FB3B}"/>
            </c:ext>
          </c:extLst>
        </c:ser>
        <c:ser>
          <c:idx val="1"/>
          <c:order val="1"/>
          <c:tx>
            <c:strRef>
              <c:f>VEC!$P$3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VEC!$L$4:$N$53</c:f>
              <c:multiLvlStrCache>
                <c:ptCount val="50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8</c:v>
                  </c:pt>
                  <c:pt idx="7">
                    <c:v>10</c:v>
                  </c:pt>
                  <c:pt idx="8">
                    <c:v>4</c:v>
                  </c:pt>
                  <c:pt idx="9">
                    <c:v>5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4</c:v>
                  </c:pt>
                  <c:pt idx="17">
                    <c:v>6</c:v>
                  </c:pt>
                  <c:pt idx="18">
                    <c:v>4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6</c:v>
                  </c:pt>
                  <c:pt idx="25">
                    <c:v>5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5</c:v>
                  </c:pt>
                  <c:pt idx="30">
                    <c:v>5</c:v>
                  </c:pt>
                  <c:pt idx="31">
                    <c:v>4</c:v>
                  </c:pt>
                  <c:pt idx="32">
                    <c:v>6</c:v>
                  </c:pt>
                  <c:pt idx="33">
                    <c:v>4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6</c:v>
                  </c:pt>
                  <c:pt idx="37">
                    <c:v>10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4</c:v>
                  </c:pt>
                  <c:pt idx="48">
                    <c:v>5</c:v>
                  </c:pt>
                  <c:pt idx="49">
                    <c:v>5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9</c:v>
                  </c:pt>
                  <c:pt idx="8">
                    <c:v>5</c:v>
                  </c:pt>
                  <c:pt idx="9">
                    <c:v>4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6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9</c:v>
                  </c:pt>
                  <c:pt idx="18">
                    <c:v>3</c:v>
                  </c:pt>
                  <c:pt idx="19">
                    <c:v>6</c:v>
                  </c:pt>
                  <c:pt idx="20">
                    <c:v>3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9</c:v>
                  </c:pt>
                  <c:pt idx="25">
                    <c:v>6</c:v>
                  </c:pt>
                  <c:pt idx="26">
                    <c:v>3</c:v>
                  </c:pt>
                  <c:pt idx="27">
                    <c:v>6</c:v>
                  </c:pt>
                  <c:pt idx="28">
                    <c:v>6</c:v>
                  </c:pt>
                  <c:pt idx="29">
                    <c:v>5</c:v>
                  </c:pt>
                  <c:pt idx="30">
                    <c:v>4</c:v>
                  </c:pt>
                  <c:pt idx="31">
                    <c:v>5</c:v>
                  </c:pt>
                  <c:pt idx="32">
                    <c:v>11</c:v>
                  </c:pt>
                  <c:pt idx="33">
                    <c:v>6</c:v>
                  </c:pt>
                  <c:pt idx="34">
                    <c:v>9</c:v>
                  </c:pt>
                  <c:pt idx="35">
                    <c:v>9</c:v>
                  </c:pt>
                  <c:pt idx="36">
                    <c:v>9</c:v>
                  </c:pt>
                  <c:pt idx="37">
                    <c:v>6</c:v>
                  </c:pt>
                  <c:pt idx="38">
                    <c:v>6</c:v>
                  </c:pt>
                  <c:pt idx="39">
                    <c:v>6</c:v>
                  </c:pt>
                  <c:pt idx="40">
                    <c:v>6</c:v>
                  </c:pt>
                  <c:pt idx="41">
                    <c:v>6</c:v>
                  </c:pt>
                  <c:pt idx="42">
                    <c:v>6</c:v>
                  </c:pt>
                  <c:pt idx="43">
                    <c:v>4</c:v>
                  </c:pt>
                  <c:pt idx="44">
                    <c:v>6</c:v>
                  </c:pt>
                  <c:pt idx="45">
                    <c:v>6</c:v>
                  </c:pt>
                  <c:pt idx="46">
                    <c:v>6</c:v>
                  </c:pt>
                  <c:pt idx="47">
                    <c:v>6</c:v>
                  </c:pt>
                  <c:pt idx="48">
                    <c:v>6</c:v>
                  </c:pt>
                  <c:pt idx="49">
                    <c:v>6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3</c:v>
                  </c:pt>
                  <c:pt idx="7">
                    <c:v>8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3</c:v>
                  </c:pt>
                  <c:pt idx="18">
                    <c:v>5</c:v>
                  </c:pt>
                  <c:pt idx="19">
                    <c:v>3</c:v>
                  </c:pt>
                  <c:pt idx="20">
                    <c:v>6</c:v>
                  </c:pt>
                  <c:pt idx="21">
                    <c:v>4</c:v>
                  </c:pt>
                  <c:pt idx="22">
                    <c:v>4</c:v>
                  </c:pt>
                  <c:pt idx="23">
                    <c:v>6</c:v>
                  </c:pt>
                  <c:pt idx="24">
                    <c:v>3</c:v>
                  </c:pt>
                  <c:pt idx="25">
                    <c:v>3</c:v>
                  </c:pt>
                  <c:pt idx="26">
                    <c:v>6</c:v>
                  </c:pt>
                  <c:pt idx="27">
                    <c:v>3</c:v>
                  </c:pt>
                  <c:pt idx="28">
                    <c:v>3</c:v>
                  </c:pt>
                  <c:pt idx="29">
                    <c:v>6</c:v>
                  </c:pt>
                  <c:pt idx="30">
                    <c:v>4</c:v>
                  </c:pt>
                  <c:pt idx="31">
                    <c:v>4</c:v>
                  </c:pt>
                  <c:pt idx="32">
                    <c:v>10</c:v>
                  </c:pt>
                  <c:pt idx="33">
                    <c:v>4</c:v>
                  </c:pt>
                  <c:pt idx="34">
                    <c:v>8</c:v>
                  </c:pt>
                  <c:pt idx="35">
                    <c:v>8</c:v>
                  </c:pt>
                  <c:pt idx="36">
                    <c:v>3</c:v>
                  </c:pt>
                  <c:pt idx="37">
                    <c:v>3</c:v>
                  </c:pt>
                  <c:pt idx="38">
                    <c:v>2</c:v>
                  </c:pt>
                  <c:pt idx="39">
                    <c:v>3</c:v>
                  </c:pt>
                  <c:pt idx="40">
                    <c:v>3</c:v>
                  </c:pt>
                  <c:pt idx="41">
                    <c:v>3</c:v>
                  </c:pt>
                  <c:pt idx="42">
                    <c:v>3</c:v>
                  </c:pt>
                  <c:pt idx="43">
                    <c:v>4</c:v>
                  </c:pt>
                  <c:pt idx="44">
                    <c:v>3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</c:lvl>
              </c:multiLvlStrCache>
            </c:multiLvlStrRef>
          </c:cat>
          <c:val>
            <c:numRef>
              <c:f>VEC!$P$4:$P$53</c:f>
              <c:numCache>
                <c:formatCode>General</c:formatCode>
                <c:ptCount val="5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8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11</c:v>
                </c:pt>
                <c:pt idx="35">
                  <c:v>11</c:v>
                </c:pt>
                <c:pt idx="36">
                  <c:v>8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7E-4BAA-B192-4E2FE848FB3B}"/>
            </c:ext>
          </c:extLst>
        </c:ser>
        <c:ser>
          <c:idx val="2"/>
          <c:order val="2"/>
          <c:tx>
            <c:strRef>
              <c:f>VEC!$Q$3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VEC!$L$4:$N$53</c:f>
              <c:multiLvlStrCache>
                <c:ptCount val="50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8</c:v>
                  </c:pt>
                  <c:pt idx="7">
                    <c:v>10</c:v>
                  </c:pt>
                  <c:pt idx="8">
                    <c:v>4</c:v>
                  </c:pt>
                  <c:pt idx="9">
                    <c:v>5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4</c:v>
                  </c:pt>
                  <c:pt idx="17">
                    <c:v>6</c:v>
                  </c:pt>
                  <c:pt idx="18">
                    <c:v>4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6</c:v>
                  </c:pt>
                  <c:pt idx="25">
                    <c:v>5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5</c:v>
                  </c:pt>
                  <c:pt idx="30">
                    <c:v>5</c:v>
                  </c:pt>
                  <c:pt idx="31">
                    <c:v>4</c:v>
                  </c:pt>
                  <c:pt idx="32">
                    <c:v>6</c:v>
                  </c:pt>
                  <c:pt idx="33">
                    <c:v>4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6</c:v>
                  </c:pt>
                  <c:pt idx="37">
                    <c:v>10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4</c:v>
                  </c:pt>
                  <c:pt idx="48">
                    <c:v>5</c:v>
                  </c:pt>
                  <c:pt idx="49">
                    <c:v>5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9</c:v>
                  </c:pt>
                  <c:pt idx="8">
                    <c:v>5</c:v>
                  </c:pt>
                  <c:pt idx="9">
                    <c:v>4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6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9</c:v>
                  </c:pt>
                  <c:pt idx="18">
                    <c:v>3</c:v>
                  </c:pt>
                  <c:pt idx="19">
                    <c:v>6</c:v>
                  </c:pt>
                  <c:pt idx="20">
                    <c:v>3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9</c:v>
                  </c:pt>
                  <c:pt idx="25">
                    <c:v>6</c:v>
                  </c:pt>
                  <c:pt idx="26">
                    <c:v>3</c:v>
                  </c:pt>
                  <c:pt idx="27">
                    <c:v>6</c:v>
                  </c:pt>
                  <c:pt idx="28">
                    <c:v>6</c:v>
                  </c:pt>
                  <c:pt idx="29">
                    <c:v>5</c:v>
                  </c:pt>
                  <c:pt idx="30">
                    <c:v>4</c:v>
                  </c:pt>
                  <c:pt idx="31">
                    <c:v>5</c:v>
                  </c:pt>
                  <c:pt idx="32">
                    <c:v>11</c:v>
                  </c:pt>
                  <c:pt idx="33">
                    <c:v>6</c:v>
                  </c:pt>
                  <c:pt idx="34">
                    <c:v>9</c:v>
                  </c:pt>
                  <c:pt idx="35">
                    <c:v>9</c:v>
                  </c:pt>
                  <c:pt idx="36">
                    <c:v>9</c:v>
                  </c:pt>
                  <c:pt idx="37">
                    <c:v>6</c:v>
                  </c:pt>
                  <c:pt idx="38">
                    <c:v>6</c:v>
                  </c:pt>
                  <c:pt idx="39">
                    <c:v>6</c:v>
                  </c:pt>
                  <c:pt idx="40">
                    <c:v>6</c:v>
                  </c:pt>
                  <c:pt idx="41">
                    <c:v>6</c:v>
                  </c:pt>
                  <c:pt idx="42">
                    <c:v>6</c:v>
                  </c:pt>
                  <c:pt idx="43">
                    <c:v>4</c:v>
                  </c:pt>
                  <c:pt idx="44">
                    <c:v>6</c:v>
                  </c:pt>
                  <c:pt idx="45">
                    <c:v>6</c:v>
                  </c:pt>
                  <c:pt idx="46">
                    <c:v>6</c:v>
                  </c:pt>
                  <c:pt idx="47">
                    <c:v>6</c:v>
                  </c:pt>
                  <c:pt idx="48">
                    <c:v>6</c:v>
                  </c:pt>
                  <c:pt idx="49">
                    <c:v>6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3</c:v>
                  </c:pt>
                  <c:pt idx="7">
                    <c:v>8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3</c:v>
                  </c:pt>
                  <c:pt idx="18">
                    <c:v>5</c:v>
                  </c:pt>
                  <c:pt idx="19">
                    <c:v>3</c:v>
                  </c:pt>
                  <c:pt idx="20">
                    <c:v>6</c:v>
                  </c:pt>
                  <c:pt idx="21">
                    <c:v>4</c:v>
                  </c:pt>
                  <c:pt idx="22">
                    <c:v>4</c:v>
                  </c:pt>
                  <c:pt idx="23">
                    <c:v>6</c:v>
                  </c:pt>
                  <c:pt idx="24">
                    <c:v>3</c:v>
                  </c:pt>
                  <c:pt idx="25">
                    <c:v>3</c:v>
                  </c:pt>
                  <c:pt idx="26">
                    <c:v>6</c:v>
                  </c:pt>
                  <c:pt idx="27">
                    <c:v>3</c:v>
                  </c:pt>
                  <c:pt idx="28">
                    <c:v>3</c:v>
                  </c:pt>
                  <c:pt idx="29">
                    <c:v>6</c:v>
                  </c:pt>
                  <c:pt idx="30">
                    <c:v>4</c:v>
                  </c:pt>
                  <c:pt idx="31">
                    <c:v>4</c:v>
                  </c:pt>
                  <c:pt idx="32">
                    <c:v>10</c:v>
                  </c:pt>
                  <c:pt idx="33">
                    <c:v>4</c:v>
                  </c:pt>
                  <c:pt idx="34">
                    <c:v>8</c:v>
                  </c:pt>
                  <c:pt idx="35">
                    <c:v>8</c:v>
                  </c:pt>
                  <c:pt idx="36">
                    <c:v>3</c:v>
                  </c:pt>
                  <c:pt idx="37">
                    <c:v>3</c:v>
                  </c:pt>
                  <c:pt idx="38">
                    <c:v>2</c:v>
                  </c:pt>
                  <c:pt idx="39">
                    <c:v>3</c:v>
                  </c:pt>
                  <c:pt idx="40">
                    <c:v>3</c:v>
                  </c:pt>
                  <c:pt idx="41">
                    <c:v>3</c:v>
                  </c:pt>
                  <c:pt idx="42">
                    <c:v>3</c:v>
                  </c:pt>
                  <c:pt idx="43">
                    <c:v>4</c:v>
                  </c:pt>
                  <c:pt idx="44">
                    <c:v>3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</c:lvl>
              </c:multiLvlStrCache>
            </c:multiLvlStrRef>
          </c:cat>
          <c:val>
            <c:numRef>
              <c:f>VEC!$Q$4:$Q$53</c:f>
              <c:numCache>
                <c:formatCode>General</c:formatCode>
                <c:ptCount val="5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7E-4BAA-B192-4E2FE848FB3B}"/>
            </c:ext>
          </c:extLst>
        </c:ser>
        <c:ser>
          <c:idx val="3"/>
          <c:order val="3"/>
          <c:tx>
            <c:strRef>
              <c:f>VEC!$R$3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VEC!$L$4:$N$53</c:f>
              <c:multiLvlStrCache>
                <c:ptCount val="50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8</c:v>
                  </c:pt>
                  <c:pt idx="7">
                    <c:v>10</c:v>
                  </c:pt>
                  <c:pt idx="8">
                    <c:v>4</c:v>
                  </c:pt>
                  <c:pt idx="9">
                    <c:v>5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4</c:v>
                  </c:pt>
                  <c:pt idx="17">
                    <c:v>6</c:v>
                  </c:pt>
                  <c:pt idx="18">
                    <c:v>4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6</c:v>
                  </c:pt>
                  <c:pt idx="25">
                    <c:v>5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5</c:v>
                  </c:pt>
                  <c:pt idx="30">
                    <c:v>5</c:v>
                  </c:pt>
                  <c:pt idx="31">
                    <c:v>4</c:v>
                  </c:pt>
                  <c:pt idx="32">
                    <c:v>6</c:v>
                  </c:pt>
                  <c:pt idx="33">
                    <c:v>4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6</c:v>
                  </c:pt>
                  <c:pt idx="37">
                    <c:v>10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4</c:v>
                  </c:pt>
                  <c:pt idx="48">
                    <c:v>5</c:v>
                  </c:pt>
                  <c:pt idx="49">
                    <c:v>5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9</c:v>
                  </c:pt>
                  <c:pt idx="8">
                    <c:v>5</c:v>
                  </c:pt>
                  <c:pt idx="9">
                    <c:v>4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6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9</c:v>
                  </c:pt>
                  <c:pt idx="18">
                    <c:v>3</c:v>
                  </c:pt>
                  <c:pt idx="19">
                    <c:v>6</c:v>
                  </c:pt>
                  <c:pt idx="20">
                    <c:v>3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9</c:v>
                  </c:pt>
                  <c:pt idx="25">
                    <c:v>6</c:v>
                  </c:pt>
                  <c:pt idx="26">
                    <c:v>3</c:v>
                  </c:pt>
                  <c:pt idx="27">
                    <c:v>6</c:v>
                  </c:pt>
                  <c:pt idx="28">
                    <c:v>6</c:v>
                  </c:pt>
                  <c:pt idx="29">
                    <c:v>5</c:v>
                  </c:pt>
                  <c:pt idx="30">
                    <c:v>4</c:v>
                  </c:pt>
                  <c:pt idx="31">
                    <c:v>5</c:v>
                  </c:pt>
                  <c:pt idx="32">
                    <c:v>11</c:v>
                  </c:pt>
                  <c:pt idx="33">
                    <c:v>6</c:v>
                  </c:pt>
                  <c:pt idx="34">
                    <c:v>9</c:v>
                  </c:pt>
                  <c:pt idx="35">
                    <c:v>9</c:v>
                  </c:pt>
                  <c:pt idx="36">
                    <c:v>9</c:v>
                  </c:pt>
                  <c:pt idx="37">
                    <c:v>6</c:v>
                  </c:pt>
                  <c:pt idx="38">
                    <c:v>6</c:v>
                  </c:pt>
                  <c:pt idx="39">
                    <c:v>6</c:v>
                  </c:pt>
                  <c:pt idx="40">
                    <c:v>6</c:v>
                  </c:pt>
                  <c:pt idx="41">
                    <c:v>6</c:v>
                  </c:pt>
                  <c:pt idx="42">
                    <c:v>6</c:v>
                  </c:pt>
                  <c:pt idx="43">
                    <c:v>4</c:v>
                  </c:pt>
                  <c:pt idx="44">
                    <c:v>6</c:v>
                  </c:pt>
                  <c:pt idx="45">
                    <c:v>6</c:v>
                  </c:pt>
                  <c:pt idx="46">
                    <c:v>6</c:v>
                  </c:pt>
                  <c:pt idx="47">
                    <c:v>6</c:v>
                  </c:pt>
                  <c:pt idx="48">
                    <c:v>6</c:v>
                  </c:pt>
                  <c:pt idx="49">
                    <c:v>6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3</c:v>
                  </c:pt>
                  <c:pt idx="7">
                    <c:v>8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3</c:v>
                  </c:pt>
                  <c:pt idx="18">
                    <c:v>5</c:v>
                  </c:pt>
                  <c:pt idx="19">
                    <c:v>3</c:v>
                  </c:pt>
                  <c:pt idx="20">
                    <c:v>6</c:v>
                  </c:pt>
                  <c:pt idx="21">
                    <c:v>4</c:v>
                  </c:pt>
                  <c:pt idx="22">
                    <c:v>4</c:v>
                  </c:pt>
                  <c:pt idx="23">
                    <c:v>6</c:v>
                  </c:pt>
                  <c:pt idx="24">
                    <c:v>3</c:v>
                  </c:pt>
                  <c:pt idx="25">
                    <c:v>3</c:v>
                  </c:pt>
                  <c:pt idx="26">
                    <c:v>6</c:v>
                  </c:pt>
                  <c:pt idx="27">
                    <c:v>3</c:v>
                  </c:pt>
                  <c:pt idx="28">
                    <c:v>3</c:v>
                  </c:pt>
                  <c:pt idx="29">
                    <c:v>6</c:v>
                  </c:pt>
                  <c:pt idx="30">
                    <c:v>4</c:v>
                  </c:pt>
                  <c:pt idx="31">
                    <c:v>4</c:v>
                  </c:pt>
                  <c:pt idx="32">
                    <c:v>10</c:v>
                  </c:pt>
                  <c:pt idx="33">
                    <c:v>4</c:v>
                  </c:pt>
                  <c:pt idx="34">
                    <c:v>8</c:v>
                  </c:pt>
                  <c:pt idx="35">
                    <c:v>8</c:v>
                  </c:pt>
                  <c:pt idx="36">
                    <c:v>3</c:v>
                  </c:pt>
                  <c:pt idx="37">
                    <c:v>3</c:v>
                  </c:pt>
                  <c:pt idx="38">
                    <c:v>2</c:v>
                  </c:pt>
                  <c:pt idx="39">
                    <c:v>3</c:v>
                  </c:pt>
                  <c:pt idx="40">
                    <c:v>3</c:v>
                  </c:pt>
                  <c:pt idx="41">
                    <c:v>3</c:v>
                  </c:pt>
                  <c:pt idx="42">
                    <c:v>3</c:v>
                  </c:pt>
                  <c:pt idx="43">
                    <c:v>4</c:v>
                  </c:pt>
                  <c:pt idx="44">
                    <c:v>3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</c:lvl>
              </c:multiLvlStrCache>
            </c:multiLvlStrRef>
          </c:cat>
          <c:val>
            <c:numRef>
              <c:f>VEC!$R$4:$R$53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7E-4BAA-B192-4E2FE848FB3B}"/>
            </c:ext>
          </c:extLst>
        </c:ser>
        <c:ser>
          <c:idx val="4"/>
          <c:order val="4"/>
          <c:tx>
            <c:strRef>
              <c:f>VEC!$S$3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VEC!$L$4:$N$53</c:f>
              <c:multiLvlStrCache>
                <c:ptCount val="50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8</c:v>
                  </c:pt>
                  <c:pt idx="7">
                    <c:v>10</c:v>
                  </c:pt>
                  <c:pt idx="8">
                    <c:v>4</c:v>
                  </c:pt>
                  <c:pt idx="9">
                    <c:v>5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4</c:v>
                  </c:pt>
                  <c:pt idx="17">
                    <c:v>6</c:v>
                  </c:pt>
                  <c:pt idx="18">
                    <c:v>4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6</c:v>
                  </c:pt>
                  <c:pt idx="25">
                    <c:v>5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5</c:v>
                  </c:pt>
                  <c:pt idx="30">
                    <c:v>5</c:v>
                  </c:pt>
                  <c:pt idx="31">
                    <c:v>4</c:v>
                  </c:pt>
                  <c:pt idx="32">
                    <c:v>6</c:v>
                  </c:pt>
                  <c:pt idx="33">
                    <c:v>4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6</c:v>
                  </c:pt>
                  <c:pt idx="37">
                    <c:v>10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4</c:v>
                  </c:pt>
                  <c:pt idx="48">
                    <c:v>5</c:v>
                  </c:pt>
                  <c:pt idx="49">
                    <c:v>5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9</c:v>
                  </c:pt>
                  <c:pt idx="8">
                    <c:v>5</c:v>
                  </c:pt>
                  <c:pt idx="9">
                    <c:v>4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6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9</c:v>
                  </c:pt>
                  <c:pt idx="18">
                    <c:v>3</c:v>
                  </c:pt>
                  <c:pt idx="19">
                    <c:v>6</c:v>
                  </c:pt>
                  <c:pt idx="20">
                    <c:v>3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9</c:v>
                  </c:pt>
                  <c:pt idx="25">
                    <c:v>6</c:v>
                  </c:pt>
                  <c:pt idx="26">
                    <c:v>3</c:v>
                  </c:pt>
                  <c:pt idx="27">
                    <c:v>6</c:v>
                  </c:pt>
                  <c:pt idx="28">
                    <c:v>6</c:v>
                  </c:pt>
                  <c:pt idx="29">
                    <c:v>5</c:v>
                  </c:pt>
                  <c:pt idx="30">
                    <c:v>4</c:v>
                  </c:pt>
                  <c:pt idx="31">
                    <c:v>5</c:v>
                  </c:pt>
                  <c:pt idx="32">
                    <c:v>11</c:v>
                  </c:pt>
                  <c:pt idx="33">
                    <c:v>6</c:v>
                  </c:pt>
                  <c:pt idx="34">
                    <c:v>9</c:v>
                  </c:pt>
                  <c:pt idx="35">
                    <c:v>9</c:v>
                  </c:pt>
                  <c:pt idx="36">
                    <c:v>9</c:v>
                  </c:pt>
                  <c:pt idx="37">
                    <c:v>6</c:v>
                  </c:pt>
                  <c:pt idx="38">
                    <c:v>6</c:v>
                  </c:pt>
                  <c:pt idx="39">
                    <c:v>6</c:v>
                  </c:pt>
                  <c:pt idx="40">
                    <c:v>6</c:v>
                  </c:pt>
                  <c:pt idx="41">
                    <c:v>6</c:v>
                  </c:pt>
                  <c:pt idx="42">
                    <c:v>6</c:v>
                  </c:pt>
                  <c:pt idx="43">
                    <c:v>4</c:v>
                  </c:pt>
                  <c:pt idx="44">
                    <c:v>6</c:v>
                  </c:pt>
                  <c:pt idx="45">
                    <c:v>6</c:v>
                  </c:pt>
                  <c:pt idx="46">
                    <c:v>6</c:v>
                  </c:pt>
                  <c:pt idx="47">
                    <c:v>6</c:v>
                  </c:pt>
                  <c:pt idx="48">
                    <c:v>6</c:v>
                  </c:pt>
                  <c:pt idx="49">
                    <c:v>6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3</c:v>
                  </c:pt>
                  <c:pt idx="7">
                    <c:v>8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3</c:v>
                  </c:pt>
                  <c:pt idx="18">
                    <c:v>5</c:v>
                  </c:pt>
                  <c:pt idx="19">
                    <c:v>3</c:v>
                  </c:pt>
                  <c:pt idx="20">
                    <c:v>6</c:v>
                  </c:pt>
                  <c:pt idx="21">
                    <c:v>4</c:v>
                  </c:pt>
                  <c:pt idx="22">
                    <c:v>4</c:v>
                  </c:pt>
                  <c:pt idx="23">
                    <c:v>6</c:v>
                  </c:pt>
                  <c:pt idx="24">
                    <c:v>3</c:v>
                  </c:pt>
                  <c:pt idx="25">
                    <c:v>3</c:v>
                  </c:pt>
                  <c:pt idx="26">
                    <c:v>6</c:v>
                  </c:pt>
                  <c:pt idx="27">
                    <c:v>3</c:v>
                  </c:pt>
                  <c:pt idx="28">
                    <c:v>3</c:v>
                  </c:pt>
                  <c:pt idx="29">
                    <c:v>6</c:v>
                  </c:pt>
                  <c:pt idx="30">
                    <c:v>4</c:v>
                  </c:pt>
                  <c:pt idx="31">
                    <c:v>4</c:v>
                  </c:pt>
                  <c:pt idx="32">
                    <c:v>10</c:v>
                  </c:pt>
                  <c:pt idx="33">
                    <c:v>4</c:v>
                  </c:pt>
                  <c:pt idx="34">
                    <c:v>8</c:v>
                  </c:pt>
                  <c:pt idx="35">
                    <c:v>8</c:v>
                  </c:pt>
                  <c:pt idx="36">
                    <c:v>3</c:v>
                  </c:pt>
                  <c:pt idx="37">
                    <c:v>3</c:v>
                  </c:pt>
                  <c:pt idx="38">
                    <c:v>2</c:v>
                  </c:pt>
                  <c:pt idx="39">
                    <c:v>3</c:v>
                  </c:pt>
                  <c:pt idx="40">
                    <c:v>3</c:v>
                  </c:pt>
                  <c:pt idx="41">
                    <c:v>3</c:v>
                  </c:pt>
                  <c:pt idx="42">
                    <c:v>3</c:v>
                  </c:pt>
                  <c:pt idx="43">
                    <c:v>4</c:v>
                  </c:pt>
                  <c:pt idx="44">
                    <c:v>3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</c:lvl>
              </c:multiLvlStrCache>
            </c:multiLvlStrRef>
          </c:cat>
          <c:val>
            <c:numRef>
              <c:f>VEC!$S$4:$S$53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7E-4BAA-B192-4E2FE848F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4104472"/>
        <c:axId val="334110232"/>
      </c:barChart>
      <c:catAx>
        <c:axId val="33410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0232"/>
        <c:crosses val="autoZero"/>
        <c:auto val="1"/>
        <c:lblAlgn val="ctr"/>
        <c:lblOffset val="100"/>
        <c:noMultiLvlLbl val="0"/>
      </c:catAx>
      <c:valAx>
        <c:axId val="3341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0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16</xdr:row>
      <xdr:rowOff>85725</xdr:rowOff>
    </xdr:from>
    <xdr:to>
      <xdr:col>7</xdr:col>
      <xdr:colOff>542925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A5198-A693-31F7-A003-E70A108D3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524F-A960-4FA0-8E26-3DE4B4EC30B0}">
  <dimension ref="A1:V52"/>
  <sheetViews>
    <sheetView zoomScale="102" workbookViewId="0">
      <selection activeCell="Y18" sqref="Y18"/>
    </sheetView>
  </sheetViews>
  <sheetFormatPr defaultRowHeight="14.45"/>
  <cols>
    <col min="2" max="2" width="12.7109375" customWidth="1"/>
    <col min="25" max="31" width="9.28515625" bestFit="1" customWidth="1"/>
  </cols>
  <sheetData>
    <row r="1" spans="1:22">
      <c r="E1" t="s">
        <v>0</v>
      </c>
      <c r="M1" t="s">
        <v>1</v>
      </c>
      <c r="T1" t="s">
        <v>2</v>
      </c>
      <c r="V1" t="s">
        <v>3</v>
      </c>
    </row>
    <row r="2" spans="1:22">
      <c r="A2" s="1" t="s">
        <v>4</v>
      </c>
      <c r="C2" s="2">
        <v>0.1429</v>
      </c>
      <c r="D2" s="2">
        <v>0.1429</v>
      </c>
      <c r="E2" s="2">
        <v>0.1429</v>
      </c>
      <c r="F2" s="2">
        <v>0.1429</v>
      </c>
      <c r="G2" s="2">
        <v>0.1429</v>
      </c>
      <c r="H2" s="2">
        <v>0.1429</v>
      </c>
      <c r="I2" s="2">
        <v>0</v>
      </c>
      <c r="K2">
        <v>1.54</v>
      </c>
      <c r="L2">
        <v>1.33</v>
      </c>
      <c r="M2">
        <v>1.3</v>
      </c>
      <c r="N2">
        <v>1.63</v>
      </c>
      <c r="O2">
        <v>1.6</v>
      </c>
      <c r="P2">
        <v>1.5</v>
      </c>
      <c r="Q2">
        <v>0</v>
      </c>
      <c r="R2">
        <v>3.04</v>
      </c>
      <c r="T2">
        <f>(C2*K2+D2*L2+E2*M2+F2*N2+G2*O2+H2*P2+I2*Q2)</f>
        <v>1.2718100000000001</v>
      </c>
      <c r="V2">
        <f>R2-T2</f>
        <v>1.7681899999999999</v>
      </c>
    </row>
    <row r="3" spans="1:22">
      <c r="A3" s="1" t="s">
        <v>5</v>
      </c>
      <c r="C3" s="2">
        <v>0.33</v>
      </c>
      <c r="D3" s="2">
        <v>0.33</v>
      </c>
      <c r="E3" s="2">
        <v>0.34</v>
      </c>
      <c r="F3" s="2">
        <v>0</v>
      </c>
      <c r="G3" s="2">
        <v>0</v>
      </c>
      <c r="H3" s="2">
        <v>0</v>
      </c>
      <c r="I3" s="2">
        <v>0</v>
      </c>
      <c r="K3">
        <v>1.33</v>
      </c>
      <c r="L3">
        <v>1.54</v>
      </c>
      <c r="M3">
        <v>1.6</v>
      </c>
      <c r="N3">
        <v>0</v>
      </c>
      <c r="O3">
        <v>0</v>
      </c>
      <c r="P3">
        <v>0</v>
      </c>
      <c r="Q3">
        <v>0</v>
      </c>
      <c r="R3">
        <v>3.04</v>
      </c>
      <c r="T3">
        <f t="shared" ref="T3:T49" si="0">(C3*K3+D3*L3+E3*M3+F3*N3+G3*O3+H3*P3+I3*Q3)</f>
        <v>1.4911000000000001</v>
      </c>
      <c r="V3">
        <f t="shared" ref="V3:V51" si="1">R3-T3</f>
        <v>1.5488999999999999</v>
      </c>
    </row>
    <row r="4" spans="1:22">
      <c r="A4" s="1" t="s">
        <v>6</v>
      </c>
      <c r="C4" s="2">
        <v>0.25</v>
      </c>
      <c r="D4" s="2">
        <v>0.25</v>
      </c>
      <c r="E4" s="2">
        <v>0.25</v>
      </c>
      <c r="F4" s="2">
        <v>0.25</v>
      </c>
      <c r="G4" s="2">
        <v>0</v>
      </c>
      <c r="H4" s="2">
        <v>0</v>
      </c>
      <c r="I4" s="2">
        <v>0</v>
      </c>
      <c r="K4">
        <v>1.33</v>
      </c>
      <c r="L4">
        <v>1.54</v>
      </c>
      <c r="M4">
        <v>1.66</v>
      </c>
      <c r="N4">
        <v>1.6</v>
      </c>
      <c r="O4">
        <v>0</v>
      </c>
      <c r="P4">
        <v>0</v>
      </c>
      <c r="Q4">
        <v>0</v>
      </c>
      <c r="R4">
        <v>3.04</v>
      </c>
      <c r="T4">
        <f t="shared" si="0"/>
        <v>1.5325000000000002</v>
      </c>
      <c r="V4">
        <f t="shared" si="1"/>
        <v>1.5074999999999998</v>
      </c>
    </row>
    <row r="5" spans="1:22">
      <c r="A5" s="1" t="s">
        <v>7</v>
      </c>
      <c r="C5" s="2">
        <v>0.2</v>
      </c>
      <c r="D5" s="2">
        <v>0.2</v>
      </c>
      <c r="E5" s="2">
        <v>0.2</v>
      </c>
      <c r="F5" s="2">
        <v>0.2</v>
      </c>
      <c r="G5" s="2">
        <v>0.2</v>
      </c>
      <c r="H5" s="2">
        <v>0</v>
      </c>
      <c r="I5" s="2">
        <v>0</v>
      </c>
      <c r="K5">
        <v>1.33</v>
      </c>
      <c r="L5">
        <v>1.54</v>
      </c>
      <c r="M5">
        <v>1.66</v>
      </c>
      <c r="N5">
        <v>1.6</v>
      </c>
      <c r="O5">
        <v>1.9</v>
      </c>
      <c r="P5">
        <v>0</v>
      </c>
      <c r="Q5">
        <v>0</v>
      </c>
      <c r="R5">
        <v>3.04</v>
      </c>
      <c r="T5">
        <f t="shared" si="0"/>
        <v>1.6060000000000003</v>
      </c>
      <c r="V5">
        <f t="shared" si="1"/>
        <v>1.4339999999999997</v>
      </c>
    </row>
    <row r="6" spans="1:22">
      <c r="A6" s="1" t="s">
        <v>8</v>
      </c>
      <c r="C6" s="2">
        <v>0.2</v>
      </c>
      <c r="D6" s="2">
        <v>0.2</v>
      </c>
      <c r="E6" s="2">
        <v>0.2</v>
      </c>
      <c r="F6" s="2">
        <v>0.2</v>
      </c>
      <c r="G6" s="2">
        <v>0.2</v>
      </c>
      <c r="H6" s="2">
        <v>0</v>
      </c>
      <c r="I6" s="2">
        <v>0</v>
      </c>
      <c r="K6">
        <v>1.54</v>
      </c>
      <c r="L6">
        <v>1.33</v>
      </c>
      <c r="M6">
        <v>1.6</v>
      </c>
      <c r="N6">
        <v>1.3</v>
      </c>
      <c r="O6">
        <v>1.5</v>
      </c>
      <c r="P6">
        <v>0</v>
      </c>
      <c r="Q6">
        <v>0</v>
      </c>
      <c r="R6">
        <v>3.04</v>
      </c>
      <c r="T6">
        <f t="shared" si="0"/>
        <v>1.4540000000000002</v>
      </c>
      <c r="V6">
        <f t="shared" si="1"/>
        <v>1.5859999999999999</v>
      </c>
    </row>
    <row r="7" spans="1:22">
      <c r="A7" s="1" t="s">
        <v>9</v>
      </c>
      <c r="C7" s="2">
        <v>0.33</v>
      </c>
      <c r="D7" s="2">
        <v>0.33</v>
      </c>
      <c r="E7" s="2">
        <v>0.34</v>
      </c>
      <c r="F7" s="2">
        <v>0</v>
      </c>
      <c r="G7" s="2">
        <v>0</v>
      </c>
      <c r="H7" s="2">
        <v>0</v>
      </c>
      <c r="I7" s="2">
        <v>0</v>
      </c>
      <c r="K7">
        <v>1.54</v>
      </c>
      <c r="L7">
        <f>K7+R7</f>
        <v>4.58</v>
      </c>
      <c r="M7">
        <f>K3+L3+M3</f>
        <v>4.4700000000000006</v>
      </c>
      <c r="N7">
        <v>0</v>
      </c>
      <c r="O7">
        <v>0</v>
      </c>
      <c r="P7">
        <v>0</v>
      </c>
      <c r="Q7">
        <v>0</v>
      </c>
      <c r="R7">
        <v>3.04</v>
      </c>
      <c r="T7">
        <f t="shared" si="0"/>
        <v>3.5394000000000005</v>
      </c>
      <c r="V7">
        <f t="shared" si="1"/>
        <v>-0.49940000000000051</v>
      </c>
    </row>
    <row r="8" spans="1:22">
      <c r="A8" s="3" t="s">
        <v>10</v>
      </c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</v>
      </c>
      <c r="I8" s="2">
        <v>0</v>
      </c>
      <c r="K8">
        <v>1.61</v>
      </c>
      <c r="L8">
        <v>1.66</v>
      </c>
      <c r="M8">
        <v>1.83</v>
      </c>
      <c r="N8">
        <v>1.91</v>
      </c>
      <c r="O8">
        <v>1.54</v>
      </c>
      <c r="P8">
        <v>0</v>
      </c>
      <c r="Q8">
        <v>0</v>
      </c>
      <c r="R8">
        <v>3.04</v>
      </c>
      <c r="T8">
        <f t="shared" si="0"/>
        <v>1.7100000000000002</v>
      </c>
      <c r="V8">
        <f t="shared" si="1"/>
        <v>1.3299999999999998</v>
      </c>
    </row>
    <row r="9" spans="1:22">
      <c r="A9" s="1" t="s">
        <v>11</v>
      </c>
      <c r="C9" s="2">
        <v>0.14280000000000001</v>
      </c>
      <c r="D9" s="2">
        <v>0.14280000000000001</v>
      </c>
      <c r="E9" s="2">
        <v>0.14280000000000001</v>
      </c>
      <c r="F9" s="2">
        <v>0.14280000000000001</v>
      </c>
      <c r="G9" s="2">
        <v>0.14280000000000001</v>
      </c>
      <c r="H9" s="2">
        <v>0.14280000000000001</v>
      </c>
      <c r="I9" s="2">
        <v>0.14280000000000001</v>
      </c>
      <c r="K9">
        <v>1.83</v>
      </c>
      <c r="L9">
        <v>1.88</v>
      </c>
      <c r="M9">
        <v>1.91</v>
      </c>
      <c r="N9">
        <v>1.9</v>
      </c>
      <c r="O9">
        <v>1.61</v>
      </c>
      <c r="P9">
        <v>1.66</v>
      </c>
      <c r="Q9">
        <v>1.63</v>
      </c>
      <c r="R9">
        <v>3.04</v>
      </c>
      <c r="T9">
        <f t="shared" si="0"/>
        <v>1.773576</v>
      </c>
      <c r="V9">
        <f t="shared" si="1"/>
        <v>1.266424</v>
      </c>
    </row>
    <row r="10" spans="1:22">
      <c r="A10" s="1" t="s">
        <v>12</v>
      </c>
      <c r="C10" s="2">
        <v>0.2</v>
      </c>
      <c r="D10" s="2">
        <v>0.2</v>
      </c>
      <c r="E10" s="2">
        <v>0.2</v>
      </c>
      <c r="F10" s="2">
        <v>0.2</v>
      </c>
      <c r="G10" s="2">
        <v>0.2</v>
      </c>
      <c r="H10" s="2">
        <v>0</v>
      </c>
      <c r="I10" s="2">
        <v>0</v>
      </c>
      <c r="K10">
        <v>1.3</v>
      </c>
      <c r="L10">
        <v>1.6</v>
      </c>
      <c r="M10">
        <v>1.54</v>
      </c>
      <c r="N10">
        <v>1.63</v>
      </c>
      <c r="O10">
        <v>1.33</v>
      </c>
      <c r="P10">
        <v>0</v>
      </c>
      <c r="Q10">
        <v>0</v>
      </c>
      <c r="R10">
        <v>3.04</v>
      </c>
      <c r="T10">
        <f t="shared" si="0"/>
        <v>1.4800000000000002</v>
      </c>
      <c r="V10">
        <f t="shared" si="1"/>
        <v>1.5599999999999998</v>
      </c>
    </row>
    <row r="11" spans="1:22">
      <c r="A11" s="1" t="s">
        <v>13</v>
      </c>
      <c r="C11" s="2">
        <v>0.2</v>
      </c>
      <c r="D11" s="2">
        <v>0.2</v>
      </c>
      <c r="E11" s="2">
        <v>0.2</v>
      </c>
      <c r="F11" s="2">
        <v>0.2</v>
      </c>
      <c r="G11" s="2">
        <v>0.2</v>
      </c>
      <c r="H11" s="2">
        <v>0</v>
      </c>
      <c r="I11" s="2">
        <v>0</v>
      </c>
      <c r="K11">
        <v>1.54</v>
      </c>
      <c r="L11">
        <v>1.33</v>
      </c>
      <c r="M11">
        <v>1.6</v>
      </c>
      <c r="N11">
        <v>1.3</v>
      </c>
      <c r="O11">
        <v>1.5</v>
      </c>
      <c r="P11">
        <v>0</v>
      </c>
      <c r="Q11">
        <v>0</v>
      </c>
      <c r="R11">
        <v>3.04</v>
      </c>
      <c r="T11">
        <f t="shared" si="0"/>
        <v>1.4540000000000002</v>
      </c>
      <c r="V11">
        <f t="shared" si="1"/>
        <v>1.5859999999999999</v>
      </c>
    </row>
    <row r="12" spans="1:22">
      <c r="A12" s="3" t="s">
        <v>14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</v>
      </c>
      <c r="I12" s="2">
        <v>0</v>
      </c>
      <c r="K12">
        <v>1.6</v>
      </c>
      <c r="L12">
        <v>1.54</v>
      </c>
      <c r="M12">
        <v>1.61</v>
      </c>
      <c r="N12">
        <v>1.9</v>
      </c>
      <c r="O12">
        <v>1.33</v>
      </c>
      <c r="P12">
        <v>0</v>
      </c>
      <c r="Q12">
        <v>0</v>
      </c>
      <c r="R12">
        <v>3.04</v>
      </c>
      <c r="T12">
        <f t="shared" si="0"/>
        <v>1.5960000000000001</v>
      </c>
      <c r="V12">
        <f t="shared" si="1"/>
        <v>1.444</v>
      </c>
    </row>
    <row r="13" spans="1:22">
      <c r="A13" s="1" t="s">
        <v>15</v>
      </c>
      <c r="C13" s="2">
        <v>0.2</v>
      </c>
      <c r="D13" s="2">
        <v>0.2</v>
      </c>
      <c r="E13" s="2">
        <v>0.2</v>
      </c>
      <c r="F13" s="2">
        <v>0.2</v>
      </c>
      <c r="G13" s="2">
        <v>0.2</v>
      </c>
      <c r="H13" s="2">
        <v>0</v>
      </c>
      <c r="I13" s="2">
        <v>0</v>
      </c>
      <c r="K13">
        <v>1.61</v>
      </c>
      <c r="L13">
        <v>1.5</v>
      </c>
      <c r="M13">
        <v>1.54</v>
      </c>
      <c r="N13">
        <v>1.63</v>
      </c>
      <c r="O13">
        <v>1.33</v>
      </c>
      <c r="P13">
        <v>0</v>
      </c>
      <c r="Q13">
        <v>0</v>
      </c>
      <c r="R13">
        <v>3.04</v>
      </c>
      <c r="T13">
        <f t="shared" si="0"/>
        <v>1.5220000000000002</v>
      </c>
      <c r="V13">
        <f t="shared" si="1"/>
        <v>1.5179999999999998</v>
      </c>
    </row>
    <row r="14" spans="1:22" ht="17.45">
      <c r="A14" s="1" t="s">
        <v>16</v>
      </c>
      <c r="C14" s="18">
        <v>0.16600000000000001</v>
      </c>
      <c r="D14" s="19">
        <v>0.16600000000000001</v>
      </c>
      <c r="E14" s="18">
        <v>0.16600000000000001</v>
      </c>
      <c r="F14" s="18">
        <v>0.16600000000000001</v>
      </c>
      <c r="G14" s="18">
        <v>0.16600000000000001</v>
      </c>
      <c r="H14" s="18">
        <v>0.16600000000000001</v>
      </c>
      <c r="I14" s="2">
        <v>0</v>
      </c>
      <c r="K14">
        <v>1.61</v>
      </c>
      <c r="L14">
        <v>1.66</v>
      </c>
      <c r="M14">
        <v>1.5</v>
      </c>
      <c r="N14">
        <v>1.54</v>
      </c>
      <c r="O14">
        <v>1.33</v>
      </c>
      <c r="P14">
        <v>2.16</v>
      </c>
      <c r="Q14">
        <v>0</v>
      </c>
      <c r="R14">
        <v>3.04</v>
      </c>
      <c r="T14">
        <f t="shared" si="0"/>
        <v>1.6268</v>
      </c>
      <c r="V14">
        <f t="shared" si="1"/>
        <v>1.4132</v>
      </c>
    </row>
    <row r="15" spans="1:22" ht="17.45">
      <c r="A15" s="1" t="s">
        <v>17</v>
      </c>
      <c r="C15" s="18">
        <v>0.16600000000000001</v>
      </c>
      <c r="D15" s="18">
        <v>0.16600000000000001</v>
      </c>
      <c r="E15" s="18">
        <v>0.16600000000000001</v>
      </c>
      <c r="F15" s="18">
        <v>0.16600000000000001</v>
      </c>
      <c r="G15" s="18">
        <v>0.16600000000000001</v>
      </c>
      <c r="H15" s="18">
        <v>0.16600000000000001</v>
      </c>
      <c r="I15" s="2">
        <v>0</v>
      </c>
      <c r="K15">
        <v>1.61</v>
      </c>
      <c r="L15">
        <v>1.66</v>
      </c>
      <c r="M15">
        <v>1.6</v>
      </c>
      <c r="N15">
        <v>1.9</v>
      </c>
      <c r="O15">
        <v>1.54</v>
      </c>
      <c r="P15">
        <v>1.63</v>
      </c>
      <c r="Q15">
        <v>0</v>
      </c>
      <c r="R15">
        <v>3.04</v>
      </c>
      <c r="T15">
        <f t="shared" si="0"/>
        <v>1.6500400000000004</v>
      </c>
      <c r="V15">
        <f t="shared" si="1"/>
        <v>1.3899599999999996</v>
      </c>
    </row>
    <row r="16" spans="1:22">
      <c r="A16" s="1" t="s">
        <v>18</v>
      </c>
      <c r="C16" s="2">
        <v>0.2</v>
      </c>
      <c r="D16" s="2">
        <v>0.2</v>
      </c>
      <c r="E16" s="2">
        <v>0.2</v>
      </c>
      <c r="F16" s="2">
        <v>0.2</v>
      </c>
      <c r="G16" s="2">
        <v>0.2</v>
      </c>
      <c r="H16" s="2">
        <v>0</v>
      </c>
      <c r="I16" s="2">
        <v>0</v>
      </c>
      <c r="K16">
        <v>1.54</v>
      </c>
      <c r="L16">
        <v>1.33</v>
      </c>
      <c r="M16">
        <v>1.6</v>
      </c>
      <c r="N16">
        <v>1.63</v>
      </c>
      <c r="O16">
        <v>1.3</v>
      </c>
      <c r="P16">
        <v>0</v>
      </c>
      <c r="Q16">
        <v>0</v>
      </c>
      <c r="R16">
        <v>3.04</v>
      </c>
      <c r="T16">
        <f t="shared" si="0"/>
        <v>1.4800000000000002</v>
      </c>
      <c r="V16">
        <f t="shared" si="1"/>
        <v>1.5599999999999998</v>
      </c>
    </row>
    <row r="17" spans="1:22">
      <c r="A17" s="1" t="s">
        <v>19</v>
      </c>
      <c r="C17" s="2">
        <v>0.16600000000000001</v>
      </c>
      <c r="D17" s="6">
        <v>0.16600000000000001</v>
      </c>
      <c r="E17" s="6">
        <v>0.16600000000000001</v>
      </c>
      <c r="F17" s="6">
        <v>0.16600000000000001</v>
      </c>
      <c r="G17" s="6">
        <v>0.16600000000000001</v>
      </c>
      <c r="H17" s="6">
        <v>0.16600000000000001</v>
      </c>
      <c r="I17" s="2">
        <v>0</v>
      </c>
      <c r="K17">
        <v>1.54</v>
      </c>
      <c r="L17">
        <v>1.33</v>
      </c>
      <c r="M17">
        <v>1.6</v>
      </c>
      <c r="N17">
        <v>1.63</v>
      </c>
      <c r="O17">
        <v>1.3</v>
      </c>
      <c r="P17">
        <v>1.5</v>
      </c>
      <c r="Q17">
        <v>0</v>
      </c>
      <c r="R17">
        <v>3.04</v>
      </c>
      <c r="T17">
        <f t="shared" si="0"/>
        <v>1.4774000000000003</v>
      </c>
      <c r="V17">
        <f t="shared" si="1"/>
        <v>1.5625999999999998</v>
      </c>
    </row>
    <row r="18" spans="1:22">
      <c r="A18" s="1" t="s">
        <v>20</v>
      </c>
      <c r="C18" s="2">
        <v>0.2</v>
      </c>
      <c r="D18" s="2">
        <v>0.2</v>
      </c>
      <c r="E18" s="6">
        <v>0.2</v>
      </c>
      <c r="F18" s="6">
        <v>0.2</v>
      </c>
      <c r="G18" s="6">
        <v>0.2</v>
      </c>
      <c r="H18" s="2">
        <v>0</v>
      </c>
      <c r="I18" s="2">
        <v>0</v>
      </c>
      <c r="K18">
        <v>1.3</v>
      </c>
      <c r="L18">
        <v>1.5</v>
      </c>
      <c r="M18">
        <v>1.54</v>
      </c>
      <c r="N18">
        <v>1.63</v>
      </c>
      <c r="O18">
        <v>1.33</v>
      </c>
      <c r="P18">
        <v>0</v>
      </c>
      <c r="Q18">
        <v>0</v>
      </c>
      <c r="R18">
        <v>3.04</v>
      </c>
      <c r="T18">
        <f t="shared" si="0"/>
        <v>1.4600000000000002</v>
      </c>
      <c r="V18">
        <f t="shared" si="1"/>
        <v>1.5799999999999998</v>
      </c>
    </row>
    <row r="19" spans="1:22">
      <c r="A19" s="1" t="s">
        <v>21</v>
      </c>
      <c r="C19" s="2">
        <v>0.2</v>
      </c>
      <c r="D19" s="2">
        <v>0.2</v>
      </c>
      <c r="E19" s="2">
        <v>0.2</v>
      </c>
      <c r="F19" s="2">
        <v>0.2</v>
      </c>
      <c r="G19" s="2">
        <v>0.2</v>
      </c>
      <c r="H19" s="2">
        <v>0</v>
      </c>
      <c r="I19" s="2">
        <v>0</v>
      </c>
      <c r="K19">
        <v>1.61</v>
      </c>
      <c r="L19">
        <v>1.88</v>
      </c>
      <c r="M19">
        <v>1.66</v>
      </c>
      <c r="N19">
        <v>1.91</v>
      </c>
      <c r="O19">
        <v>1.91</v>
      </c>
      <c r="P19">
        <v>0</v>
      </c>
      <c r="Q19">
        <v>0</v>
      </c>
      <c r="R19">
        <v>3.04</v>
      </c>
      <c r="T19">
        <f t="shared" si="0"/>
        <v>1.794</v>
      </c>
      <c r="V19">
        <f t="shared" si="1"/>
        <v>1.246</v>
      </c>
    </row>
    <row r="20" spans="1:22">
      <c r="A20" s="3" t="s">
        <v>22</v>
      </c>
      <c r="C20" s="2">
        <v>0.25</v>
      </c>
      <c r="D20" s="6">
        <v>0.25</v>
      </c>
      <c r="E20" s="6">
        <v>0.25</v>
      </c>
      <c r="F20" s="6">
        <v>0.25</v>
      </c>
      <c r="G20" s="2"/>
      <c r="H20" s="2">
        <v>0</v>
      </c>
      <c r="I20" s="2">
        <v>0</v>
      </c>
      <c r="K20">
        <v>1.63</v>
      </c>
      <c r="L20">
        <v>1.61</v>
      </c>
      <c r="M20">
        <v>1.54</v>
      </c>
      <c r="N20">
        <v>1.66</v>
      </c>
      <c r="O20">
        <v>2.16</v>
      </c>
      <c r="P20">
        <v>0</v>
      </c>
      <c r="Q20">
        <v>0</v>
      </c>
      <c r="R20">
        <v>3.04</v>
      </c>
      <c r="T20">
        <f t="shared" si="0"/>
        <v>1.61</v>
      </c>
      <c r="V20">
        <f t="shared" si="1"/>
        <v>1.43</v>
      </c>
    </row>
    <row r="21" spans="1:22">
      <c r="A21" s="6" t="s">
        <v>23</v>
      </c>
      <c r="C21" s="2">
        <v>0.2</v>
      </c>
      <c r="D21" s="2">
        <v>0.2</v>
      </c>
      <c r="E21" s="2">
        <v>0.2</v>
      </c>
      <c r="F21" s="2">
        <v>0.2</v>
      </c>
      <c r="G21" s="2">
        <v>0.2</v>
      </c>
      <c r="H21" s="2">
        <v>0</v>
      </c>
      <c r="I21" s="2">
        <v>0</v>
      </c>
      <c r="K21">
        <v>1.61</v>
      </c>
      <c r="L21">
        <v>1.66</v>
      </c>
      <c r="M21">
        <v>1.6</v>
      </c>
      <c r="N21">
        <v>1.22</v>
      </c>
      <c r="O21">
        <v>1.33</v>
      </c>
      <c r="P21">
        <v>0</v>
      </c>
      <c r="Q21">
        <v>0</v>
      </c>
      <c r="R21">
        <v>3.04</v>
      </c>
      <c r="T21">
        <f t="shared" si="0"/>
        <v>1.4840000000000002</v>
      </c>
      <c r="V21">
        <f t="shared" si="1"/>
        <v>1.5559999999999998</v>
      </c>
    </row>
    <row r="22" spans="1:22">
      <c r="A22" s="3" t="s">
        <v>24</v>
      </c>
      <c r="C22" s="2">
        <v>0.2</v>
      </c>
      <c r="D22" s="2">
        <v>0.2</v>
      </c>
      <c r="E22" s="2">
        <v>0.2</v>
      </c>
      <c r="F22" s="2">
        <v>0.2</v>
      </c>
      <c r="G22" s="2">
        <v>0.2</v>
      </c>
      <c r="H22" s="2">
        <v>0</v>
      </c>
      <c r="I22" s="2">
        <v>0</v>
      </c>
      <c r="K22">
        <v>1.66</v>
      </c>
      <c r="L22">
        <v>1.61</v>
      </c>
      <c r="M22">
        <v>1.6</v>
      </c>
      <c r="N22">
        <v>1.9</v>
      </c>
      <c r="O22">
        <v>1.63</v>
      </c>
      <c r="P22">
        <v>0</v>
      </c>
      <c r="Q22">
        <v>0</v>
      </c>
      <c r="R22">
        <v>3.04</v>
      </c>
      <c r="T22">
        <f t="shared" si="0"/>
        <v>1.6800000000000002</v>
      </c>
      <c r="V22">
        <f t="shared" si="1"/>
        <v>1.3599999999999999</v>
      </c>
    </row>
    <row r="23" spans="1:22">
      <c r="A23" s="3" t="s">
        <v>25</v>
      </c>
      <c r="C23" s="2">
        <v>0.2</v>
      </c>
      <c r="D23" s="2">
        <v>0.2</v>
      </c>
      <c r="E23" s="2">
        <v>0.2</v>
      </c>
      <c r="F23" s="2">
        <v>0.2</v>
      </c>
      <c r="G23" s="2">
        <v>0.2</v>
      </c>
      <c r="H23" s="2">
        <v>0</v>
      </c>
      <c r="I23" s="2">
        <v>0</v>
      </c>
      <c r="K23">
        <v>1.3</v>
      </c>
      <c r="L23">
        <v>1.6</v>
      </c>
      <c r="M23">
        <v>1.5</v>
      </c>
      <c r="N23">
        <v>1.54</v>
      </c>
      <c r="O23">
        <v>1.33</v>
      </c>
      <c r="P23">
        <v>0</v>
      </c>
      <c r="Q23">
        <v>0</v>
      </c>
      <c r="R23">
        <v>3.04</v>
      </c>
      <c r="T23">
        <f t="shared" si="0"/>
        <v>1.4540000000000002</v>
      </c>
      <c r="V23">
        <f t="shared" si="1"/>
        <v>1.5859999999999999</v>
      </c>
    </row>
    <row r="24" spans="1:22">
      <c r="A24" s="3" t="s">
        <v>26</v>
      </c>
      <c r="C24" s="2">
        <v>0.2</v>
      </c>
      <c r="D24" s="2">
        <v>0.2</v>
      </c>
      <c r="E24" s="2">
        <v>0.2</v>
      </c>
      <c r="F24" s="2">
        <v>0.2</v>
      </c>
      <c r="G24" s="2">
        <v>0.2</v>
      </c>
      <c r="H24" s="2">
        <v>0</v>
      </c>
      <c r="I24" s="2">
        <v>0</v>
      </c>
      <c r="K24">
        <v>1.3</v>
      </c>
      <c r="L24">
        <v>1.6</v>
      </c>
      <c r="M24">
        <v>1.5</v>
      </c>
      <c r="N24">
        <v>1.54</v>
      </c>
      <c r="O24">
        <v>1.33</v>
      </c>
      <c r="P24">
        <v>0</v>
      </c>
      <c r="Q24">
        <v>0</v>
      </c>
      <c r="R24">
        <v>3.04</v>
      </c>
      <c r="T24">
        <f t="shared" si="0"/>
        <v>1.4540000000000002</v>
      </c>
      <c r="V24">
        <f t="shared" si="1"/>
        <v>1.5859999999999999</v>
      </c>
    </row>
    <row r="25" spans="1:22">
      <c r="A25" s="1" t="s">
        <v>27</v>
      </c>
      <c r="C25" s="2">
        <v>0.2</v>
      </c>
      <c r="D25" s="2">
        <v>0.2</v>
      </c>
      <c r="E25" s="2">
        <v>0.2</v>
      </c>
      <c r="F25" s="2">
        <v>0.2</v>
      </c>
      <c r="G25" s="2">
        <v>0.2</v>
      </c>
      <c r="H25" s="2">
        <v>0</v>
      </c>
      <c r="I25" s="2">
        <v>0</v>
      </c>
      <c r="K25">
        <v>1.66</v>
      </c>
      <c r="L25">
        <v>1.6</v>
      </c>
      <c r="M25">
        <v>1.5</v>
      </c>
      <c r="N25">
        <v>1.54</v>
      </c>
      <c r="O25">
        <v>1.63</v>
      </c>
      <c r="P25">
        <v>0</v>
      </c>
      <c r="Q25">
        <v>0</v>
      </c>
      <c r="R25">
        <v>3.04</v>
      </c>
      <c r="T25">
        <f t="shared" si="0"/>
        <v>1.5860000000000003</v>
      </c>
      <c r="V25">
        <f t="shared" si="1"/>
        <v>1.4539999999999997</v>
      </c>
    </row>
    <row r="26" spans="1:22">
      <c r="A26" s="3" t="s">
        <v>28</v>
      </c>
      <c r="C26" s="2">
        <v>0.2</v>
      </c>
      <c r="D26" s="2">
        <v>0.2</v>
      </c>
      <c r="E26" s="2">
        <v>0.2</v>
      </c>
      <c r="F26" s="2">
        <v>0.2</v>
      </c>
      <c r="G26" s="2">
        <v>0.2</v>
      </c>
      <c r="H26" s="2">
        <v>0</v>
      </c>
      <c r="I26" s="2">
        <v>0</v>
      </c>
      <c r="K26">
        <v>1.61</v>
      </c>
      <c r="L26">
        <v>1.88</v>
      </c>
      <c r="M26">
        <v>1.66</v>
      </c>
      <c r="N26">
        <v>1.9</v>
      </c>
      <c r="O26">
        <v>1.83</v>
      </c>
      <c r="P26">
        <v>1.91</v>
      </c>
      <c r="Q26">
        <v>0</v>
      </c>
      <c r="R26">
        <v>3.04</v>
      </c>
      <c r="T26">
        <f t="shared" si="0"/>
        <v>1.7760000000000002</v>
      </c>
      <c r="V26">
        <f t="shared" si="1"/>
        <v>1.2639999999999998</v>
      </c>
    </row>
    <row r="27" spans="1:22">
      <c r="A27" s="1" t="s">
        <v>29</v>
      </c>
      <c r="C27" s="2">
        <v>0.2</v>
      </c>
      <c r="D27" s="2">
        <v>0.2</v>
      </c>
      <c r="E27" s="2">
        <v>0.2</v>
      </c>
      <c r="F27" s="2">
        <v>0.2</v>
      </c>
      <c r="G27" s="2">
        <v>0.2</v>
      </c>
      <c r="H27" s="2">
        <v>0</v>
      </c>
      <c r="I27" s="2">
        <v>0</v>
      </c>
      <c r="K27">
        <v>1.61</v>
      </c>
      <c r="L27">
        <v>1.66</v>
      </c>
      <c r="M27">
        <v>1.6</v>
      </c>
      <c r="N27">
        <v>1.9</v>
      </c>
      <c r="O27">
        <v>1.33</v>
      </c>
      <c r="P27">
        <v>0</v>
      </c>
      <c r="Q27">
        <v>0</v>
      </c>
      <c r="R27">
        <v>3.04</v>
      </c>
      <c r="T27">
        <f t="shared" si="0"/>
        <v>1.62</v>
      </c>
      <c r="V27">
        <f t="shared" si="1"/>
        <v>1.42</v>
      </c>
    </row>
    <row r="28" spans="1:22">
      <c r="A28" s="3" t="s">
        <v>30</v>
      </c>
      <c r="C28" s="2">
        <v>0.2</v>
      </c>
      <c r="D28" s="2">
        <v>0.2</v>
      </c>
      <c r="E28" s="2">
        <v>0.2</v>
      </c>
      <c r="F28" s="2">
        <v>0.2</v>
      </c>
      <c r="G28" s="2">
        <v>0.2</v>
      </c>
      <c r="H28" s="2">
        <v>0</v>
      </c>
      <c r="I28" s="2">
        <v>0</v>
      </c>
      <c r="K28">
        <v>1.66</v>
      </c>
      <c r="L28">
        <v>1.61</v>
      </c>
      <c r="M28">
        <v>1.54</v>
      </c>
      <c r="N28">
        <v>1.6</v>
      </c>
      <c r="O28">
        <v>1.63</v>
      </c>
      <c r="P28">
        <v>0</v>
      </c>
      <c r="Q28">
        <v>0</v>
      </c>
      <c r="R28">
        <v>3.04</v>
      </c>
      <c r="T28">
        <f t="shared" si="0"/>
        <v>1.6080000000000003</v>
      </c>
      <c r="V28">
        <f t="shared" si="1"/>
        <v>1.4319999999999997</v>
      </c>
    </row>
    <row r="29" spans="1:22">
      <c r="A29" s="1" t="s">
        <v>31</v>
      </c>
      <c r="C29" s="2">
        <v>0.2</v>
      </c>
      <c r="D29" s="2">
        <v>0.2</v>
      </c>
      <c r="E29" s="2">
        <v>0.2</v>
      </c>
      <c r="F29" s="2">
        <v>0.2</v>
      </c>
      <c r="G29" s="2">
        <v>0.2</v>
      </c>
      <c r="H29" s="2">
        <v>0</v>
      </c>
      <c r="I29" s="2">
        <v>0</v>
      </c>
      <c r="K29">
        <v>1.61</v>
      </c>
      <c r="L29">
        <v>1.66</v>
      </c>
      <c r="M29">
        <v>1.54</v>
      </c>
      <c r="N29">
        <v>1.63</v>
      </c>
      <c r="O29">
        <v>1.33</v>
      </c>
      <c r="P29">
        <v>0</v>
      </c>
      <c r="Q29">
        <v>0</v>
      </c>
      <c r="R29">
        <v>3.04</v>
      </c>
      <c r="T29">
        <f t="shared" si="0"/>
        <v>1.5540000000000003</v>
      </c>
      <c r="V29">
        <f t="shared" si="1"/>
        <v>1.4859999999999998</v>
      </c>
    </row>
    <row r="30" spans="1:22">
      <c r="A30" s="3" t="s">
        <v>32</v>
      </c>
      <c r="C30" s="2">
        <v>0.2</v>
      </c>
      <c r="D30" s="2">
        <v>0.2</v>
      </c>
      <c r="E30" s="2">
        <v>0.2</v>
      </c>
      <c r="F30" s="2">
        <v>0.2</v>
      </c>
      <c r="G30" s="2">
        <v>0.2</v>
      </c>
      <c r="H30" s="2">
        <v>0</v>
      </c>
      <c r="I30" s="2">
        <v>0</v>
      </c>
      <c r="K30">
        <v>1.61</v>
      </c>
      <c r="L30">
        <v>1.66</v>
      </c>
      <c r="M30">
        <v>1.54</v>
      </c>
      <c r="N30">
        <v>1.33</v>
      </c>
      <c r="O30">
        <v>2.16</v>
      </c>
      <c r="P30">
        <v>1.9</v>
      </c>
      <c r="Q30">
        <v>0</v>
      </c>
      <c r="R30">
        <v>3.04</v>
      </c>
      <c r="T30">
        <f t="shared" si="0"/>
        <v>1.6600000000000001</v>
      </c>
      <c r="V30">
        <f t="shared" si="1"/>
        <v>1.38</v>
      </c>
    </row>
    <row r="31" spans="1:22">
      <c r="A31" s="3" t="s">
        <v>33</v>
      </c>
      <c r="C31" s="2">
        <v>0.2</v>
      </c>
      <c r="D31" s="2">
        <v>0.2</v>
      </c>
      <c r="E31" s="2">
        <v>0.2</v>
      </c>
      <c r="F31" s="2">
        <v>0.2</v>
      </c>
      <c r="G31" s="2">
        <v>0.2</v>
      </c>
      <c r="H31" s="2">
        <v>0</v>
      </c>
      <c r="I31" s="2">
        <v>0</v>
      </c>
      <c r="K31">
        <v>2.16</v>
      </c>
      <c r="L31">
        <v>1.6</v>
      </c>
      <c r="M31">
        <v>1.5</v>
      </c>
      <c r="N31">
        <v>1.63</v>
      </c>
      <c r="O31">
        <v>2.36</v>
      </c>
      <c r="P31">
        <v>0</v>
      </c>
      <c r="Q31">
        <v>0</v>
      </c>
      <c r="R31">
        <v>3.04</v>
      </c>
      <c r="T31">
        <f t="shared" si="0"/>
        <v>1.85</v>
      </c>
      <c r="V31">
        <f t="shared" si="1"/>
        <v>1.19</v>
      </c>
    </row>
    <row r="32" spans="1:22">
      <c r="A32" s="1" t="s">
        <v>34</v>
      </c>
      <c r="C32" s="2">
        <v>0.2</v>
      </c>
      <c r="D32" s="2">
        <v>0.2</v>
      </c>
      <c r="E32" s="2">
        <v>0.2</v>
      </c>
      <c r="F32" s="2">
        <v>0.2</v>
      </c>
      <c r="G32" s="2">
        <v>0.2</v>
      </c>
      <c r="H32" s="2">
        <v>0</v>
      </c>
      <c r="I32" s="2">
        <v>0</v>
      </c>
      <c r="K32">
        <v>1.54</v>
      </c>
      <c r="L32">
        <v>1.33</v>
      </c>
      <c r="M32">
        <v>1.6</v>
      </c>
      <c r="N32">
        <v>1.5</v>
      </c>
      <c r="O32">
        <v>1.83</v>
      </c>
      <c r="P32">
        <v>0</v>
      </c>
      <c r="Q32">
        <v>0</v>
      </c>
      <c r="R32">
        <v>3.04</v>
      </c>
      <c r="T32">
        <f t="shared" si="0"/>
        <v>1.5600000000000003</v>
      </c>
      <c r="V32">
        <f t="shared" si="1"/>
        <v>1.4799999999999998</v>
      </c>
    </row>
    <row r="33" spans="1:22">
      <c r="A33" s="1" t="s">
        <v>35</v>
      </c>
      <c r="C33" s="2">
        <v>0.2</v>
      </c>
      <c r="D33" s="2">
        <v>0.2</v>
      </c>
      <c r="E33" s="2">
        <v>0.2</v>
      </c>
      <c r="F33" s="2">
        <v>0.2</v>
      </c>
      <c r="G33" s="2">
        <v>0.2</v>
      </c>
      <c r="H33" s="2">
        <v>0</v>
      </c>
      <c r="I33" s="2">
        <v>0</v>
      </c>
      <c r="K33">
        <v>1.5</v>
      </c>
      <c r="L33">
        <v>1.6</v>
      </c>
      <c r="M33">
        <v>1.9</v>
      </c>
      <c r="N33">
        <v>1.33</v>
      </c>
      <c r="O33">
        <v>1.66</v>
      </c>
      <c r="P33">
        <v>0</v>
      </c>
      <c r="Q33">
        <v>0</v>
      </c>
      <c r="R33">
        <v>3.04</v>
      </c>
      <c r="T33">
        <f t="shared" si="0"/>
        <v>1.5980000000000001</v>
      </c>
      <c r="V33">
        <f t="shared" si="1"/>
        <v>1.4419999999999999</v>
      </c>
    </row>
    <row r="34" spans="1:22">
      <c r="A34" s="3" t="s">
        <v>36</v>
      </c>
      <c r="C34" s="2">
        <v>0.16600000000000001</v>
      </c>
      <c r="D34" s="2">
        <v>0.16600000000000001</v>
      </c>
      <c r="E34" s="2">
        <v>0.16600000000000001</v>
      </c>
      <c r="F34" s="2">
        <v>0.16600000000000001</v>
      </c>
      <c r="G34" s="2">
        <v>0.16600000000000001</v>
      </c>
      <c r="H34" s="2">
        <v>0.16600000000000001</v>
      </c>
      <c r="I34" s="2">
        <v>0</v>
      </c>
      <c r="K34">
        <v>1.91</v>
      </c>
      <c r="R34">
        <v>3.04</v>
      </c>
      <c r="T34">
        <f t="shared" si="0"/>
        <v>0.31706000000000001</v>
      </c>
      <c r="V34">
        <f t="shared" si="1"/>
        <v>2.7229399999999999</v>
      </c>
    </row>
    <row r="35" spans="1:22">
      <c r="A35" s="1" t="s">
        <v>37</v>
      </c>
      <c r="C35" s="2">
        <v>0.2</v>
      </c>
      <c r="D35" s="2">
        <v>0.2</v>
      </c>
      <c r="E35" s="2">
        <v>0.2</v>
      </c>
      <c r="F35" s="2">
        <v>0.2</v>
      </c>
      <c r="G35" s="2">
        <v>0.2</v>
      </c>
      <c r="H35" s="2">
        <v>0</v>
      </c>
      <c r="I35" s="2">
        <v>0</v>
      </c>
      <c r="K35">
        <v>1.54</v>
      </c>
      <c r="L35">
        <v>1.66</v>
      </c>
      <c r="M35">
        <v>1.33</v>
      </c>
      <c r="N35">
        <v>1.63</v>
      </c>
      <c r="O35">
        <v>1.61</v>
      </c>
      <c r="P35">
        <v>0</v>
      </c>
      <c r="Q35">
        <v>0</v>
      </c>
      <c r="R35">
        <v>3.04</v>
      </c>
      <c r="T35">
        <f t="shared" si="0"/>
        <v>1.5540000000000003</v>
      </c>
      <c r="V35">
        <f t="shared" si="1"/>
        <v>1.4859999999999998</v>
      </c>
    </row>
    <row r="36" spans="1:22">
      <c r="A36" s="1" t="s">
        <v>38</v>
      </c>
      <c r="C36" s="2">
        <v>0.14000000000000001</v>
      </c>
      <c r="D36" s="6">
        <v>0.14000000000000001</v>
      </c>
      <c r="E36" s="6">
        <v>0.14000000000000001</v>
      </c>
      <c r="F36" s="6">
        <v>0.14000000000000001</v>
      </c>
      <c r="G36" s="6">
        <v>0.14000000000000001</v>
      </c>
      <c r="H36" s="6">
        <v>0.14000000000000001</v>
      </c>
      <c r="I36" s="6">
        <v>0.14000000000000001</v>
      </c>
      <c r="K36">
        <v>1.83</v>
      </c>
      <c r="L36">
        <v>1.88</v>
      </c>
      <c r="M36">
        <v>1.91</v>
      </c>
      <c r="N36">
        <v>1.66</v>
      </c>
      <c r="O36">
        <v>1.9</v>
      </c>
      <c r="P36">
        <v>1.61</v>
      </c>
      <c r="Q36">
        <v>1.55</v>
      </c>
      <c r="R36">
        <v>3.04</v>
      </c>
      <c r="T36">
        <f t="shared" si="0"/>
        <v>1.7276000000000002</v>
      </c>
      <c r="V36">
        <f t="shared" si="1"/>
        <v>1.3123999999999998</v>
      </c>
    </row>
    <row r="37" spans="1:22">
      <c r="A37" s="1" t="s">
        <v>39</v>
      </c>
      <c r="C37" s="2">
        <v>0.16600000000000001</v>
      </c>
      <c r="D37" s="2">
        <v>0.16600000000000001</v>
      </c>
      <c r="E37" s="2">
        <v>0.16600000000000001</v>
      </c>
      <c r="F37" s="2">
        <v>0.16600000000000001</v>
      </c>
      <c r="G37" s="2">
        <v>0.16600000000000001</v>
      </c>
      <c r="H37" s="2">
        <v>0.16600000000000001</v>
      </c>
      <c r="I37" s="2">
        <v>0</v>
      </c>
      <c r="K37">
        <v>1.83</v>
      </c>
      <c r="L37">
        <v>1.88</v>
      </c>
      <c r="M37">
        <v>1.91</v>
      </c>
      <c r="N37">
        <v>1.66</v>
      </c>
      <c r="O37">
        <v>1.9</v>
      </c>
      <c r="P37">
        <v>1.61</v>
      </c>
      <c r="Q37">
        <v>0</v>
      </c>
      <c r="R37">
        <v>3.04</v>
      </c>
      <c r="T37">
        <f t="shared" si="0"/>
        <v>1.7911400000000002</v>
      </c>
      <c r="V37">
        <f t="shared" si="1"/>
        <v>1.2488599999999999</v>
      </c>
    </row>
    <row r="38" spans="1:22">
      <c r="A38" s="1" t="s">
        <v>40</v>
      </c>
      <c r="C38" s="2">
        <v>0.16600000000000001</v>
      </c>
      <c r="D38" s="2">
        <v>0.16600000000000001</v>
      </c>
      <c r="E38" s="2">
        <v>0.16600000000000001</v>
      </c>
      <c r="F38" s="2">
        <v>0.16600000000000001</v>
      </c>
      <c r="G38" s="2">
        <v>0.16600000000000001</v>
      </c>
      <c r="H38" s="2">
        <v>0.16600000000000001</v>
      </c>
      <c r="I38" s="2">
        <v>0</v>
      </c>
      <c r="K38">
        <v>1.83</v>
      </c>
      <c r="L38">
        <v>1.88</v>
      </c>
      <c r="M38">
        <v>1.66</v>
      </c>
      <c r="N38">
        <v>1.9</v>
      </c>
      <c r="O38">
        <v>1.83</v>
      </c>
      <c r="P38">
        <v>1.91</v>
      </c>
      <c r="Q38">
        <v>0</v>
      </c>
      <c r="R38">
        <v>3.04</v>
      </c>
      <c r="T38">
        <f t="shared" si="0"/>
        <v>1.8276600000000003</v>
      </c>
      <c r="V38">
        <f t="shared" si="1"/>
        <v>1.2123399999999998</v>
      </c>
    </row>
    <row r="39" spans="1:22">
      <c r="A39" s="1" t="s">
        <v>41</v>
      </c>
      <c r="C39" s="2">
        <v>0.2</v>
      </c>
      <c r="D39" s="2">
        <v>0.2</v>
      </c>
      <c r="E39" s="2">
        <v>0.2</v>
      </c>
      <c r="F39" s="2">
        <v>0.2</v>
      </c>
      <c r="G39" s="2">
        <v>0.2</v>
      </c>
      <c r="H39" s="2">
        <v>0</v>
      </c>
      <c r="I39" s="2">
        <v>0</v>
      </c>
      <c r="K39">
        <v>1.61</v>
      </c>
      <c r="L39">
        <v>1.66</v>
      </c>
      <c r="M39">
        <v>1.91</v>
      </c>
      <c r="N39">
        <v>1.9</v>
      </c>
      <c r="O39">
        <v>1.54</v>
      </c>
      <c r="P39">
        <v>0</v>
      </c>
      <c r="Q39">
        <v>0</v>
      </c>
      <c r="R39">
        <v>3.04</v>
      </c>
      <c r="T39">
        <f t="shared" si="0"/>
        <v>1.724</v>
      </c>
      <c r="V39">
        <f t="shared" si="1"/>
        <v>1.3160000000000001</v>
      </c>
    </row>
    <row r="40" spans="1:22">
      <c r="A40" s="1" t="s">
        <v>42</v>
      </c>
      <c r="C40" s="2">
        <v>0.2</v>
      </c>
      <c r="D40" s="2">
        <v>0.2</v>
      </c>
      <c r="E40" s="2">
        <v>0.2</v>
      </c>
      <c r="F40" s="2">
        <v>0.2</v>
      </c>
      <c r="G40" s="2">
        <v>0.2</v>
      </c>
      <c r="H40" s="2">
        <v>0</v>
      </c>
      <c r="I40" s="2">
        <v>0</v>
      </c>
      <c r="K40">
        <v>1.61</v>
      </c>
      <c r="L40">
        <v>1.66</v>
      </c>
      <c r="M40">
        <v>1.5</v>
      </c>
      <c r="N40">
        <v>1.54</v>
      </c>
      <c r="O40">
        <v>1.33</v>
      </c>
      <c r="P40">
        <v>0</v>
      </c>
      <c r="Q40">
        <v>0</v>
      </c>
      <c r="R40">
        <v>3.04</v>
      </c>
      <c r="T40">
        <f t="shared" si="0"/>
        <v>1.5280000000000002</v>
      </c>
      <c r="V40">
        <f t="shared" si="1"/>
        <v>1.5119999999999998</v>
      </c>
    </row>
    <row r="41" spans="1:22">
      <c r="A41" s="2" t="s">
        <v>43</v>
      </c>
      <c r="C41" s="2">
        <v>0.14280000000000001</v>
      </c>
      <c r="D41" s="2">
        <v>0.14280000000000001</v>
      </c>
      <c r="E41" s="2">
        <v>0.14280000000000001</v>
      </c>
      <c r="F41" s="2">
        <v>0.14280000000000001</v>
      </c>
      <c r="G41" s="2">
        <v>0.14280000000000001</v>
      </c>
      <c r="H41" s="2">
        <v>0.14280000000000001</v>
      </c>
      <c r="I41" s="2">
        <v>0.14280000000000001</v>
      </c>
      <c r="K41">
        <v>1.61</v>
      </c>
      <c r="L41">
        <v>2.16</v>
      </c>
      <c r="M41">
        <v>1.6</v>
      </c>
      <c r="N41">
        <v>1.9</v>
      </c>
      <c r="O41">
        <v>1.5</v>
      </c>
      <c r="P41">
        <v>1.54</v>
      </c>
      <c r="Q41">
        <v>1.54</v>
      </c>
      <c r="R41">
        <v>3.04</v>
      </c>
      <c r="T41">
        <f t="shared" si="0"/>
        <v>1.6921800000000002</v>
      </c>
      <c r="V41">
        <f t="shared" si="1"/>
        <v>1.3478199999999998</v>
      </c>
    </row>
    <row r="42" spans="1:22">
      <c r="A42" s="1" t="s">
        <v>44</v>
      </c>
      <c r="C42" s="2">
        <v>0.125</v>
      </c>
      <c r="D42" s="2">
        <v>0.125</v>
      </c>
      <c r="E42" s="2">
        <v>0.125</v>
      </c>
      <c r="F42" s="2">
        <v>0.125</v>
      </c>
      <c r="G42" s="2">
        <v>0.125</v>
      </c>
      <c r="H42" s="2">
        <v>0.125</v>
      </c>
      <c r="I42" s="2">
        <v>0.125</v>
      </c>
      <c r="K42">
        <v>1.61</v>
      </c>
      <c r="L42">
        <v>2.16</v>
      </c>
      <c r="M42">
        <v>1.6</v>
      </c>
      <c r="N42">
        <v>1.9</v>
      </c>
      <c r="O42">
        <v>1.5</v>
      </c>
      <c r="P42">
        <v>1.54</v>
      </c>
      <c r="Q42">
        <v>1.54</v>
      </c>
      <c r="R42">
        <v>3.04</v>
      </c>
      <c r="T42">
        <f t="shared" si="0"/>
        <v>1.4812500000000002</v>
      </c>
      <c r="V42">
        <f t="shared" si="1"/>
        <v>1.5587499999999999</v>
      </c>
    </row>
    <row r="43" spans="1:22">
      <c r="A43" s="1" t="s">
        <v>45</v>
      </c>
      <c r="C43" s="2">
        <v>0.16</v>
      </c>
      <c r="D43" s="6">
        <v>0.16</v>
      </c>
      <c r="E43" s="6">
        <v>0.16</v>
      </c>
      <c r="F43" s="6">
        <v>0.16</v>
      </c>
      <c r="G43" s="6">
        <v>0.16</v>
      </c>
      <c r="H43" s="6">
        <v>0.16</v>
      </c>
      <c r="I43" s="2">
        <v>0</v>
      </c>
      <c r="K43">
        <v>1.61</v>
      </c>
      <c r="L43">
        <v>1.66</v>
      </c>
      <c r="M43">
        <v>1.6</v>
      </c>
      <c r="N43">
        <v>1.9</v>
      </c>
      <c r="O43">
        <v>1.54</v>
      </c>
      <c r="P43">
        <v>1.63</v>
      </c>
      <c r="Q43">
        <v>0</v>
      </c>
      <c r="R43">
        <v>3.04</v>
      </c>
      <c r="T43">
        <f t="shared" si="0"/>
        <v>1.5903999999999998</v>
      </c>
      <c r="V43">
        <f t="shared" si="1"/>
        <v>1.4496000000000002</v>
      </c>
    </row>
    <row r="44" spans="1:22">
      <c r="A44" s="1" t="s">
        <v>46</v>
      </c>
      <c r="C44" s="2">
        <v>0.2</v>
      </c>
      <c r="D44" s="2">
        <v>0.2</v>
      </c>
      <c r="E44" s="2">
        <v>0.2</v>
      </c>
      <c r="F44" s="2">
        <v>0.2</v>
      </c>
      <c r="G44" s="2">
        <v>0.2</v>
      </c>
      <c r="H44" s="2">
        <v>0</v>
      </c>
      <c r="I44" s="2">
        <v>0</v>
      </c>
      <c r="K44">
        <v>1.61</v>
      </c>
      <c r="L44">
        <v>1.66</v>
      </c>
      <c r="M44">
        <v>1.6</v>
      </c>
      <c r="N44">
        <v>1.9</v>
      </c>
      <c r="O44">
        <v>1.54</v>
      </c>
      <c r="P44">
        <v>0</v>
      </c>
      <c r="Q44">
        <v>0</v>
      </c>
      <c r="R44">
        <v>3.04</v>
      </c>
      <c r="T44">
        <f t="shared" si="0"/>
        <v>1.6620000000000001</v>
      </c>
      <c r="V44">
        <f t="shared" si="1"/>
        <v>1.3779999999999999</v>
      </c>
    </row>
    <row r="45" spans="1:22">
      <c r="A45" s="1" t="s">
        <v>47</v>
      </c>
      <c r="C45" s="2">
        <v>0.2</v>
      </c>
      <c r="D45" s="2">
        <v>0.2</v>
      </c>
      <c r="E45" s="2">
        <v>0.2</v>
      </c>
      <c r="F45" s="2">
        <v>0.2</v>
      </c>
      <c r="G45" s="2">
        <v>0.2</v>
      </c>
      <c r="H45" s="2">
        <v>0</v>
      </c>
      <c r="I45" s="2">
        <v>0</v>
      </c>
      <c r="K45">
        <v>1.54</v>
      </c>
      <c r="L45">
        <v>1.3</v>
      </c>
      <c r="M45">
        <v>1.33</v>
      </c>
      <c r="N45">
        <v>1.63</v>
      </c>
      <c r="O45">
        <v>1.6</v>
      </c>
      <c r="P45">
        <v>0</v>
      </c>
      <c r="Q45">
        <v>0</v>
      </c>
      <c r="R45">
        <v>3.04</v>
      </c>
      <c r="T45">
        <f t="shared" si="0"/>
        <v>1.4800000000000002</v>
      </c>
      <c r="V45">
        <f t="shared" si="1"/>
        <v>1.5599999999999998</v>
      </c>
    </row>
    <row r="46" spans="1:22">
      <c r="A46" s="1" t="s">
        <v>48</v>
      </c>
      <c r="C46" s="2">
        <v>0.2</v>
      </c>
      <c r="D46" s="2">
        <v>0.2</v>
      </c>
      <c r="E46" s="2">
        <v>0.2</v>
      </c>
      <c r="F46" s="2">
        <v>0.2</v>
      </c>
      <c r="G46" s="2">
        <v>0.2</v>
      </c>
      <c r="H46" s="2">
        <v>0</v>
      </c>
      <c r="I46" s="2">
        <v>0</v>
      </c>
      <c r="K46">
        <v>1.61</v>
      </c>
      <c r="L46">
        <v>1.66</v>
      </c>
      <c r="M46">
        <v>1.6</v>
      </c>
      <c r="N46">
        <v>1.9</v>
      </c>
      <c r="O46">
        <v>1.54</v>
      </c>
      <c r="P46">
        <v>0</v>
      </c>
      <c r="Q46">
        <v>0</v>
      </c>
      <c r="R46">
        <v>3.04</v>
      </c>
      <c r="T46">
        <f t="shared" si="0"/>
        <v>1.6620000000000001</v>
      </c>
      <c r="V46">
        <f t="shared" si="1"/>
        <v>1.3779999999999999</v>
      </c>
    </row>
    <row r="47" spans="1:22">
      <c r="A47" s="3" t="s">
        <v>49</v>
      </c>
      <c r="C47" s="2">
        <v>0.2</v>
      </c>
      <c r="D47" s="2">
        <v>0.2</v>
      </c>
      <c r="E47" s="2">
        <v>0.2</v>
      </c>
      <c r="F47" s="2">
        <v>0.2</v>
      </c>
      <c r="G47" s="2">
        <v>0.2</v>
      </c>
      <c r="H47" s="2">
        <v>0</v>
      </c>
      <c r="I47" s="2">
        <v>0</v>
      </c>
      <c r="K47">
        <v>1.61</v>
      </c>
      <c r="L47">
        <v>1.66</v>
      </c>
      <c r="M47">
        <v>1.6</v>
      </c>
      <c r="N47">
        <v>1.9</v>
      </c>
      <c r="O47">
        <v>1.54</v>
      </c>
      <c r="P47">
        <v>0</v>
      </c>
      <c r="Q47">
        <v>0</v>
      </c>
      <c r="R47">
        <v>3.04</v>
      </c>
      <c r="T47">
        <f t="shared" si="0"/>
        <v>1.6620000000000001</v>
      </c>
      <c r="V47">
        <f t="shared" si="1"/>
        <v>1.3779999999999999</v>
      </c>
    </row>
    <row r="48" spans="1:22">
      <c r="A48" s="3" t="s">
        <v>50</v>
      </c>
      <c r="C48" s="2">
        <v>0.2</v>
      </c>
      <c r="D48" s="2">
        <v>0.2</v>
      </c>
      <c r="E48" s="2">
        <v>0.2</v>
      </c>
      <c r="F48" s="2">
        <v>0.2</v>
      </c>
      <c r="G48" s="2">
        <v>0.2</v>
      </c>
      <c r="H48" s="2">
        <v>0</v>
      </c>
      <c r="I48" s="2">
        <v>0</v>
      </c>
      <c r="K48">
        <v>1.61</v>
      </c>
      <c r="L48">
        <v>1.66</v>
      </c>
      <c r="M48">
        <v>1.6</v>
      </c>
      <c r="N48">
        <v>1.9</v>
      </c>
      <c r="O48">
        <v>1.54</v>
      </c>
      <c r="P48">
        <v>0</v>
      </c>
      <c r="Q48">
        <v>0</v>
      </c>
      <c r="R48">
        <v>3.04</v>
      </c>
      <c r="T48">
        <f t="shared" si="0"/>
        <v>1.6620000000000001</v>
      </c>
      <c r="V48">
        <f t="shared" si="1"/>
        <v>1.3779999999999999</v>
      </c>
    </row>
    <row r="49" spans="1:22">
      <c r="A49" s="1" t="s">
        <v>51</v>
      </c>
      <c r="C49" s="2">
        <v>0.2</v>
      </c>
      <c r="D49" s="2">
        <v>0.2</v>
      </c>
      <c r="E49" s="2">
        <v>0.2</v>
      </c>
      <c r="F49" s="2">
        <v>0.2</v>
      </c>
      <c r="G49" s="2">
        <v>0.2</v>
      </c>
      <c r="H49" s="2">
        <v>0</v>
      </c>
      <c r="I49" s="2">
        <v>0</v>
      </c>
      <c r="K49">
        <v>1.61</v>
      </c>
      <c r="L49">
        <v>1.66</v>
      </c>
      <c r="M49">
        <v>1.9</v>
      </c>
      <c r="N49">
        <v>1.6</v>
      </c>
      <c r="O49">
        <v>1.33</v>
      </c>
      <c r="P49">
        <v>0</v>
      </c>
      <c r="Q49">
        <v>0</v>
      </c>
      <c r="R49">
        <v>3.04</v>
      </c>
      <c r="T49">
        <f t="shared" si="0"/>
        <v>1.6200000000000003</v>
      </c>
      <c r="V49">
        <f t="shared" si="1"/>
        <v>1.4199999999999997</v>
      </c>
    </row>
    <row r="50" spans="1:22">
      <c r="A50" s="2" t="s">
        <v>23</v>
      </c>
      <c r="C50" s="2">
        <v>0.2</v>
      </c>
      <c r="D50" s="2">
        <v>0.2</v>
      </c>
      <c r="E50" s="2">
        <v>0.2</v>
      </c>
      <c r="F50" s="2">
        <v>0.2</v>
      </c>
      <c r="G50" s="2">
        <v>0.2</v>
      </c>
      <c r="H50" s="2">
        <v>0</v>
      </c>
      <c r="I50" s="2">
        <v>0</v>
      </c>
      <c r="K50">
        <v>1.61</v>
      </c>
      <c r="L50">
        <v>1.66</v>
      </c>
      <c r="M50">
        <v>1.6</v>
      </c>
      <c r="N50">
        <v>1.22</v>
      </c>
      <c r="O50">
        <v>1.33</v>
      </c>
      <c r="P50">
        <v>0</v>
      </c>
      <c r="Q50">
        <v>0</v>
      </c>
      <c r="R50">
        <v>3.04</v>
      </c>
      <c r="T50">
        <f>(C50*K50+D50*L50+E50*M50+F50*N50+G50*O50+H50*P50+I50*Q50)</f>
        <v>1.4840000000000002</v>
      </c>
      <c r="V50">
        <f t="shared" si="1"/>
        <v>1.5559999999999998</v>
      </c>
    </row>
    <row r="51" spans="1:22">
      <c r="A51" s="1" t="s">
        <v>52</v>
      </c>
      <c r="C51" s="2">
        <v>0.2</v>
      </c>
      <c r="D51" s="2">
        <v>0.2</v>
      </c>
      <c r="E51" s="2">
        <v>0.2</v>
      </c>
      <c r="F51" s="2">
        <v>0.2</v>
      </c>
      <c r="G51" s="2">
        <v>0.2</v>
      </c>
      <c r="H51" s="2">
        <v>0</v>
      </c>
      <c r="I51" s="2">
        <v>0</v>
      </c>
      <c r="K51">
        <v>1.61</v>
      </c>
      <c r="L51">
        <v>1.66</v>
      </c>
      <c r="M51">
        <v>1.6</v>
      </c>
      <c r="N51">
        <v>1.22</v>
      </c>
      <c r="O51">
        <v>1.33</v>
      </c>
      <c r="P51">
        <v>0</v>
      </c>
      <c r="Q51">
        <v>0</v>
      </c>
      <c r="R51">
        <v>3.04</v>
      </c>
      <c r="T51">
        <f>(C51*K51+D51*L51+E51*M51+F51*N51+G51*O51+H51*P51+I51*Q51)</f>
        <v>1.4840000000000002</v>
      </c>
      <c r="V51">
        <f t="shared" si="1"/>
        <v>1.5559999999999998</v>
      </c>
    </row>
    <row r="52" spans="1:22">
      <c r="C52" s="2"/>
      <c r="D52" s="2"/>
      <c r="E52" s="2"/>
      <c r="F52" s="2"/>
      <c r="G52" s="2"/>
      <c r="H52" s="2"/>
      <c r="I5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5322-5B71-42B4-BD23-71CC11A9A44A}">
  <dimension ref="A3:U54"/>
  <sheetViews>
    <sheetView tabSelected="1" workbookViewId="0">
      <selection activeCell="R9" sqref="R9"/>
    </sheetView>
  </sheetViews>
  <sheetFormatPr defaultRowHeight="14.45"/>
  <cols>
    <col min="1" max="1" width="20.28515625" customWidth="1"/>
  </cols>
  <sheetData>
    <row r="3" spans="1:21">
      <c r="E3" t="s">
        <v>0</v>
      </c>
      <c r="O3" t="s">
        <v>112</v>
      </c>
      <c r="U3" t="s">
        <v>112</v>
      </c>
    </row>
    <row r="4" spans="1:21">
      <c r="A4" s="1" t="s">
        <v>4</v>
      </c>
      <c r="C4" s="2">
        <v>0.1429</v>
      </c>
      <c r="D4" s="2">
        <v>0.1429</v>
      </c>
      <c r="E4" s="2">
        <v>0.1429</v>
      </c>
      <c r="F4" s="2">
        <v>0.1429</v>
      </c>
      <c r="G4" s="2">
        <v>0.1429</v>
      </c>
      <c r="H4" s="2">
        <v>0.1429</v>
      </c>
      <c r="I4" s="2">
        <v>0</v>
      </c>
      <c r="J4" s="2">
        <v>0</v>
      </c>
      <c r="L4" s="2">
        <v>4</v>
      </c>
      <c r="M4" s="2">
        <v>4</v>
      </c>
      <c r="N4" s="2">
        <v>4</v>
      </c>
      <c r="O4" s="2">
        <v>5</v>
      </c>
      <c r="P4" s="2">
        <v>5</v>
      </c>
      <c r="Q4" s="2">
        <v>5</v>
      </c>
      <c r="R4" s="2">
        <v>0</v>
      </c>
      <c r="S4" s="2">
        <v>0</v>
      </c>
      <c r="T4" s="2"/>
      <c r="U4">
        <f>C4*L4+D4*M4+E4*N4+F4*O4+G4*P4+H4*Q4+I4*R4+J4*S4</f>
        <v>3.8583000000000003</v>
      </c>
    </row>
    <row r="5" spans="1:21">
      <c r="A5" s="1" t="s">
        <v>5</v>
      </c>
      <c r="C5" s="2">
        <v>0.33</v>
      </c>
      <c r="D5" s="2">
        <v>0.33</v>
      </c>
      <c r="E5" s="2">
        <v>0.34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L5" s="2">
        <v>4</v>
      </c>
      <c r="M5" s="2">
        <v>4</v>
      </c>
      <c r="N5" s="2">
        <v>5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/>
      <c r="U5">
        <f t="shared" ref="U5:U53" si="0">C5*L5+D5*M5+E5*N5+F5*O5+G5*P5+H5*Q5+I5*R5+J5*S5</f>
        <v>4.34</v>
      </c>
    </row>
    <row r="6" spans="1:21">
      <c r="A6" s="1" t="s">
        <v>6</v>
      </c>
      <c r="C6" s="2">
        <v>0.25</v>
      </c>
      <c r="D6" s="2">
        <v>0.25</v>
      </c>
      <c r="E6" s="2">
        <v>0.25</v>
      </c>
      <c r="F6" s="2">
        <v>0.25</v>
      </c>
      <c r="G6" s="2">
        <v>0</v>
      </c>
      <c r="H6" s="2">
        <v>0</v>
      </c>
      <c r="I6" s="2">
        <v>0</v>
      </c>
      <c r="J6" s="2">
        <v>0</v>
      </c>
      <c r="L6" s="2">
        <v>4</v>
      </c>
      <c r="M6" s="2">
        <v>4</v>
      </c>
      <c r="N6" s="2">
        <v>6</v>
      </c>
      <c r="O6" s="2">
        <v>5</v>
      </c>
      <c r="P6" s="2">
        <v>0</v>
      </c>
      <c r="Q6" s="2">
        <v>0</v>
      </c>
      <c r="R6" s="2">
        <v>0</v>
      </c>
      <c r="S6" s="2">
        <v>0</v>
      </c>
      <c r="T6" s="2"/>
      <c r="U6">
        <f t="shared" si="0"/>
        <v>4.75</v>
      </c>
    </row>
    <row r="7" spans="1:21">
      <c r="A7" s="1" t="s">
        <v>7</v>
      </c>
      <c r="C7" s="2">
        <v>0.2</v>
      </c>
      <c r="D7" s="2">
        <v>0.2</v>
      </c>
      <c r="E7" s="2">
        <v>0.2</v>
      </c>
      <c r="F7" s="2">
        <v>0.2</v>
      </c>
      <c r="G7" s="2">
        <v>0.2</v>
      </c>
      <c r="H7" s="2">
        <v>0</v>
      </c>
      <c r="I7" s="2">
        <v>0</v>
      </c>
      <c r="J7" s="2">
        <v>0</v>
      </c>
      <c r="L7" s="2">
        <v>4</v>
      </c>
      <c r="M7" s="2">
        <v>4</v>
      </c>
      <c r="N7" s="2">
        <v>6</v>
      </c>
      <c r="O7" s="2">
        <v>5</v>
      </c>
      <c r="P7" s="2">
        <v>4</v>
      </c>
      <c r="Q7" s="2">
        <v>0</v>
      </c>
      <c r="R7" s="2">
        <v>0</v>
      </c>
      <c r="S7" s="2">
        <v>0</v>
      </c>
      <c r="T7" s="2"/>
      <c r="U7">
        <f t="shared" si="0"/>
        <v>4.6000000000000005</v>
      </c>
    </row>
    <row r="8" spans="1:21">
      <c r="A8" s="1" t="s">
        <v>8</v>
      </c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</v>
      </c>
      <c r="I8" s="2">
        <v>0</v>
      </c>
      <c r="J8" s="2">
        <v>0</v>
      </c>
      <c r="L8" s="2">
        <v>4</v>
      </c>
      <c r="M8" s="2">
        <v>4</v>
      </c>
      <c r="N8" s="2">
        <v>5</v>
      </c>
      <c r="O8" s="2">
        <v>4</v>
      </c>
      <c r="P8" s="2">
        <v>5</v>
      </c>
      <c r="Q8" s="2">
        <v>0</v>
      </c>
      <c r="R8" s="2">
        <v>0</v>
      </c>
      <c r="S8" s="2">
        <v>0</v>
      </c>
      <c r="T8" s="2"/>
      <c r="U8">
        <f t="shared" si="0"/>
        <v>4.4000000000000004</v>
      </c>
    </row>
    <row r="9" spans="1:21">
      <c r="A9" s="1" t="s">
        <v>9</v>
      </c>
      <c r="C9" s="2">
        <v>0.33</v>
      </c>
      <c r="D9" s="2">
        <v>0.33</v>
      </c>
      <c r="E9" s="2">
        <v>0.34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L9" s="2">
        <v>4</v>
      </c>
      <c r="M9" s="2">
        <v>5</v>
      </c>
      <c r="N9" s="2">
        <v>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/>
      <c r="U9">
        <f t="shared" si="0"/>
        <v>4.33</v>
      </c>
    </row>
    <row r="10" spans="1:21">
      <c r="A10" s="3" t="s">
        <v>10</v>
      </c>
      <c r="C10" s="2">
        <v>0.2</v>
      </c>
      <c r="D10" s="2">
        <v>0.2</v>
      </c>
      <c r="E10" s="2">
        <v>0.2</v>
      </c>
      <c r="F10" s="2">
        <v>0.2</v>
      </c>
      <c r="G10" s="2">
        <v>0.2</v>
      </c>
      <c r="H10" s="2">
        <v>0</v>
      </c>
      <c r="I10" s="2">
        <v>0</v>
      </c>
      <c r="J10" s="2">
        <v>0</v>
      </c>
      <c r="L10" s="2">
        <v>3</v>
      </c>
      <c r="M10" s="2">
        <v>6</v>
      </c>
      <c r="N10" s="2">
        <v>8</v>
      </c>
      <c r="O10" s="2">
        <v>10</v>
      </c>
      <c r="P10" s="2">
        <v>4</v>
      </c>
      <c r="Q10" s="2">
        <v>0</v>
      </c>
      <c r="R10" s="2">
        <v>0</v>
      </c>
      <c r="S10" s="2">
        <v>0</v>
      </c>
      <c r="T10" s="2"/>
      <c r="U10">
        <f t="shared" si="0"/>
        <v>6.2</v>
      </c>
    </row>
    <row r="11" spans="1:21">
      <c r="A11" s="1" t="s">
        <v>11</v>
      </c>
      <c r="C11" s="2">
        <v>0.14280000000000001</v>
      </c>
      <c r="D11" s="2">
        <v>0.14280000000000001</v>
      </c>
      <c r="E11" s="2">
        <v>0.14280000000000001</v>
      </c>
      <c r="F11" s="2">
        <v>0.14280000000000001</v>
      </c>
      <c r="G11" s="2">
        <v>0.14280000000000001</v>
      </c>
      <c r="H11" s="2">
        <v>0.14280000000000001</v>
      </c>
      <c r="I11" s="2">
        <v>0.14280000000000001</v>
      </c>
      <c r="J11" s="2">
        <v>0</v>
      </c>
      <c r="L11" s="2">
        <v>8</v>
      </c>
      <c r="M11" s="2">
        <v>9</v>
      </c>
      <c r="N11" s="2">
        <v>10</v>
      </c>
      <c r="O11" s="2">
        <v>11</v>
      </c>
      <c r="P11" s="2">
        <v>3</v>
      </c>
      <c r="Q11" s="2">
        <v>6</v>
      </c>
      <c r="R11" s="2">
        <v>5</v>
      </c>
      <c r="S11" s="2">
        <v>0</v>
      </c>
      <c r="T11" s="2"/>
      <c r="U11">
        <f t="shared" si="0"/>
        <v>7.4256000000000002</v>
      </c>
    </row>
    <row r="12" spans="1:21">
      <c r="A12" s="1" t="s">
        <v>12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</v>
      </c>
      <c r="I12" s="2">
        <v>0</v>
      </c>
      <c r="J12" s="2">
        <v>0</v>
      </c>
      <c r="L12" s="2">
        <v>4</v>
      </c>
      <c r="M12" s="2">
        <v>5</v>
      </c>
      <c r="N12" s="2">
        <v>4</v>
      </c>
      <c r="O12" s="2">
        <v>5</v>
      </c>
      <c r="P12" s="2">
        <v>4</v>
      </c>
      <c r="Q12" s="2">
        <v>0</v>
      </c>
      <c r="R12" s="2">
        <v>0</v>
      </c>
      <c r="S12" s="2">
        <v>0</v>
      </c>
      <c r="T12" s="2"/>
      <c r="U12">
        <f t="shared" si="0"/>
        <v>4.4000000000000004</v>
      </c>
    </row>
    <row r="13" spans="1:21">
      <c r="A13" s="1" t="s">
        <v>13</v>
      </c>
      <c r="C13" s="2">
        <v>0.2</v>
      </c>
      <c r="D13" s="2">
        <v>0.2</v>
      </c>
      <c r="E13" s="2">
        <v>0.2</v>
      </c>
      <c r="F13" s="2">
        <v>0.2</v>
      </c>
      <c r="G13" s="2">
        <v>0.2</v>
      </c>
      <c r="H13" s="2">
        <v>0</v>
      </c>
      <c r="I13" s="2">
        <v>0</v>
      </c>
      <c r="J13" s="2">
        <v>0</v>
      </c>
      <c r="L13" s="2">
        <v>4</v>
      </c>
      <c r="M13" s="2">
        <v>4</v>
      </c>
      <c r="N13" s="2">
        <v>5</v>
      </c>
      <c r="O13" s="2">
        <v>4</v>
      </c>
      <c r="P13" s="2">
        <v>5</v>
      </c>
      <c r="Q13" s="2">
        <v>0</v>
      </c>
      <c r="R13" s="2">
        <v>0</v>
      </c>
      <c r="S13" s="2">
        <v>0</v>
      </c>
      <c r="T13" s="2"/>
      <c r="U13">
        <f t="shared" si="0"/>
        <v>4.4000000000000004</v>
      </c>
    </row>
    <row r="14" spans="1:21">
      <c r="A14" s="3" t="s">
        <v>14</v>
      </c>
      <c r="C14" s="2">
        <v>0.2</v>
      </c>
      <c r="D14" s="2">
        <v>0.2</v>
      </c>
      <c r="E14" s="2">
        <v>0.2</v>
      </c>
      <c r="F14" s="2">
        <v>0.2</v>
      </c>
      <c r="G14" s="2">
        <v>0.2</v>
      </c>
      <c r="H14" s="2">
        <v>0</v>
      </c>
      <c r="I14" s="2">
        <v>0</v>
      </c>
      <c r="J14" s="2">
        <v>0</v>
      </c>
      <c r="L14" s="2">
        <v>5</v>
      </c>
      <c r="M14" s="2">
        <v>4</v>
      </c>
      <c r="N14" s="2">
        <v>3</v>
      </c>
      <c r="O14" s="2">
        <v>4</v>
      </c>
      <c r="P14" s="2">
        <v>4</v>
      </c>
      <c r="Q14" s="2">
        <v>0</v>
      </c>
      <c r="R14" s="2">
        <v>0</v>
      </c>
      <c r="S14" s="2">
        <v>0</v>
      </c>
      <c r="T14" s="2"/>
      <c r="U14">
        <f t="shared" si="0"/>
        <v>4</v>
      </c>
    </row>
    <row r="15" spans="1:21">
      <c r="A15" s="1" t="s">
        <v>15</v>
      </c>
      <c r="C15" s="2">
        <v>0.2</v>
      </c>
      <c r="D15" s="2">
        <v>0.2</v>
      </c>
      <c r="E15" s="2">
        <v>0.2</v>
      </c>
      <c r="F15" s="2">
        <v>0.2</v>
      </c>
      <c r="G15" s="2">
        <v>0.2</v>
      </c>
      <c r="H15" s="2">
        <v>0</v>
      </c>
      <c r="I15" s="2">
        <v>0</v>
      </c>
      <c r="J15" s="2">
        <v>0</v>
      </c>
      <c r="L15" s="2">
        <v>3</v>
      </c>
      <c r="M15" s="2">
        <v>5</v>
      </c>
      <c r="N15" s="2">
        <v>4</v>
      </c>
      <c r="O15" s="2">
        <v>5</v>
      </c>
      <c r="P15" s="2">
        <v>4</v>
      </c>
      <c r="Q15" s="2">
        <v>0</v>
      </c>
      <c r="R15" s="2">
        <v>0</v>
      </c>
      <c r="S15" s="2">
        <v>0</v>
      </c>
      <c r="T15" s="2"/>
      <c r="U15">
        <f t="shared" si="0"/>
        <v>4.2</v>
      </c>
    </row>
    <row r="16" spans="1:21" ht="17.45">
      <c r="A16" s="1" t="s">
        <v>16</v>
      </c>
      <c r="C16" s="18">
        <v>0.16600000000000001</v>
      </c>
      <c r="D16" s="19">
        <v>0.16600000000000001</v>
      </c>
      <c r="E16" s="18">
        <v>0.16600000000000001</v>
      </c>
      <c r="F16" s="18">
        <v>0.16600000000000001</v>
      </c>
      <c r="G16" s="18">
        <v>0.16600000000000001</v>
      </c>
      <c r="H16" s="18">
        <v>0.16600000000000001</v>
      </c>
      <c r="I16" s="2">
        <v>0</v>
      </c>
      <c r="J16" s="2">
        <v>0</v>
      </c>
      <c r="L16" s="2">
        <v>3</v>
      </c>
      <c r="M16" s="2">
        <v>6</v>
      </c>
      <c r="N16" s="2">
        <v>5</v>
      </c>
      <c r="O16" s="2">
        <v>4</v>
      </c>
      <c r="P16" s="2">
        <v>4</v>
      </c>
      <c r="Q16" s="2">
        <v>6</v>
      </c>
      <c r="R16" s="2">
        <v>0</v>
      </c>
      <c r="S16" s="2">
        <v>0</v>
      </c>
      <c r="T16" s="2"/>
      <c r="U16">
        <f t="shared" si="0"/>
        <v>4.6479999999999997</v>
      </c>
    </row>
    <row r="17" spans="1:21" ht="17.45">
      <c r="A17" s="1" t="s">
        <v>17</v>
      </c>
      <c r="C17" s="18">
        <v>0.16600000000000001</v>
      </c>
      <c r="D17" s="18">
        <v>0.16600000000000001</v>
      </c>
      <c r="E17" s="18">
        <v>0.16600000000000001</v>
      </c>
      <c r="F17" s="18">
        <v>0.16600000000000001</v>
      </c>
      <c r="G17" s="18">
        <v>0.16600000000000001</v>
      </c>
      <c r="H17" s="18">
        <v>0.16600000000000001</v>
      </c>
      <c r="I17" s="2">
        <v>0</v>
      </c>
      <c r="J17" s="2">
        <v>0</v>
      </c>
      <c r="L17" s="2">
        <v>3</v>
      </c>
      <c r="M17" s="2">
        <v>6</v>
      </c>
      <c r="N17" s="2">
        <v>5</v>
      </c>
      <c r="O17" s="2">
        <v>4</v>
      </c>
      <c r="P17" s="2">
        <v>4</v>
      </c>
      <c r="Q17" s="2">
        <v>0</v>
      </c>
      <c r="R17" s="2">
        <v>0</v>
      </c>
      <c r="S17" s="2">
        <v>0</v>
      </c>
      <c r="T17" s="2"/>
      <c r="U17">
        <f t="shared" si="0"/>
        <v>3.6520000000000001</v>
      </c>
    </row>
    <row r="18" spans="1:21">
      <c r="A18" s="1" t="s">
        <v>18</v>
      </c>
      <c r="C18" s="2">
        <v>0.2</v>
      </c>
      <c r="D18" s="2">
        <v>0.2</v>
      </c>
      <c r="E18" s="2">
        <v>0.2</v>
      </c>
      <c r="F18" s="2">
        <v>0.2</v>
      </c>
      <c r="G18" s="2">
        <v>0.2</v>
      </c>
      <c r="H18" s="2">
        <v>0</v>
      </c>
      <c r="I18" s="2">
        <v>0</v>
      </c>
      <c r="J18" s="2">
        <v>0</v>
      </c>
      <c r="L18" s="2">
        <v>4</v>
      </c>
      <c r="M18" s="2">
        <v>4</v>
      </c>
      <c r="N18" s="2">
        <v>5</v>
      </c>
      <c r="O18" s="2">
        <v>5</v>
      </c>
      <c r="P18" s="2">
        <v>4</v>
      </c>
      <c r="Q18" s="2">
        <v>0</v>
      </c>
      <c r="R18" s="2">
        <v>0</v>
      </c>
      <c r="S18" s="2">
        <v>0</v>
      </c>
      <c r="T18" s="2"/>
      <c r="U18">
        <f t="shared" si="0"/>
        <v>4.4000000000000004</v>
      </c>
    </row>
    <row r="19" spans="1:21">
      <c r="A19" s="1" t="s">
        <v>19</v>
      </c>
      <c r="C19" s="2">
        <v>0.16600000000000001</v>
      </c>
      <c r="D19" s="6">
        <v>0.16600000000000001</v>
      </c>
      <c r="E19" s="6">
        <v>0.16600000000000001</v>
      </c>
      <c r="F19" s="6">
        <v>0.16600000000000001</v>
      </c>
      <c r="G19" s="6">
        <v>0.16600000000000001</v>
      </c>
      <c r="H19" s="6">
        <v>0.16600000000000001</v>
      </c>
      <c r="I19" s="2">
        <v>0</v>
      </c>
      <c r="J19" s="2">
        <v>0</v>
      </c>
      <c r="L19" s="2">
        <v>4</v>
      </c>
      <c r="M19" s="2">
        <v>4</v>
      </c>
      <c r="N19" s="2">
        <v>5</v>
      </c>
      <c r="O19" s="2">
        <v>5</v>
      </c>
      <c r="P19" s="2">
        <v>4</v>
      </c>
      <c r="Q19" s="2">
        <v>5</v>
      </c>
      <c r="R19" s="2">
        <v>0</v>
      </c>
      <c r="S19" s="2">
        <v>0</v>
      </c>
      <c r="T19" s="2"/>
      <c r="U19">
        <f t="shared" si="0"/>
        <v>4.4820000000000011</v>
      </c>
    </row>
    <row r="20" spans="1:21">
      <c r="A20" s="1" t="s">
        <v>20</v>
      </c>
      <c r="C20" s="2">
        <v>0.2</v>
      </c>
      <c r="D20" s="2">
        <v>0.2</v>
      </c>
      <c r="E20" s="6">
        <v>0.2</v>
      </c>
      <c r="F20" s="6">
        <v>0.2</v>
      </c>
      <c r="G20" s="6">
        <v>0.2</v>
      </c>
      <c r="H20" s="2">
        <v>0</v>
      </c>
      <c r="I20" s="2">
        <v>0</v>
      </c>
      <c r="J20" s="2">
        <v>0</v>
      </c>
      <c r="L20" s="2">
        <v>4</v>
      </c>
      <c r="M20" s="2">
        <v>5</v>
      </c>
      <c r="N20" s="2">
        <v>4</v>
      </c>
      <c r="O20" s="2">
        <v>5</v>
      </c>
      <c r="P20" s="2">
        <v>4</v>
      </c>
      <c r="Q20" s="2">
        <v>0</v>
      </c>
      <c r="R20" s="2">
        <v>0</v>
      </c>
      <c r="S20" s="2">
        <v>0</v>
      </c>
      <c r="T20" s="2"/>
      <c r="U20">
        <f t="shared" si="0"/>
        <v>4.4000000000000004</v>
      </c>
    </row>
    <row r="21" spans="1:21">
      <c r="A21" s="1" t="s">
        <v>21</v>
      </c>
      <c r="C21" s="2">
        <v>0.2</v>
      </c>
      <c r="D21" s="2">
        <v>0.2</v>
      </c>
      <c r="E21" s="2">
        <v>0.2</v>
      </c>
      <c r="F21" s="2">
        <v>0.2</v>
      </c>
      <c r="G21" s="2">
        <v>0.2</v>
      </c>
      <c r="H21" s="2">
        <v>0</v>
      </c>
      <c r="I21" s="2">
        <v>0</v>
      </c>
      <c r="J21" s="2">
        <v>0</v>
      </c>
      <c r="L21" s="2">
        <v>3</v>
      </c>
      <c r="M21" s="2">
        <v>9</v>
      </c>
      <c r="N21" s="2">
        <v>6</v>
      </c>
      <c r="O21" s="2">
        <v>10</v>
      </c>
      <c r="P21" s="2">
        <v>0</v>
      </c>
      <c r="Q21" s="2">
        <v>0</v>
      </c>
      <c r="R21" s="2">
        <v>0</v>
      </c>
      <c r="S21" s="2">
        <v>0</v>
      </c>
      <c r="T21" s="2"/>
      <c r="U21">
        <f t="shared" si="0"/>
        <v>5.6000000000000005</v>
      </c>
    </row>
    <row r="22" spans="1:21">
      <c r="A22" s="3" t="s">
        <v>22</v>
      </c>
      <c r="C22" s="2">
        <v>0.25</v>
      </c>
      <c r="D22" s="6">
        <v>0.25</v>
      </c>
      <c r="E22" s="6">
        <v>0.25</v>
      </c>
      <c r="F22" s="6">
        <v>0.25</v>
      </c>
      <c r="G22" s="2"/>
      <c r="H22" s="2">
        <v>0</v>
      </c>
      <c r="I22" s="2">
        <v>0</v>
      </c>
      <c r="J22" s="2">
        <v>0</v>
      </c>
      <c r="L22" s="2">
        <v>5</v>
      </c>
      <c r="M22" s="2">
        <v>3</v>
      </c>
      <c r="N22" s="2">
        <v>4</v>
      </c>
      <c r="O22" s="2">
        <v>6</v>
      </c>
      <c r="P22" s="2">
        <v>6</v>
      </c>
      <c r="Q22" s="2">
        <v>0</v>
      </c>
      <c r="R22" s="2">
        <v>0</v>
      </c>
      <c r="S22" s="2">
        <v>0</v>
      </c>
      <c r="T22" s="2"/>
      <c r="U22">
        <f t="shared" si="0"/>
        <v>4.5</v>
      </c>
    </row>
    <row r="23" spans="1:21">
      <c r="A23" s="6" t="s">
        <v>23</v>
      </c>
      <c r="C23" s="2">
        <v>0.2</v>
      </c>
      <c r="D23" s="2">
        <v>0.2</v>
      </c>
      <c r="E23" s="2">
        <v>0.2</v>
      </c>
      <c r="F23" s="2">
        <v>0.2</v>
      </c>
      <c r="G23" s="2">
        <v>0.2</v>
      </c>
      <c r="H23" s="2">
        <v>0</v>
      </c>
      <c r="I23" s="2">
        <v>0</v>
      </c>
      <c r="J23" s="2">
        <v>0</v>
      </c>
      <c r="L23" s="2">
        <v>3</v>
      </c>
      <c r="M23" s="2">
        <v>6</v>
      </c>
      <c r="N23" s="2">
        <v>5</v>
      </c>
      <c r="O23" s="2">
        <v>3</v>
      </c>
      <c r="P23" s="2">
        <v>4</v>
      </c>
      <c r="Q23" s="2">
        <v>0</v>
      </c>
      <c r="R23" s="2">
        <v>0</v>
      </c>
      <c r="S23" s="2">
        <v>0</v>
      </c>
      <c r="T23" s="2"/>
      <c r="U23">
        <f t="shared" si="0"/>
        <v>4.2</v>
      </c>
    </row>
    <row r="24" spans="1:21">
      <c r="A24" s="3" t="s">
        <v>24</v>
      </c>
      <c r="C24" s="2">
        <v>0.2</v>
      </c>
      <c r="D24" s="2">
        <v>0.2</v>
      </c>
      <c r="E24" s="2">
        <v>0.2</v>
      </c>
      <c r="F24" s="2">
        <v>0.2</v>
      </c>
      <c r="G24" s="2">
        <v>0.2</v>
      </c>
      <c r="H24" s="2">
        <v>0</v>
      </c>
      <c r="I24" s="2">
        <v>0</v>
      </c>
      <c r="J24" s="2">
        <v>0</v>
      </c>
      <c r="L24" s="2">
        <v>6</v>
      </c>
      <c r="M24" s="2">
        <v>3</v>
      </c>
      <c r="N24" s="2">
        <v>5</v>
      </c>
      <c r="O24" s="2">
        <v>4</v>
      </c>
      <c r="P24" s="2">
        <v>5</v>
      </c>
      <c r="Q24" s="2">
        <v>0</v>
      </c>
      <c r="R24" s="2">
        <v>0</v>
      </c>
      <c r="S24" s="2">
        <v>0</v>
      </c>
      <c r="T24" s="2"/>
      <c r="U24">
        <f t="shared" si="0"/>
        <v>4.6000000000000005</v>
      </c>
    </row>
    <row r="25" spans="1:21">
      <c r="A25" s="3" t="s">
        <v>25</v>
      </c>
      <c r="C25" s="2">
        <v>0.2</v>
      </c>
      <c r="D25" s="2">
        <v>0.2</v>
      </c>
      <c r="E25" s="2">
        <v>0.2</v>
      </c>
      <c r="F25" s="2">
        <v>0.2</v>
      </c>
      <c r="G25" s="2">
        <v>0.2</v>
      </c>
      <c r="H25" s="2">
        <v>0</v>
      </c>
      <c r="I25" s="2">
        <v>0</v>
      </c>
      <c r="J25" s="2">
        <v>0</v>
      </c>
      <c r="L25" s="2">
        <v>4</v>
      </c>
      <c r="M25" s="2">
        <v>5</v>
      </c>
      <c r="N25" s="2">
        <v>5</v>
      </c>
      <c r="O25" s="2">
        <v>4</v>
      </c>
      <c r="P25" s="2">
        <v>4</v>
      </c>
      <c r="Q25" s="2">
        <v>0</v>
      </c>
      <c r="R25" s="2">
        <v>0</v>
      </c>
      <c r="S25" s="2">
        <v>0</v>
      </c>
      <c r="T25" s="2"/>
      <c r="U25">
        <f t="shared" si="0"/>
        <v>4.3999999999999995</v>
      </c>
    </row>
    <row r="26" spans="1:21">
      <c r="A26" s="3" t="s">
        <v>26</v>
      </c>
      <c r="C26" s="2">
        <v>0.2</v>
      </c>
      <c r="D26" s="2">
        <v>0.2</v>
      </c>
      <c r="E26" s="2">
        <v>0.2</v>
      </c>
      <c r="F26" s="2">
        <v>0.2</v>
      </c>
      <c r="G26" s="2">
        <v>0.2</v>
      </c>
      <c r="H26" s="2">
        <v>0</v>
      </c>
      <c r="I26" s="2">
        <v>0</v>
      </c>
      <c r="J26" s="2">
        <v>0</v>
      </c>
      <c r="L26" s="2">
        <v>4</v>
      </c>
      <c r="M26" s="2">
        <v>5</v>
      </c>
      <c r="N26" s="2">
        <v>5</v>
      </c>
      <c r="O26" s="2">
        <v>4</v>
      </c>
      <c r="P26" s="2">
        <v>4</v>
      </c>
      <c r="Q26" s="2">
        <v>0</v>
      </c>
      <c r="R26" s="2">
        <v>0</v>
      </c>
      <c r="S26" s="2">
        <v>0</v>
      </c>
      <c r="T26" s="2"/>
      <c r="U26">
        <f t="shared" si="0"/>
        <v>4.3999999999999995</v>
      </c>
    </row>
    <row r="27" spans="1:21">
      <c r="A27" s="1" t="s">
        <v>27</v>
      </c>
      <c r="C27" s="2">
        <v>0.2</v>
      </c>
      <c r="D27" s="2">
        <v>0.2</v>
      </c>
      <c r="E27" s="2">
        <v>0.2</v>
      </c>
      <c r="F27" s="2">
        <v>0.2</v>
      </c>
      <c r="G27" s="2">
        <v>0.2</v>
      </c>
      <c r="H27" s="2">
        <v>0</v>
      </c>
      <c r="I27" s="2">
        <v>0</v>
      </c>
      <c r="J27" s="2">
        <v>0</v>
      </c>
      <c r="L27" s="2">
        <v>6</v>
      </c>
      <c r="M27" s="2">
        <v>5</v>
      </c>
      <c r="N27" s="2">
        <v>5</v>
      </c>
      <c r="O27" s="2">
        <v>4</v>
      </c>
      <c r="P27" s="2">
        <v>5</v>
      </c>
      <c r="Q27" s="2">
        <v>0</v>
      </c>
      <c r="R27" s="2">
        <v>0</v>
      </c>
      <c r="S27" s="2">
        <v>0</v>
      </c>
      <c r="T27" s="2"/>
      <c r="U27">
        <f t="shared" si="0"/>
        <v>5</v>
      </c>
    </row>
    <row r="28" spans="1:21">
      <c r="A28" s="3" t="s">
        <v>28</v>
      </c>
      <c r="C28" s="2">
        <v>0.2</v>
      </c>
      <c r="D28" s="2">
        <v>0.2</v>
      </c>
      <c r="E28" s="2">
        <v>0.2</v>
      </c>
      <c r="F28" s="2">
        <v>0.2</v>
      </c>
      <c r="G28" s="2">
        <v>0.2</v>
      </c>
      <c r="H28" s="2">
        <v>0</v>
      </c>
      <c r="I28" s="2">
        <v>0</v>
      </c>
      <c r="J28" s="2">
        <v>0</v>
      </c>
      <c r="L28" s="2">
        <v>3</v>
      </c>
      <c r="M28" s="2">
        <v>9</v>
      </c>
      <c r="N28" s="2">
        <v>6</v>
      </c>
      <c r="O28" s="2">
        <v>11</v>
      </c>
      <c r="P28" s="2">
        <v>8</v>
      </c>
      <c r="Q28" s="2">
        <v>10</v>
      </c>
      <c r="R28" s="2">
        <v>0</v>
      </c>
      <c r="S28" s="2">
        <v>0</v>
      </c>
      <c r="T28" s="2"/>
      <c r="U28">
        <f t="shared" si="0"/>
        <v>7.4</v>
      </c>
    </row>
    <row r="29" spans="1:21">
      <c r="A29" s="1" t="s">
        <v>29</v>
      </c>
      <c r="C29" s="2">
        <v>0.2</v>
      </c>
      <c r="D29" s="2">
        <v>0.2</v>
      </c>
      <c r="E29" s="2">
        <v>0.2</v>
      </c>
      <c r="F29" s="2">
        <v>0.2</v>
      </c>
      <c r="G29" s="2">
        <v>0.2</v>
      </c>
      <c r="H29" s="2">
        <v>0</v>
      </c>
      <c r="I29" s="2">
        <v>0</v>
      </c>
      <c r="J29" s="2">
        <v>0</v>
      </c>
      <c r="L29" s="2">
        <v>3</v>
      </c>
      <c r="M29" s="2">
        <v>6</v>
      </c>
      <c r="N29" s="2">
        <v>5</v>
      </c>
      <c r="O29" s="2">
        <v>4</v>
      </c>
      <c r="P29" s="2">
        <v>4</v>
      </c>
      <c r="Q29" s="2">
        <v>0</v>
      </c>
      <c r="R29" s="2">
        <v>0</v>
      </c>
      <c r="S29" s="2">
        <v>0</v>
      </c>
      <c r="T29" s="2"/>
      <c r="U29">
        <f t="shared" si="0"/>
        <v>4.4000000000000004</v>
      </c>
    </row>
    <row r="30" spans="1:21">
      <c r="A30" s="3" t="s">
        <v>30</v>
      </c>
      <c r="C30" s="2">
        <v>0.2</v>
      </c>
      <c r="D30" s="2">
        <v>0.2</v>
      </c>
      <c r="E30" s="2">
        <v>0.2</v>
      </c>
      <c r="F30" s="2">
        <v>0.2</v>
      </c>
      <c r="G30" s="2">
        <v>0.2</v>
      </c>
      <c r="H30" s="2">
        <v>0</v>
      </c>
      <c r="I30" s="2">
        <v>0</v>
      </c>
      <c r="J30" s="2">
        <v>0</v>
      </c>
      <c r="L30" s="2">
        <v>6</v>
      </c>
      <c r="M30" s="2">
        <v>3</v>
      </c>
      <c r="N30" s="2">
        <v>4</v>
      </c>
      <c r="O30" s="2">
        <v>5</v>
      </c>
      <c r="P30" s="2">
        <v>5</v>
      </c>
      <c r="Q30" s="2">
        <v>0</v>
      </c>
      <c r="R30" s="2">
        <v>0</v>
      </c>
      <c r="S30" s="2">
        <v>0</v>
      </c>
      <c r="T30" s="2"/>
      <c r="U30">
        <f t="shared" si="0"/>
        <v>4.6000000000000005</v>
      </c>
    </row>
    <row r="31" spans="1:21">
      <c r="A31" s="1" t="s">
        <v>31</v>
      </c>
      <c r="C31" s="2">
        <v>0.2</v>
      </c>
      <c r="D31" s="2">
        <v>0.2</v>
      </c>
      <c r="E31" s="2">
        <v>0.2</v>
      </c>
      <c r="F31" s="2">
        <v>0.2</v>
      </c>
      <c r="G31" s="2">
        <v>0.2</v>
      </c>
      <c r="H31" s="2">
        <v>0</v>
      </c>
      <c r="I31" s="2">
        <v>0</v>
      </c>
      <c r="J31" s="2">
        <v>0</v>
      </c>
      <c r="L31" s="2">
        <v>3</v>
      </c>
      <c r="M31" s="2">
        <v>6</v>
      </c>
      <c r="N31" s="2">
        <v>4</v>
      </c>
      <c r="O31" s="2">
        <v>5</v>
      </c>
      <c r="P31" s="2">
        <v>4</v>
      </c>
      <c r="Q31" s="2">
        <v>0</v>
      </c>
      <c r="R31" s="2">
        <v>0</v>
      </c>
      <c r="S31" s="2">
        <v>0</v>
      </c>
      <c r="T31" s="2"/>
      <c r="U31">
        <f t="shared" si="0"/>
        <v>4.4000000000000004</v>
      </c>
    </row>
    <row r="32" spans="1:21">
      <c r="A32" s="3" t="s">
        <v>32</v>
      </c>
      <c r="C32" s="2">
        <v>0.2</v>
      </c>
      <c r="D32" s="2">
        <v>0.2</v>
      </c>
      <c r="E32" s="2">
        <v>0.2</v>
      </c>
      <c r="F32" s="2">
        <v>0.2</v>
      </c>
      <c r="G32" s="2">
        <v>0.2</v>
      </c>
      <c r="H32" s="2">
        <v>0</v>
      </c>
      <c r="I32" s="2">
        <v>0</v>
      </c>
      <c r="J32" s="2">
        <v>0</v>
      </c>
      <c r="L32" s="2">
        <v>3</v>
      </c>
      <c r="M32" s="2">
        <v>6</v>
      </c>
      <c r="N32" s="2">
        <v>4</v>
      </c>
      <c r="O32" s="2">
        <v>4</v>
      </c>
      <c r="P32" s="2">
        <v>6</v>
      </c>
      <c r="Q32" s="2">
        <v>4</v>
      </c>
      <c r="R32" s="2">
        <v>0</v>
      </c>
      <c r="S32" s="2">
        <v>0</v>
      </c>
      <c r="T32" s="2"/>
      <c r="U32">
        <f t="shared" si="0"/>
        <v>4.6000000000000005</v>
      </c>
    </row>
    <row r="33" spans="1:21">
      <c r="A33" s="3" t="s">
        <v>33</v>
      </c>
      <c r="C33" s="2">
        <v>0.2</v>
      </c>
      <c r="D33" s="2">
        <v>0.2</v>
      </c>
      <c r="E33" s="2">
        <v>0.2</v>
      </c>
      <c r="F33" s="2">
        <v>0.2</v>
      </c>
      <c r="G33" s="2">
        <v>0.2</v>
      </c>
      <c r="H33" s="2">
        <v>0</v>
      </c>
      <c r="I33" s="2">
        <v>0</v>
      </c>
      <c r="J33" s="2">
        <v>0</v>
      </c>
      <c r="L33" s="2">
        <v>6</v>
      </c>
      <c r="M33" s="2">
        <v>5</v>
      </c>
      <c r="N33" s="2">
        <v>5</v>
      </c>
      <c r="O33" s="2">
        <v>5</v>
      </c>
      <c r="P33" s="2">
        <v>6</v>
      </c>
      <c r="Q33" s="2">
        <v>0</v>
      </c>
      <c r="R33" s="2">
        <v>0</v>
      </c>
      <c r="S33" s="2">
        <v>0</v>
      </c>
      <c r="T33" s="2"/>
      <c r="U33">
        <f t="shared" si="0"/>
        <v>5.4</v>
      </c>
    </row>
    <row r="34" spans="1:21">
      <c r="A34" s="1" t="s">
        <v>34</v>
      </c>
      <c r="C34" s="2">
        <v>0.2</v>
      </c>
      <c r="D34" s="2">
        <v>0.2</v>
      </c>
      <c r="E34" s="2">
        <v>0.2</v>
      </c>
      <c r="F34" s="2">
        <v>0.2</v>
      </c>
      <c r="G34" s="2">
        <v>0.2</v>
      </c>
      <c r="H34" s="2">
        <v>0</v>
      </c>
      <c r="I34" s="2">
        <v>0</v>
      </c>
      <c r="J34" s="2">
        <v>0</v>
      </c>
      <c r="L34" s="2">
        <v>4</v>
      </c>
      <c r="M34" s="2">
        <v>4</v>
      </c>
      <c r="N34" s="2">
        <v>5</v>
      </c>
      <c r="O34" s="2">
        <v>5</v>
      </c>
      <c r="P34" s="2">
        <v>8</v>
      </c>
      <c r="Q34" s="2">
        <v>0</v>
      </c>
      <c r="R34" s="2">
        <v>0</v>
      </c>
      <c r="S34" s="2">
        <v>0</v>
      </c>
      <c r="T34" s="2"/>
      <c r="U34">
        <f t="shared" si="0"/>
        <v>5.2</v>
      </c>
    </row>
    <row r="35" spans="1:21">
      <c r="A35" s="1" t="s">
        <v>35</v>
      </c>
      <c r="C35" s="2">
        <v>0.2</v>
      </c>
      <c r="D35" s="2">
        <v>0.2</v>
      </c>
      <c r="E35" s="2">
        <v>0.2</v>
      </c>
      <c r="F35" s="2">
        <v>0.2</v>
      </c>
      <c r="G35" s="2">
        <v>0.2</v>
      </c>
      <c r="H35" s="2">
        <v>0</v>
      </c>
      <c r="I35" s="2">
        <v>0</v>
      </c>
      <c r="J35" s="2">
        <v>0</v>
      </c>
      <c r="L35" s="2">
        <v>4</v>
      </c>
      <c r="M35" s="2">
        <v>5</v>
      </c>
      <c r="N35" s="2">
        <v>4</v>
      </c>
      <c r="O35" s="2">
        <v>4</v>
      </c>
      <c r="P35" s="2">
        <v>6</v>
      </c>
      <c r="Q35" s="2">
        <v>0</v>
      </c>
      <c r="R35" s="2">
        <v>0</v>
      </c>
      <c r="S35" s="2">
        <v>0</v>
      </c>
      <c r="T35" s="2"/>
      <c r="U35">
        <f t="shared" si="0"/>
        <v>4.6000000000000005</v>
      </c>
    </row>
    <row r="36" spans="1:21">
      <c r="A36" s="3" t="s">
        <v>36</v>
      </c>
      <c r="C36" s="2">
        <v>0.16600000000000001</v>
      </c>
      <c r="D36" s="2">
        <v>0.16600000000000001</v>
      </c>
      <c r="E36" s="2">
        <v>0.16600000000000001</v>
      </c>
      <c r="F36" s="2">
        <v>0.16600000000000001</v>
      </c>
      <c r="G36" s="2">
        <v>0.16600000000000001</v>
      </c>
      <c r="H36" s="2">
        <v>0.16600000000000001</v>
      </c>
      <c r="I36" s="2">
        <v>0</v>
      </c>
      <c r="J36" s="2">
        <v>0</v>
      </c>
      <c r="L36" s="2">
        <v>10</v>
      </c>
      <c r="M36" s="2">
        <v>11</v>
      </c>
      <c r="N36" s="2">
        <v>6</v>
      </c>
      <c r="O36" s="2">
        <v>8</v>
      </c>
      <c r="P36" s="2">
        <v>3</v>
      </c>
      <c r="Q36" s="2">
        <v>4</v>
      </c>
      <c r="R36" s="2">
        <v>0</v>
      </c>
      <c r="S36" s="2">
        <v>0</v>
      </c>
      <c r="T36" s="2"/>
      <c r="U36">
        <f t="shared" si="0"/>
        <v>6.9720000000000004</v>
      </c>
    </row>
    <row r="37" spans="1:21">
      <c r="A37" s="1" t="s">
        <v>37</v>
      </c>
      <c r="C37" s="2">
        <v>0.2</v>
      </c>
      <c r="D37" s="2">
        <v>0.2</v>
      </c>
      <c r="E37" s="2">
        <v>0.2</v>
      </c>
      <c r="F37" s="2">
        <v>0.2</v>
      </c>
      <c r="G37" s="2">
        <v>0.2</v>
      </c>
      <c r="H37" s="2">
        <v>0</v>
      </c>
      <c r="I37" s="2">
        <v>0</v>
      </c>
      <c r="J37" s="2">
        <v>0</v>
      </c>
      <c r="L37" s="2">
        <v>4</v>
      </c>
      <c r="M37" s="2">
        <v>6</v>
      </c>
      <c r="N37" s="2">
        <v>4</v>
      </c>
      <c r="O37" s="2">
        <v>5</v>
      </c>
      <c r="P37" s="2">
        <v>3</v>
      </c>
      <c r="Q37" s="2">
        <v>0</v>
      </c>
      <c r="R37" s="2">
        <v>0</v>
      </c>
      <c r="S37" s="2">
        <v>0</v>
      </c>
      <c r="T37" s="2"/>
      <c r="U37">
        <f t="shared" si="0"/>
        <v>4.4000000000000004</v>
      </c>
    </row>
    <row r="38" spans="1:21">
      <c r="A38" s="1" t="s">
        <v>38</v>
      </c>
      <c r="C38" s="2">
        <v>0.14000000000000001</v>
      </c>
      <c r="D38" s="6">
        <v>0.14000000000000001</v>
      </c>
      <c r="E38" s="6">
        <v>0.14000000000000001</v>
      </c>
      <c r="F38" s="6">
        <v>0.14000000000000001</v>
      </c>
      <c r="G38" s="6">
        <v>0.14000000000000001</v>
      </c>
      <c r="H38" s="6">
        <v>0.14000000000000001</v>
      </c>
      <c r="I38" s="6">
        <v>0.14000000000000001</v>
      </c>
      <c r="J38" s="2">
        <v>0</v>
      </c>
      <c r="L38" s="2">
        <v>8</v>
      </c>
      <c r="M38" s="2">
        <v>9</v>
      </c>
      <c r="N38" s="2">
        <v>10</v>
      </c>
      <c r="O38" s="2">
        <v>6</v>
      </c>
      <c r="P38" s="2">
        <v>11</v>
      </c>
      <c r="Q38" s="2">
        <v>3</v>
      </c>
      <c r="R38" s="2">
        <v>7</v>
      </c>
      <c r="S38" s="2">
        <v>0</v>
      </c>
      <c r="T38" s="2"/>
      <c r="U38">
        <f t="shared" si="0"/>
        <v>7.5600000000000005</v>
      </c>
    </row>
    <row r="39" spans="1:21">
      <c r="A39" s="1" t="s">
        <v>39</v>
      </c>
      <c r="C39" s="2">
        <v>0.16600000000000001</v>
      </c>
      <c r="D39" s="2">
        <v>0.16600000000000001</v>
      </c>
      <c r="E39" s="2">
        <v>0.16600000000000001</v>
      </c>
      <c r="F39" s="2">
        <v>0.16600000000000001</v>
      </c>
      <c r="G39" s="2">
        <v>0.16600000000000001</v>
      </c>
      <c r="H39" s="2">
        <v>0.16600000000000001</v>
      </c>
      <c r="I39" s="2">
        <v>0</v>
      </c>
      <c r="J39" s="2">
        <v>0</v>
      </c>
      <c r="L39" s="2">
        <v>8</v>
      </c>
      <c r="M39" s="2">
        <v>9</v>
      </c>
      <c r="N39" s="2">
        <v>10</v>
      </c>
      <c r="O39" s="2">
        <v>6</v>
      </c>
      <c r="P39" s="2">
        <v>11</v>
      </c>
      <c r="Q39" s="2">
        <v>3</v>
      </c>
      <c r="R39" s="2">
        <v>0</v>
      </c>
      <c r="S39" s="2">
        <v>0</v>
      </c>
      <c r="T39" s="2"/>
      <c r="U39">
        <f t="shared" si="0"/>
        <v>7.8020000000000005</v>
      </c>
    </row>
    <row r="40" spans="1:21">
      <c r="A40" s="1" t="s">
        <v>40</v>
      </c>
      <c r="C40" s="2">
        <v>0.16600000000000001</v>
      </c>
      <c r="D40" s="2">
        <v>0.16600000000000001</v>
      </c>
      <c r="E40" s="2">
        <v>0.16600000000000001</v>
      </c>
      <c r="F40" s="2">
        <v>0.16600000000000001</v>
      </c>
      <c r="G40" s="2">
        <v>0.16600000000000001</v>
      </c>
      <c r="H40" s="2">
        <v>0.16600000000000001</v>
      </c>
      <c r="I40" s="2">
        <v>0</v>
      </c>
      <c r="J40" s="2">
        <v>0</v>
      </c>
      <c r="L40" s="2">
        <v>3</v>
      </c>
      <c r="M40" s="2">
        <v>9</v>
      </c>
      <c r="N40" s="2">
        <v>6</v>
      </c>
      <c r="O40" s="2">
        <v>11</v>
      </c>
      <c r="P40" s="2">
        <v>8</v>
      </c>
      <c r="Q40" s="2">
        <v>10</v>
      </c>
      <c r="R40" s="2">
        <v>0</v>
      </c>
      <c r="S40" s="2">
        <v>0</v>
      </c>
      <c r="T40" s="2"/>
      <c r="U40">
        <f t="shared" si="0"/>
        <v>7.8020000000000005</v>
      </c>
    </row>
    <row r="41" spans="1:21">
      <c r="A41" s="1" t="s">
        <v>41</v>
      </c>
      <c r="C41" s="2">
        <v>0.2</v>
      </c>
      <c r="D41" s="2">
        <v>0.2</v>
      </c>
      <c r="E41" s="2">
        <v>0.2</v>
      </c>
      <c r="F41" s="2">
        <v>0.2</v>
      </c>
      <c r="G41" s="2">
        <v>0.2</v>
      </c>
      <c r="H41" s="2">
        <v>0</v>
      </c>
      <c r="I41" s="2">
        <v>0</v>
      </c>
      <c r="J41" s="2">
        <v>0</v>
      </c>
      <c r="L41" s="2">
        <v>3</v>
      </c>
      <c r="M41" s="2">
        <v>6</v>
      </c>
      <c r="N41" s="2">
        <v>10</v>
      </c>
      <c r="O41" s="2">
        <v>4</v>
      </c>
      <c r="P41" s="2">
        <v>4</v>
      </c>
      <c r="Q41" s="2">
        <v>0</v>
      </c>
      <c r="R41" s="2">
        <v>0</v>
      </c>
      <c r="S41" s="2">
        <v>0</v>
      </c>
      <c r="T41" s="2"/>
      <c r="U41">
        <f t="shared" si="0"/>
        <v>5.4</v>
      </c>
    </row>
    <row r="42" spans="1:21">
      <c r="A42" s="1" t="s">
        <v>42</v>
      </c>
      <c r="C42" s="2">
        <v>0.2</v>
      </c>
      <c r="D42" s="2">
        <v>0.2</v>
      </c>
      <c r="E42" s="2">
        <v>0.2</v>
      </c>
      <c r="F42" s="2">
        <v>0.2</v>
      </c>
      <c r="G42" s="2">
        <v>0.2</v>
      </c>
      <c r="H42" s="2">
        <v>0</v>
      </c>
      <c r="I42" s="2">
        <v>0</v>
      </c>
      <c r="J42" s="2">
        <v>0</v>
      </c>
      <c r="L42" s="2">
        <v>2</v>
      </c>
      <c r="M42" s="2">
        <v>6</v>
      </c>
      <c r="N42" s="2">
        <v>5</v>
      </c>
      <c r="O42" s="2">
        <v>4</v>
      </c>
      <c r="P42" s="2">
        <v>4</v>
      </c>
      <c r="Q42" s="2">
        <v>0</v>
      </c>
      <c r="R42" s="2">
        <v>0</v>
      </c>
      <c r="S42" s="2">
        <v>0</v>
      </c>
      <c r="T42" s="2"/>
      <c r="U42">
        <f t="shared" si="0"/>
        <v>4.2</v>
      </c>
    </row>
    <row r="43" spans="1:21">
      <c r="A43" s="2" t="s">
        <v>43</v>
      </c>
      <c r="C43" s="2">
        <v>0.14280000000000001</v>
      </c>
      <c r="D43" s="2">
        <v>0.14280000000000001</v>
      </c>
      <c r="E43" s="2">
        <v>0.14280000000000001</v>
      </c>
      <c r="F43" s="2">
        <v>0.14280000000000001</v>
      </c>
      <c r="G43" s="2">
        <v>0.14280000000000001</v>
      </c>
      <c r="H43" s="2">
        <v>0.14280000000000001</v>
      </c>
      <c r="I43" s="2">
        <v>0.14280000000000001</v>
      </c>
      <c r="J43" s="2">
        <v>0</v>
      </c>
      <c r="L43" s="2">
        <v>3</v>
      </c>
      <c r="M43" s="2">
        <v>6</v>
      </c>
      <c r="N43" s="2">
        <v>5</v>
      </c>
      <c r="O43" s="2">
        <v>4</v>
      </c>
      <c r="P43" s="2">
        <v>5</v>
      </c>
      <c r="Q43" s="2">
        <v>4</v>
      </c>
      <c r="R43" s="2">
        <v>5</v>
      </c>
      <c r="S43" s="2">
        <v>4</v>
      </c>
      <c r="T43" s="2"/>
      <c r="U43">
        <f t="shared" si="0"/>
        <v>4.5696000000000003</v>
      </c>
    </row>
    <row r="44" spans="1:21">
      <c r="A44" s="1" t="s">
        <v>44</v>
      </c>
      <c r="C44" s="2">
        <v>0.125</v>
      </c>
      <c r="D44" s="2">
        <v>0.125</v>
      </c>
      <c r="E44" s="2">
        <v>0.125</v>
      </c>
      <c r="F44" s="2">
        <v>0.125</v>
      </c>
      <c r="G44" s="2">
        <v>0.125</v>
      </c>
      <c r="H44" s="2">
        <v>0.125</v>
      </c>
      <c r="I44" s="2">
        <v>0.125</v>
      </c>
      <c r="J44" s="2">
        <v>0</v>
      </c>
      <c r="L44" s="2">
        <v>3</v>
      </c>
      <c r="M44" s="2">
        <v>6</v>
      </c>
      <c r="N44" s="2">
        <v>5</v>
      </c>
      <c r="O44" s="2">
        <v>4</v>
      </c>
      <c r="P44" s="2">
        <v>5</v>
      </c>
      <c r="Q44" s="2">
        <v>4</v>
      </c>
      <c r="R44" s="2">
        <v>5</v>
      </c>
      <c r="S44" s="2">
        <v>4</v>
      </c>
      <c r="T44" s="2"/>
      <c r="U44">
        <f t="shared" si="0"/>
        <v>4</v>
      </c>
    </row>
    <row r="45" spans="1:21">
      <c r="A45" s="1" t="s">
        <v>45</v>
      </c>
      <c r="C45" s="2">
        <v>0.16</v>
      </c>
      <c r="D45" s="6">
        <v>0.16</v>
      </c>
      <c r="E45" s="6">
        <v>0.16</v>
      </c>
      <c r="F45" s="6">
        <v>0.16</v>
      </c>
      <c r="G45" s="6">
        <v>0.16</v>
      </c>
      <c r="H45" s="6">
        <v>0.16</v>
      </c>
      <c r="I45" s="2">
        <v>0</v>
      </c>
      <c r="J45" s="2">
        <v>0</v>
      </c>
      <c r="L45" s="2">
        <v>3</v>
      </c>
      <c r="M45" s="2">
        <v>6</v>
      </c>
      <c r="N45" s="2">
        <v>5</v>
      </c>
      <c r="O45" s="2">
        <v>4</v>
      </c>
      <c r="P45" s="2">
        <v>4</v>
      </c>
      <c r="Q45" s="2">
        <v>5</v>
      </c>
      <c r="R45" s="2">
        <v>0</v>
      </c>
      <c r="S45" s="2">
        <v>0</v>
      </c>
      <c r="T45" s="2"/>
      <c r="U45">
        <f t="shared" si="0"/>
        <v>4.32</v>
      </c>
    </row>
    <row r="46" spans="1:21">
      <c r="A46" s="1" t="s">
        <v>46</v>
      </c>
      <c r="C46" s="2">
        <v>0.2</v>
      </c>
      <c r="D46" s="2">
        <v>0.2</v>
      </c>
      <c r="E46" s="2">
        <v>0.2</v>
      </c>
      <c r="F46" s="2">
        <v>0.2</v>
      </c>
      <c r="G46" s="2">
        <v>0.2</v>
      </c>
      <c r="H46" s="2">
        <v>0</v>
      </c>
      <c r="I46" s="2">
        <v>0</v>
      </c>
      <c r="J46" s="2">
        <v>0</v>
      </c>
      <c r="L46" s="2">
        <v>3</v>
      </c>
      <c r="M46" s="2">
        <v>6</v>
      </c>
      <c r="N46" s="2">
        <v>5</v>
      </c>
      <c r="O46" s="2">
        <v>4</v>
      </c>
      <c r="P46" s="2">
        <v>4</v>
      </c>
      <c r="Q46" s="2">
        <v>0</v>
      </c>
      <c r="R46" s="2">
        <v>0</v>
      </c>
      <c r="S46" s="2">
        <v>0</v>
      </c>
      <c r="T46" s="2"/>
      <c r="U46">
        <f t="shared" si="0"/>
        <v>4.4000000000000004</v>
      </c>
    </row>
    <row r="47" spans="1:21">
      <c r="A47" s="1" t="s">
        <v>47</v>
      </c>
      <c r="C47" s="2">
        <v>0.2</v>
      </c>
      <c r="D47" s="2">
        <v>0.2</v>
      </c>
      <c r="E47" s="2">
        <v>0.2</v>
      </c>
      <c r="F47" s="2">
        <v>0.2</v>
      </c>
      <c r="G47" s="2">
        <v>0.2</v>
      </c>
      <c r="H47" s="2">
        <v>0</v>
      </c>
      <c r="I47" s="2">
        <v>0</v>
      </c>
      <c r="J47" s="2">
        <v>0</v>
      </c>
      <c r="L47" s="2">
        <v>4</v>
      </c>
      <c r="M47" s="2">
        <v>4</v>
      </c>
      <c r="N47" s="2">
        <v>4</v>
      </c>
      <c r="O47" s="2">
        <v>5</v>
      </c>
      <c r="P47" s="2">
        <v>5</v>
      </c>
      <c r="Q47" s="2">
        <v>0</v>
      </c>
      <c r="R47" s="2">
        <v>0</v>
      </c>
      <c r="S47" s="2">
        <v>0</v>
      </c>
      <c r="T47" s="2"/>
      <c r="U47">
        <f t="shared" si="0"/>
        <v>4.4000000000000004</v>
      </c>
    </row>
    <row r="48" spans="1:21">
      <c r="A48" s="1" t="s">
        <v>48</v>
      </c>
      <c r="C48" s="2">
        <v>0.2</v>
      </c>
      <c r="D48" s="2">
        <v>0.2</v>
      </c>
      <c r="E48" s="2">
        <v>0.2</v>
      </c>
      <c r="F48" s="2">
        <v>0.2</v>
      </c>
      <c r="G48" s="2">
        <v>0.2</v>
      </c>
      <c r="H48" s="2">
        <v>0</v>
      </c>
      <c r="I48" s="2">
        <v>0</v>
      </c>
      <c r="J48" s="2">
        <v>0</v>
      </c>
      <c r="L48" s="2">
        <v>3</v>
      </c>
      <c r="M48" s="2">
        <v>6</v>
      </c>
      <c r="N48" s="2">
        <v>5</v>
      </c>
      <c r="O48" s="2">
        <v>4</v>
      </c>
      <c r="P48" s="2">
        <v>4</v>
      </c>
      <c r="Q48" s="2">
        <v>0</v>
      </c>
      <c r="R48" s="2">
        <v>0</v>
      </c>
      <c r="S48" s="2">
        <v>0</v>
      </c>
      <c r="T48" s="2"/>
      <c r="U48">
        <f t="shared" si="0"/>
        <v>4.4000000000000004</v>
      </c>
    </row>
    <row r="49" spans="1:21">
      <c r="A49" s="3" t="s">
        <v>49</v>
      </c>
      <c r="C49" s="2">
        <v>0.2</v>
      </c>
      <c r="D49" s="2">
        <v>0.2</v>
      </c>
      <c r="E49" s="2">
        <v>0.2</v>
      </c>
      <c r="F49" s="2">
        <v>0.2</v>
      </c>
      <c r="G49" s="2">
        <v>0.2</v>
      </c>
      <c r="H49" s="2">
        <v>0</v>
      </c>
      <c r="I49" s="2">
        <v>0</v>
      </c>
      <c r="J49" s="2">
        <v>0</v>
      </c>
      <c r="L49" s="2">
        <v>3</v>
      </c>
      <c r="M49" s="2">
        <v>6</v>
      </c>
      <c r="N49" s="2">
        <v>5</v>
      </c>
      <c r="O49" s="2">
        <v>4</v>
      </c>
      <c r="P49" s="2">
        <v>4</v>
      </c>
      <c r="Q49" s="2">
        <v>0</v>
      </c>
      <c r="R49" s="2">
        <v>0</v>
      </c>
      <c r="S49" s="2">
        <v>0</v>
      </c>
      <c r="T49" s="2"/>
      <c r="U49">
        <f t="shared" si="0"/>
        <v>4.4000000000000004</v>
      </c>
    </row>
    <row r="50" spans="1:21">
      <c r="A50" s="3" t="s">
        <v>50</v>
      </c>
      <c r="C50" s="2">
        <v>0.2</v>
      </c>
      <c r="D50" s="2">
        <v>0.2</v>
      </c>
      <c r="E50" s="2">
        <v>0.2</v>
      </c>
      <c r="F50" s="2">
        <v>0.2</v>
      </c>
      <c r="G50" s="2">
        <v>0.2</v>
      </c>
      <c r="H50" s="2">
        <v>0</v>
      </c>
      <c r="I50" s="2">
        <v>0</v>
      </c>
      <c r="J50" s="2">
        <v>0</v>
      </c>
      <c r="L50" s="2">
        <v>3</v>
      </c>
      <c r="M50" s="2">
        <v>6</v>
      </c>
      <c r="N50" s="2">
        <v>5</v>
      </c>
      <c r="O50" s="2">
        <v>4</v>
      </c>
      <c r="P50" s="2">
        <v>4</v>
      </c>
      <c r="Q50" s="2">
        <v>0</v>
      </c>
      <c r="R50" s="2">
        <v>0</v>
      </c>
      <c r="S50" s="2">
        <v>0</v>
      </c>
      <c r="T50" s="2"/>
      <c r="U50">
        <f t="shared" si="0"/>
        <v>4.4000000000000004</v>
      </c>
    </row>
    <row r="51" spans="1:21">
      <c r="A51" s="1" t="s">
        <v>51</v>
      </c>
      <c r="C51" s="2">
        <v>0.2</v>
      </c>
      <c r="D51" s="2">
        <v>0.2</v>
      </c>
      <c r="E51" s="2">
        <v>0.2</v>
      </c>
      <c r="F51" s="2">
        <v>0.2</v>
      </c>
      <c r="G51" s="2">
        <v>0.2</v>
      </c>
      <c r="H51" s="2">
        <v>0</v>
      </c>
      <c r="I51" s="2">
        <v>0</v>
      </c>
      <c r="J51" s="2">
        <v>0</v>
      </c>
      <c r="L51" s="2">
        <v>3</v>
      </c>
      <c r="M51" s="2">
        <v>6</v>
      </c>
      <c r="N51" s="2">
        <v>4</v>
      </c>
      <c r="O51" s="2">
        <v>5</v>
      </c>
      <c r="P51" s="2">
        <v>4</v>
      </c>
      <c r="Q51" s="2">
        <v>0</v>
      </c>
      <c r="R51" s="2">
        <v>0</v>
      </c>
      <c r="S51" s="2">
        <v>0</v>
      </c>
      <c r="T51" s="2"/>
      <c r="U51">
        <f t="shared" si="0"/>
        <v>4.4000000000000004</v>
      </c>
    </row>
    <row r="52" spans="1:21">
      <c r="A52" s="2" t="s">
        <v>23</v>
      </c>
      <c r="C52" s="2">
        <v>0.2</v>
      </c>
      <c r="D52" s="2">
        <v>0.2</v>
      </c>
      <c r="E52" s="2">
        <v>0.2</v>
      </c>
      <c r="F52" s="2">
        <v>0.2</v>
      </c>
      <c r="G52" s="2">
        <v>0.2</v>
      </c>
      <c r="H52" s="2">
        <v>0</v>
      </c>
      <c r="I52" s="2">
        <v>0</v>
      </c>
      <c r="J52" s="2">
        <v>0</v>
      </c>
      <c r="L52" s="2">
        <v>3</v>
      </c>
      <c r="M52" s="2">
        <v>6</v>
      </c>
      <c r="N52" s="2">
        <v>5</v>
      </c>
      <c r="O52" s="2">
        <v>3</v>
      </c>
      <c r="P52" s="2">
        <v>4</v>
      </c>
      <c r="Q52" s="2">
        <v>0</v>
      </c>
      <c r="R52" s="2">
        <v>0</v>
      </c>
      <c r="S52" s="2">
        <v>0</v>
      </c>
      <c r="T52" s="2"/>
      <c r="U52">
        <f t="shared" si="0"/>
        <v>4.2</v>
      </c>
    </row>
    <row r="53" spans="1:21">
      <c r="A53" s="1" t="s">
        <v>52</v>
      </c>
      <c r="C53" s="2">
        <v>0.2</v>
      </c>
      <c r="D53" s="2">
        <v>0.2</v>
      </c>
      <c r="E53" s="2">
        <v>0.2</v>
      </c>
      <c r="F53" s="2">
        <v>0.2</v>
      </c>
      <c r="G53" s="2">
        <v>0.2</v>
      </c>
      <c r="H53" s="2">
        <v>0</v>
      </c>
      <c r="I53" s="2">
        <v>0</v>
      </c>
      <c r="J53" s="2">
        <v>0</v>
      </c>
      <c r="L53" s="2">
        <v>3</v>
      </c>
      <c r="M53" s="2">
        <v>6</v>
      </c>
      <c r="N53" s="2">
        <v>5</v>
      </c>
      <c r="O53" s="2">
        <v>3</v>
      </c>
      <c r="P53" s="2">
        <v>4</v>
      </c>
      <c r="Q53" s="2">
        <v>0</v>
      </c>
      <c r="R53" s="2">
        <v>0</v>
      </c>
      <c r="S53" s="2">
        <v>0</v>
      </c>
      <c r="T53" s="2"/>
      <c r="U53">
        <f t="shared" si="0"/>
        <v>4.2</v>
      </c>
    </row>
    <row r="54" spans="1:21">
      <c r="T5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D5CD-D8EA-4EC6-BA3B-D2388ECDD80F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AE0B-660E-47DC-BC0E-CE8B66256D6D}">
  <dimension ref="A1:W51"/>
  <sheetViews>
    <sheetView topLeftCell="C1" zoomScale="103" workbookViewId="0">
      <selection activeCell="W2" sqref="W2:W51"/>
    </sheetView>
  </sheetViews>
  <sheetFormatPr defaultRowHeight="14.45"/>
  <cols>
    <col min="2" max="2" width="12.5703125" customWidth="1"/>
    <col min="23" max="23" width="12" bestFit="1" customWidth="1"/>
  </cols>
  <sheetData>
    <row r="1" spans="1:23">
      <c r="E1" t="s">
        <v>0</v>
      </c>
      <c r="O1" t="s">
        <v>53</v>
      </c>
      <c r="T1" t="s">
        <v>54</v>
      </c>
      <c r="V1" t="s">
        <v>2</v>
      </c>
      <c r="W1" t="s">
        <v>55</v>
      </c>
    </row>
    <row r="2" spans="1:23">
      <c r="A2" s="1" t="s">
        <v>4</v>
      </c>
      <c r="B2" s="2"/>
      <c r="C2" s="2">
        <v>0.1429</v>
      </c>
      <c r="D2" s="2">
        <v>0.1429</v>
      </c>
      <c r="E2" s="2">
        <v>0.1429</v>
      </c>
      <c r="F2" s="2">
        <v>0.1429</v>
      </c>
      <c r="G2" s="2">
        <v>0.1429</v>
      </c>
      <c r="H2" s="2">
        <v>0.1429</v>
      </c>
      <c r="I2" s="2">
        <v>0</v>
      </c>
      <c r="J2" s="2">
        <v>0</v>
      </c>
      <c r="K2" s="2"/>
      <c r="L2" s="2">
        <v>3.4525000000000001</v>
      </c>
      <c r="M2" s="2">
        <v>3.5314999999999999</v>
      </c>
      <c r="N2" s="2">
        <v>3.504</v>
      </c>
      <c r="O2" s="2">
        <v>3.6385000000000001</v>
      </c>
      <c r="P2" s="2">
        <v>3.8384999999999998</v>
      </c>
      <c r="Q2" s="2">
        <v>3.9365000000000001</v>
      </c>
      <c r="R2" s="2">
        <v>0</v>
      </c>
      <c r="S2" s="2">
        <v>0</v>
      </c>
      <c r="T2" s="2">
        <v>8.5120000000000005</v>
      </c>
      <c r="V2">
        <f>(C2*L2+D2*M2+E2*N2+F2*O2+G2*P2+H2*Q2+I2*R2+J2*S2)</f>
        <v>3.1297243500000005</v>
      </c>
      <c r="W2">
        <f>T2-V2</f>
        <v>5.3822756500000004</v>
      </c>
    </row>
    <row r="3" spans="1:23">
      <c r="A3" s="1" t="s">
        <v>5</v>
      </c>
      <c r="B3" s="2"/>
      <c r="C3" s="2">
        <v>0.33</v>
      </c>
      <c r="D3" s="2">
        <v>0.33</v>
      </c>
      <c r="E3" s="2">
        <v>0.34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  <c r="L3" s="2">
        <v>3.5314999999999999</v>
      </c>
      <c r="M3" s="2">
        <v>3.4525000000000001</v>
      </c>
      <c r="N3" s="2">
        <v>3.8384999999999998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8.5120000000000005</v>
      </c>
      <c r="V3">
        <f t="shared" ref="V3:V51" si="0">(C3*L3+D3*M3+E3*N3+F3*O3+G3*P3+H3*Q3+I3*R3+J3*S3)</f>
        <v>3.6098100000000004</v>
      </c>
      <c r="W3">
        <f t="shared" ref="W3:W51" si="1">T3-V3</f>
        <v>4.90219</v>
      </c>
    </row>
    <row r="4" spans="1:23">
      <c r="A4" s="1" t="s">
        <v>6</v>
      </c>
      <c r="B4" s="2"/>
      <c r="C4" s="2">
        <v>0.25</v>
      </c>
      <c r="D4" s="2">
        <v>0.25</v>
      </c>
      <c r="E4" s="2">
        <v>0.25</v>
      </c>
      <c r="F4" s="2">
        <v>0.25</v>
      </c>
      <c r="G4" s="2">
        <v>0</v>
      </c>
      <c r="H4" s="2">
        <v>0</v>
      </c>
      <c r="I4" s="2">
        <v>0</v>
      </c>
      <c r="J4" s="2">
        <v>0</v>
      </c>
      <c r="K4" s="2"/>
      <c r="L4" s="2">
        <v>3.5314999999999999</v>
      </c>
      <c r="M4" s="2">
        <v>3.4525000000000001</v>
      </c>
      <c r="N4" s="2">
        <v>3.7225000000000001</v>
      </c>
      <c r="O4" s="2">
        <v>3.8384999999999998</v>
      </c>
      <c r="P4" s="2">
        <v>0</v>
      </c>
      <c r="Q4" s="2">
        <v>0</v>
      </c>
      <c r="R4" s="2">
        <v>0</v>
      </c>
      <c r="S4" s="2">
        <v>0</v>
      </c>
      <c r="T4" s="2">
        <v>8.5120000000000005</v>
      </c>
      <c r="V4">
        <f t="shared" si="0"/>
        <v>3.63625</v>
      </c>
      <c r="W4">
        <f t="shared" si="1"/>
        <v>4.87575</v>
      </c>
    </row>
    <row r="5" spans="1:23">
      <c r="A5" s="1" t="s">
        <v>7</v>
      </c>
      <c r="B5" s="2"/>
      <c r="C5" s="2">
        <v>0.2</v>
      </c>
      <c r="D5" s="2">
        <v>0.2</v>
      </c>
      <c r="E5" s="2">
        <v>0.2</v>
      </c>
      <c r="F5" s="2">
        <v>0.2</v>
      </c>
      <c r="G5" s="2">
        <v>0.2</v>
      </c>
      <c r="H5" s="2">
        <v>0</v>
      </c>
      <c r="I5" s="2">
        <v>0</v>
      </c>
      <c r="J5" s="2">
        <v>0</v>
      </c>
      <c r="K5" s="2"/>
      <c r="L5" s="2">
        <v>3.5314999999999999</v>
      </c>
      <c r="M5" s="2">
        <v>3.4525000000000001</v>
      </c>
      <c r="N5" s="2">
        <v>3.7225000000000001</v>
      </c>
      <c r="O5" s="2">
        <v>3.8384999999999998</v>
      </c>
      <c r="P5" s="2">
        <v>1.82</v>
      </c>
      <c r="Q5" s="2">
        <v>0</v>
      </c>
      <c r="R5" s="2">
        <v>0</v>
      </c>
      <c r="S5" s="2">
        <v>0</v>
      </c>
      <c r="T5" s="2">
        <v>8.5120000000000005</v>
      </c>
      <c r="V5">
        <f t="shared" si="0"/>
        <v>3.2730000000000001</v>
      </c>
      <c r="W5">
        <f t="shared" si="1"/>
        <v>5.2390000000000008</v>
      </c>
    </row>
    <row r="6" spans="1:23">
      <c r="A6" s="1" t="s">
        <v>8</v>
      </c>
      <c r="B6" s="2"/>
      <c r="C6" s="2">
        <v>0.2</v>
      </c>
      <c r="D6" s="2">
        <v>0.2</v>
      </c>
      <c r="E6" s="2">
        <v>0.2</v>
      </c>
      <c r="F6" s="2">
        <v>0.2</v>
      </c>
      <c r="G6" s="2">
        <v>0.2</v>
      </c>
      <c r="H6" s="2">
        <v>0</v>
      </c>
      <c r="I6" s="2">
        <v>0</v>
      </c>
      <c r="J6" s="2">
        <v>0</v>
      </c>
      <c r="K6" s="2"/>
      <c r="L6" s="2">
        <v>3.4525000000000001</v>
      </c>
      <c r="M6" s="2">
        <v>3.5314999999999999</v>
      </c>
      <c r="N6" s="2">
        <v>3.8384999999999998</v>
      </c>
      <c r="O6" s="2">
        <v>3.504</v>
      </c>
      <c r="P6" s="2">
        <v>3.9365000000000001</v>
      </c>
      <c r="Q6" s="2">
        <v>0</v>
      </c>
      <c r="R6" s="2">
        <v>0</v>
      </c>
      <c r="S6" s="2">
        <v>0</v>
      </c>
      <c r="T6" s="2">
        <v>8.5120000000000005</v>
      </c>
      <c r="V6">
        <f t="shared" si="0"/>
        <v>3.6526000000000005</v>
      </c>
      <c r="W6">
        <f t="shared" si="1"/>
        <v>4.8593999999999999</v>
      </c>
    </row>
    <row r="7" spans="1:23">
      <c r="A7" s="1" t="s">
        <v>9</v>
      </c>
      <c r="B7" s="2"/>
      <c r="C7" s="2">
        <v>0.33</v>
      </c>
      <c r="D7" s="2">
        <v>0.33</v>
      </c>
      <c r="E7" s="2">
        <v>0.34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>
        <v>3.5314999999999999</v>
      </c>
      <c r="M7" s="2">
        <v>3.8384999999999998</v>
      </c>
      <c r="N7" s="2">
        <v>3.4525000000000001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8.5120000000000005</v>
      </c>
      <c r="V7">
        <f t="shared" si="0"/>
        <v>3.60595</v>
      </c>
      <c r="W7">
        <f t="shared" si="1"/>
        <v>4.9060500000000005</v>
      </c>
    </row>
    <row r="8" spans="1:23">
      <c r="A8" s="3" t="s">
        <v>10</v>
      </c>
      <c r="B8" s="2"/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</v>
      </c>
      <c r="I8" s="2">
        <v>0</v>
      </c>
      <c r="J8" s="2">
        <v>0</v>
      </c>
      <c r="K8" s="2"/>
      <c r="L8" s="2">
        <v>3.2109999999999999</v>
      </c>
      <c r="M8" s="2">
        <v>3.7225000000000001</v>
      </c>
      <c r="N8" s="2">
        <v>4.0265000000000004</v>
      </c>
      <c r="O8" s="2">
        <v>4.3985000000000003</v>
      </c>
      <c r="P8" s="2">
        <v>3.4525000000000001</v>
      </c>
      <c r="Q8" s="2">
        <v>0</v>
      </c>
      <c r="R8" s="2">
        <v>0</v>
      </c>
      <c r="S8" s="2">
        <v>0</v>
      </c>
      <c r="T8" s="2">
        <v>8.5120000000000005</v>
      </c>
      <c r="V8">
        <f t="shared" si="0"/>
        <v>3.7622000000000004</v>
      </c>
      <c r="W8">
        <f t="shared" si="1"/>
        <v>4.7498000000000005</v>
      </c>
    </row>
    <row r="9" spans="1:23">
      <c r="A9" s="1" t="s">
        <v>11</v>
      </c>
      <c r="B9" s="2"/>
      <c r="C9" s="2">
        <v>0.14280000000000001</v>
      </c>
      <c r="D9" s="2">
        <v>0.14280000000000001</v>
      </c>
      <c r="E9" s="2">
        <v>0.14280000000000001</v>
      </c>
      <c r="F9" s="2">
        <v>0.14280000000000001</v>
      </c>
      <c r="G9" s="2">
        <v>0.14280000000000001</v>
      </c>
      <c r="H9" s="2">
        <v>0.14280000000000001</v>
      </c>
      <c r="I9" s="2">
        <v>0.14280000000000001</v>
      </c>
      <c r="J9" s="2">
        <v>0</v>
      </c>
      <c r="K9" s="2"/>
      <c r="L9" s="2">
        <v>4.0265000000000004</v>
      </c>
      <c r="M9" s="2">
        <v>4.2709999999999999</v>
      </c>
      <c r="N9" s="2">
        <v>4.3985000000000003</v>
      </c>
      <c r="O9" s="2">
        <v>4.4824999999999999</v>
      </c>
      <c r="P9" s="2">
        <v>3.2109999999999999</v>
      </c>
      <c r="Q9" s="2">
        <v>3.7225000000000001</v>
      </c>
      <c r="R9" s="2">
        <v>3.6385000000000001</v>
      </c>
      <c r="S9" s="2">
        <v>0</v>
      </c>
      <c r="T9" s="2">
        <v>8.5120000000000005</v>
      </c>
      <c r="V9">
        <f t="shared" si="0"/>
        <v>3.9627714000000007</v>
      </c>
      <c r="W9">
        <f t="shared" si="1"/>
        <v>4.5492285999999993</v>
      </c>
    </row>
    <row r="10" spans="1:23">
      <c r="A10" s="1" t="s">
        <v>12</v>
      </c>
      <c r="B10" s="2"/>
      <c r="C10" s="2">
        <v>0.2</v>
      </c>
      <c r="D10" s="2">
        <v>0.2</v>
      </c>
      <c r="E10" s="2">
        <v>0.2</v>
      </c>
      <c r="F10" s="2">
        <v>0.2</v>
      </c>
      <c r="G10" s="2">
        <v>0.2</v>
      </c>
      <c r="H10" s="2">
        <v>0</v>
      </c>
      <c r="I10" s="2">
        <v>0</v>
      </c>
      <c r="J10" s="2">
        <v>0</v>
      </c>
      <c r="K10" s="2"/>
      <c r="L10" s="2">
        <v>3.504</v>
      </c>
      <c r="M10" s="2">
        <v>3.8384999999999998</v>
      </c>
      <c r="N10" s="2">
        <v>3.4525000000000001</v>
      </c>
      <c r="O10" s="2">
        <v>3.6385000000000001</v>
      </c>
      <c r="P10" s="2">
        <v>3.5314999999999999</v>
      </c>
      <c r="Q10" s="2">
        <v>0</v>
      </c>
      <c r="R10" s="2">
        <v>0</v>
      </c>
      <c r="S10" s="2">
        <v>0</v>
      </c>
      <c r="T10" s="2">
        <v>8.5120000000000005</v>
      </c>
      <c r="V10">
        <f t="shared" si="0"/>
        <v>3.5930000000000004</v>
      </c>
      <c r="W10">
        <f t="shared" si="1"/>
        <v>4.9190000000000005</v>
      </c>
    </row>
    <row r="11" spans="1:23">
      <c r="A11" s="1" t="s">
        <v>13</v>
      </c>
      <c r="B11" s="2"/>
      <c r="C11" s="2">
        <v>0.2</v>
      </c>
      <c r="D11" s="2">
        <v>0.2</v>
      </c>
      <c r="E11" s="2">
        <v>0.2</v>
      </c>
      <c r="F11" s="2">
        <v>0.2</v>
      </c>
      <c r="G11" s="2">
        <v>0.2</v>
      </c>
      <c r="H11" s="2">
        <v>0</v>
      </c>
      <c r="I11" s="2">
        <v>0</v>
      </c>
      <c r="J11" s="2">
        <v>0</v>
      </c>
      <c r="K11" s="2"/>
      <c r="L11" s="2">
        <v>3.4525000000000001</v>
      </c>
      <c r="M11" s="2">
        <v>3.5314999999999999</v>
      </c>
      <c r="N11" s="2">
        <v>3.8384999999999998</v>
      </c>
      <c r="O11" s="2">
        <v>3.504</v>
      </c>
      <c r="P11" s="2">
        <v>3.9365000000000001</v>
      </c>
      <c r="Q11" s="2">
        <v>0</v>
      </c>
      <c r="R11" s="2">
        <v>0</v>
      </c>
      <c r="S11" s="2">
        <v>0</v>
      </c>
      <c r="T11" s="2">
        <v>8.5120000000000005</v>
      </c>
      <c r="V11">
        <f t="shared" si="0"/>
        <v>3.6526000000000005</v>
      </c>
      <c r="W11">
        <f t="shared" si="1"/>
        <v>4.8593999999999999</v>
      </c>
    </row>
    <row r="12" spans="1:23">
      <c r="A12" s="3" t="s">
        <v>14</v>
      </c>
      <c r="B12" s="2"/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</v>
      </c>
      <c r="I12" s="2">
        <v>0</v>
      </c>
      <c r="J12" s="2">
        <v>0</v>
      </c>
      <c r="K12" s="2"/>
      <c r="L12" s="2">
        <v>3.8384999999999998</v>
      </c>
      <c r="M12" s="2">
        <v>3.4525000000000001</v>
      </c>
      <c r="N12" s="2">
        <v>3.2109999999999999</v>
      </c>
      <c r="O12" s="2">
        <v>1.82</v>
      </c>
      <c r="P12" s="2">
        <v>3.5314999999999999</v>
      </c>
      <c r="Q12" s="2">
        <v>0</v>
      </c>
      <c r="R12" s="2">
        <v>0</v>
      </c>
      <c r="S12" s="2">
        <v>0</v>
      </c>
      <c r="T12" s="2">
        <v>8.5120000000000005</v>
      </c>
      <c r="V12">
        <f t="shared" si="0"/>
        <v>3.1707000000000001</v>
      </c>
      <c r="W12">
        <f t="shared" si="1"/>
        <v>5.3413000000000004</v>
      </c>
    </row>
    <row r="13" spans="1:23">
      <c r="A13" s="1" t="s">
        <v>15</v>
      </c>
      <c r="B13" s="2"/>
      <c r="C13" s="2">
        <v>0.2</v>
      </c>
      <c r="D13" s="2">
        <v>0.2</v>
      </c>
      <c r="E13" s="2">
        <v>0.2</v>
      </c>
      <c r="F13" s="2">
        <v>0.2</v>
      </c>
      <c r="G13" s="2">
        <v>0.2</v>
      </c>
      <c r="H13" s="2">
        <v>0</v>
      </c>
      <c r="I13" s="2">
        <v>0</v>
      </c>
      <c r="J13" s="2">
        <v>0</v>
      </c>
      <c r="K13" s="2"/>
      <c r="L13" s="2">
        <v>3.2109999999999999</v>
      </c>
      <c r="M13" s="2">
        <v>3.9365000000000001</v>
      </c>
      <c r="N13" s="2">
        <v>3.4525000000000001</v>
      </c>
      <c r="O13" s="2">
        <v>3.6385000000000001</v>
      </c>
      <c r="P13" s="2">
        <v>3.5314999999999999</v>
      </c>
      <c r="Q13" s="2">
        <v>0</v>
      </c>
      <c r="R13" s="2">
        <v>0</v>
      </c>
      <c r="S13" s="2">
        <v>0</v>
      </c>
      <c r="T13" s="2">
        <v>8.5120000000000005</v>
      </c>
      <c r="V13">
        <f t="shared" si="0"/>
        <v>3.5540000000000003</v>
      </c>
      <c r="W13">
        <f t="shared" si="1"/>
        <v>4.9580000000000002</v>
      </c>
    </row>
    <row r="14" spans="1:23" s="10" customFormat="1" ht="15.6">
      <c r="A14" s="7" t="s">
        <v>16</v>
      </c>
      <c r="B14" s="8"/>
      <c r="C14" s="4">
        <v>0.16600000000000001</v>
      </c>
      <c r="D14" s="5">
        <v>0.16600000000000001</v>
      </c>
      <c r="E14" s="4">
        <v>0.16600000000000001</v>
      </c>
      <c r="F14" s="4">
        <v>0.16600000000000001</v>
      </c>
      <c r="G14" s="4">
        <v>0.16600000000000001</v>
      </c>
      <c r="H14" s="4">
        <v>0.16600000000000001</v>
      </c>
      <c r="I14" s="2">
        <v>0</v>
      </c>
      <c r="J14" s="2">
        <v>0</v>
      </c>
      <c r="K14" s="8"/>
      <c r="L14" s="8">
        <v>3.2109999999999999</v>
      </c>
      <c r="M14" s="8">
        <v>3.7225000000000001</v>
      </c>
      <c r="N14" s="8">
        <v>3.9365000000000001</v>
      </c>
      <c r="O14" s="8">
        <v>3.4525000000000001</v>
      </c>
      <c r="P14" s="8">
        <v>3.5314999999999999</v>
      </c>
      <c r="Q14" s="9">
        <v>3.9184999999999999</v>
      </c>
      <c r="R14" s="8">
        <v>0</v>
      </c>
      <c r="S14" s="2">
        <v>0</v>
      </c>
      <c r="T14" s="8">
        <v>8.5120000000000005</v>
      </c>
      <c r="V14">
        <f t="shared" si="0"/>
        <v>3.6142349999999999</v>
      </c>
      <c r="W14">
        <f t="shared" si="1"/>
        <v>4.8977650000000006</v>
      </c>
    </row>
    <row r="15" spans="1:23" ht="15.6">
      <c r="A15" s="1" t="s">
        <v>17</v>
      </c>
      <c r="B15" s="2"/>
      <c r="C15" s="4">
        <v>0.16600000000000001</v>
      </c>
      <c r="D15" s="4">
        <v>0.16600000000000001</v>
      </c>
      <c r="E15" s="4">
        <v>0.16600000000000001</v>
      </c>
      <c r="F15" s="4">
        <v>0.16600000000000001</v>
      </c>
      <c r="G15" s="4">
        <v>0.16600000000000001</v>
      </c>
      <c r="H15" s="4">
        <v>0.16600000000000001</v>
      </c>
      <c r="I15" s="2">
        <v>0</v>
      </c>
      <c r="J15" s="2">
        <v>0</v>
      </c>
      <c r="K15" s="2"/>
      <c r="L15" s="2">
        <v>3.2109999999999999</v>
      </c>
      <c r="M15" s="2">
        <v>3.7225000000000001</v>
      </c>
      <c r="N15" s="2">
        <v>3.8384999999999998</v>
      </c>
      <c r="O15" s="2">
        <v>1.82</v>
      </c>
      <c r="P15" s="2">
        <v>3.4525000000000001</v>
      </c>
      <c r="Q15" s="2">
        <v>3.6385000000000001</v>
      </c>
      <c r="R15" s="2">
        <v>0</v>
      </c>
      <c r="S15" s="2">
        <v>0</v>
      </c>
      <c r="T15" s="2">
        <v>8.5120000000000005</v>
      </c>
      <c r="V15">
        <f t="shared" si="0"/>
        <v>3.2673780000000003</v>
      </c>
      <c r="W15">
        <f t="shared" si="1"/>
        <v>5.2446219999999997</v>
      </c>
    </row>
    <row r="16" spans="1:23">
      <c r="A16" s="1" t="s">
        <v>18</v>
      </c>
      <c r="B16" s="2"/>
      <c r="C16" s="2">
        <v>0.2</v>
      </c>
      <c r="D16" s="2">
        <v>0.2</v>
      </c>
      <c r="E16" s="2">
        <v>0.2</v>
      </c>
      <c r="F16" s="2">
        <v>0.2</v>
      </c>
      <c r="G16" s="2">
        <v>0.2</v>
      </c>
      <c r="H16" s="2">
        <v>0</v>
      </c>
      <c r="I16" s="2">
        <v>0</v>
      </c>
      <c r="J16" s="2">
        <v>0</v>
      </c>
      <c r="K16" s="2"/>
      <c r="L16" s="2">
        <v>3.4525000000000001</v>
      </c>
      <c r="M16" s="2">
        <v>3.5314999999999999</v>
      </c>
      <c r="N16" s="2">
        <v>3.8384999999999998</v>
      </c>
      <c r="O16" s="2">
        <v>3.6385000000000001</v>
      </c>
      <c r="P16" s="2">
        <v>3.504</v>
      </c>
      <c r="Q16" s="2">
        <v>0</v>
      </c>
      <c r="R16" s="2">
        <v>0</v>
      </c>
      <c r="S16" s="2">
        <v>0</v>
      </c>
      <c r="T16" s="2">
        <v>8.5120000000000005</v>
      </c>
      <c r="V16">
        <f t="shared" si="0"/>
        <v>3.5930000000000004</v>
      </c>
      <c r="W16">
        <f t="shared" si="1"/>
        <v>4.9190000000000005</v>
      </c>
    </row>
    <row r="17" spans="1:23">
      <c r="A17" s="1" t="s">
        <v>19</v>
      </c>
      <c r="B17" s="2"/>
      <c r="C17" s="2">
        <v>0.16600000000000001</v>
      </c>
      <c r="D17" s="6">
        <v>0.16600000000000001</v>
      </c>
      <c r="E17" s="6">
        <v>0.16600000000000001</v>
      </c>
      <c r="F17" s="6">
        <v>0.16600000000000001</v>
      </c>
      <c r="G17" s="6">
        <v>0.16600000000000001</v>
      </c>
      <c r="H17" s="6">
        <v>0.16600000000000001</v>
      </c>
      <c r="I17" s="2">
        <v>0</v>
      </c>
      <c r="J17" s="2">
        <v>0</v>
      </c>
      <c r="K17" s="2"/>
      <c r="L17" s="2">
        <v>3.4525000000000001</v>
      </c>
      <c r="M17" s="2">
        <v>3.5314999999999999</v>
      </c>
      <c r="N17" s="2">
        <v>3.8384999999999998</v>
      </c>
      <c r="O17" s="2">
        <v>3.6385000000000001</v>
      </c>
      <c r="P17" s="2">
        <v>3.504</v>
      </c>
      <c r="Q17" s="2">
        <v>3.9365000000000001</v>
      </c>
      <c r="R17" s="2">
        <v>0</v>
      </c>
      <c r="S17" s="2">
        <v>0</v>
      </c>
      <c r="T17" s="2">
        <v>8.5120000000000005</v>
      </c>
      <c r="V17">
        <f t="shared" si="0"/>
        <v>3.6356489999999999</v>
      </c>
      <c r="W17">
        <f t="shared" si="1"/>
        <v>4.8763510000000005</v>
      </c>
    </row>
    <row r="18" spans="1:23">
      <c r="A18" s="1" t="s">
        <v>20</v>
      </c>
      <c r="B18" s="2"/>
      <c r="C18" s="2">
        <v>0.2</v>
      </c>
      <c r="D18" s="2">
        <v>0.2</v>
      </c>
      <c r="E18" s="6">
        <v>0.2</v>
      </c>
      <c r="F18" s="6">
        <v>0.2</v>
      </c>
      <c r="G18" s="6">
        <v>0.2</v>
      </c>
      <c r="H18" s="2">
        <v>0</v>
      </c>
      <c r="I18" s="2">
        <v>0</v>
      </c>
      <c r="J18" s="2">
        <v>0</v>
      </c>
      <c r="K18" s="2"/>
      <c r="L18" s="2">
        <v>3.504</v>
      </c>
      <c r="M18" s="2">
        <v>3.9365000000000001</v>
      </c>
      <c r="N18" s="2">
        <v>3.4525000000000001</v>
      </c>
      <c r="O18" s="2">
        <v>3.6385000000000001</v>
      </c>
      <c r="P18" s="2">
        <v>3.5314999999999999</v>
      </c>
      <c r="Q18" s="2">
        <v>0</v>
      </c>
      <c r="R18" s="2">
        <v>0</v>
      </c>
      <c r="S18" s="2">
        <v>0</v>
      </c>
      <c r="T18" s="2">
        <v>8.5120000000000005</v>
      </c>
      <c r="V18">
        <f t="shared" si="0"/>
        <v>3.6126000000000005</v>
      </c>
      <c r="W18">
        <f t="shared" si="1"/>
        <v>4.8994</v>
      </c>
    </row>
    <row r="19" spans="1:23">
      <c r="A19" s="1" t="s">
        <v>21</v>
      </c>
      <c r="B19" s="2"/>
      <c r="C19" s="2">
        <v>0.2</v>
      </c>
      <c r="D19" s="2">
        <v>0.2</v>
      </c>
      <c r="E19" s="2">
        <v>0.2</v>
      </c>
      <c r="F19" s="2">
        <v>0.2</v>
      </c>
      <c r="G19" s="2">
        <v>0.2</v>
      </c>
      <c r="H19" s="2">
        <v>0</v>
      </c>
      <c r="I19" s="2">
        <v>0</v>
      </c>
      <c r="J19" s="2">
        <v>0</v>
      </c>
      <c r="K19" s="2"/>
      <c r="L19" s="2">
        <v>3.2109999999999999</v>
      </c>
      <c r="M19" s="2">
        <v>4.2709999999999999</v>
      </c>
      <c r="N19" s="2">
        <v>3.7225000000000001</v>
      </c>
      <c r="O19" s="2">
        <v>4.3985000000000003</v>
      </c>
      <c r="P19" s="2">
        <v>0</v>
      </c>
      <c r="Q19" s="2">
        <v>0</v>
      </c>
      <c r="R19" s="2">
        <v>0</v>
      </c>
      <c r="S19" s="2">
        <v>0</v>
      </c>
      <c r="T19" s="2">
        <v>8.5120000000000005</v>
      </c>
      <c r="V19">
        <f t="shared" si="0"/>
        <v>3.1206</v>
      </c>
      <c r="W19">
        <f t="shared" si="1"/>
        <v>5.3914000000000009</v>
      </c>
    </row>
    <row r="20" spans="1:23">
      <c r="A20" s="3" t="s">
        <v>22</v>
      </c>
      <c r="B20" s="2"/>
      <c r="C20" s="2">
        <v>0.25</v>
      </c>
      <c r="D20" s="6">
        <v>0.25</v>
      </c>
      <c r="E20" s="6">
        <v>0.25</v>
      </c>
      <c r="F20" s="6">
        <v>0.25</v>
      </c>
      <c r="G20" s="2"/>
      <c r="H20" s="2">
        <v>0</v>
      </c>
      <c r="I20" s="2">
        <v>0</v>
      </c>
      <c r="J20" s="2">
        <v>0</v>
      </c>
      <c r="K20" s="2"/>
      <c r="L20" s="2">
        <v>3.6385000000000001</v>
      </c>
      <c r="M20" s="2">
        <v>3.2109999999999999</v>
      </c>
      <c r="N20" s="2">
        <v>3.4525000000000001</v>
      </c>
      <c r="O20" s="2">
        <v>3.7225000000000001</v>
      </c>
      <c r="P20" s="2">
        <v>3.9184999999999999</v>
      </c>
      <c r="Q20" s="2">
        <v>0</v>
      </c>
      <c r="R20" s="2">
        <v>0</v>
      </c>
      <c r="S20" s="2">
        <v>0</v>
      </c>
      <c r="T20" s="2">
        <v>8.5120000000000005</v>
      </c>
      <c r="V20">
        <f t="shared" si="0"/>
        <v>3.5061249999999999</v>
      </c>
      <c r="W20">
        <f t="shared" si="1"/>
        <v>5.0058750000000005</v>
      </c>
    </row>
    <row r="21" spans="1:23">
      <c r="A21" s="6" t="s">
        <v>23</v>
      </c>
      <c r="B21" s="2"/>
      <c r="C21" s="2">
        <v>0.2</v>
      </c>
      <c r="D21" s="2">
        <v>0.2</v>
      </c>
      <c r="E21" s="2">
        <v>0.2</v>
      </c>
      <c r="F21" s="2">
        <v>0.2</v>
      </c>
      <c r="G21" s="2">
        <v>0.2</v>
      </c>
      <c r="H21" s="2">
        <v>0</v>
      </c>
      <c r="I21" s="2">
        <v>0</v>
      </c>
      <c r="J21" s="2">
        <v>0</v>
      </c>
      <c r="K21" s="2"/>
      <c r="L21" s="2">
        <v>3.2109999999999999</v>
      </c>
      <c r="M21" s="2">
        <v>3.7225000000000001</v>
      </c>
      <c r="N21" s="2">
        <v>3.8384999999999998</v>
      </c>
      <c r="O21" s="2">
        <v>3.2635000000000001</v>
      </c>
      <c r="P21" s="2">
        <v>3.5314999999999999</v>
      </c>
      <c r="Q21" s="2">
        <v>0</v>
      </c>
      <c r="R21" s="2">
        <v>0</v>
      </c>
      <c r="S21" s="2">
        <v>0</v>
      </c>
      <c r="T21" s="2">
        <v>8.5120000000000005</v>
      </c>
      <c r="V21">
        <f t="shared" si="0"/>
        <v>3.5134000000000003</v>
      </c>
      <c r="W21">
        <f t="shared" si="1"/>
        <v>4.9985999999999997</v>
      </c>
    </row>
    <row r="22" spans="1:23">
      <c r="A22" s="3" t="s">
        <v>24</v>
      </c>
      <c r="B22" s="2"/>
      <c r="C22" s="2">
        <v>0.2</v>
      </c>
      <c r="D22" s="2">
        <v>0.2</v>
      </c>
      <c r="E22" s="2">
        <v>0.2</v>
      </c>
      <c r="F22" s="2">
        <v>0.2</v>
      </c>
      <c r="G22" s="2">
        <v>0.2</v>
      </c>
      <c r="H22" s="2">
        <v>0</v>
      </c>
      <c r="I22" s="2">
        <v>0</v>
      </c>
      <c r="J22" s="2">
        <v>0</v>
      </c>
      <c r="K22" s="2"/>
      <c r="L22" s="2">
        <v>3.7225000000000001</v>
      </c>
      <c r="M22" s="2">
        <v>3.2109999999999999</v>
      </c>
      <c r="N22" s="2">
        <v>3.8384999999999998</v>
      </c>
      <c r="O22" s="2">
        <v>1.82</v>
      </c>
      <c r="P22" s="2">
        <v>3.6385000000000001</v>
      </c>
      <c r="Q22" s="2">
        <v>0</v>
      </c>
      <c r="R22" s="2">
        <v>0</v>
      </c>
      <c r="S22" s="2">
        <v>0</v>
      </c>
      <c r="T22" s="2">
        <v>8.5120000000000005</v>
      </c>
      <c r="V22">
        <f t="shared" si="0"/>
        <v>3.2460999999999998</v>
      </c>
      <c r="W22">
        <f t="shared" si="1"/>
        <v>5.2659000000000002</v>
      </c>
    </row>
    <row r="23" spans="1:23">
      <c r="A23" s="3" t="s">
        <v>25</v>
      </c>
      <c r="B23" s="2"/>
      <c r="C23" s="2">
        <v>0.2</v>
      </c>
      <c r="D23" s="2">
        <v>0.2</v>
      </c>
      <c r="E23" s="2">
        <v>0.2</v>
      </c>
      <c r="F23" s="2">
        <v>0.2</v>
      </c>
      <c r="G23" s="2">
        <v>0.2</v>
      </c>
      <c r="H23" s="2">
        <v>0</v>
      </c>
      <c r="I23" s="2">
        <v>0</v>
      </c>
      <c r="J23" s="2">
        <v>0</v>
      </c>
      <c r="K23" s="2"/>
      <c r="L23" s="2">
        <v>3.504</v>
      </c>
      <c r="M23" s="2">
        <v>3.8384999999999998</v>
      </c>
      <c r="N23" s="2">
        <v>3.9365000000000001</v>
      </c>
      <c r="O23" s="2">
        <v>3.4525000000000001</v>
      </c>
      <c r="P23" s="2">
        <v>3.5314999999999999</v>
      </c>
      <c r="Q23" s="2">
        <v>0</v>
      </c>
      <c r="R23" s="2">
        <v>0</v>
      </c>
      <c r="S23" s="2">
        <v>0</v>
      </c>
      <c r="T23" s="2">
        <v>8.5120000000000005</v>
      </c>
      <c r="V23">
        <f t="shared" si="0"/>
        <v>3.6526000000000005</v>
      </c>
      <c r="W23">
        <f t="shared" si="1"/>
        <v>4.8593999999999999</v>
      </c>
    </row>
    <row r="24" spans="1:23">
      <c r="A24" s="3" t="s">
        <v>26</v>
      </c>
      <c r="B24" s="2"/>
      <c r="C24" s="2">
        <v>0.2</v>
      </c>
      <c r="D24" s="2">
        <v>0.2</v>
      </c>
      <c r="E24" s="2">
        <v>0.2</v>
      </c>
      <c r="F24" s="2">
        <v>0.2</v>
      </c>
      <c r="G24" s="2">
        <v>0.2</v>
      </c>
      <c r="H24" s="2">
        <v>0</v>
      </c>
      <c r="I24" s="2">
        <v>0</v>
      </c>
      <c r="J24" s="2">
        <v>0</v>
      </c>
      <c r="K24" s="2"/>
      <c r="L24" s="2">
        <v>3.504</v>
      </c>
      <c r="M24" s="2">
        <v>3.8384999999999998</v>
      </c>
      <c r="N24" s="2">
        <v>3.9365000000000001</v>
      </c>
      <c r="O24" s="2">
        <v>3.4525000000000001</v>
      </c>
      <c r="P24" s="2">
        <v>3.5314999999999999</v>
      </c>
      <c r="Q24" s="2">
        <v>0</v>
      </c>
      <c r="R24" s="2">
        <v>0</v>
      </c>
      <c r="S24" s="2">
        <v>0</v>
      </c>
      <c r="T24" s="2">
        <v>8.5120000000000005</v>
      </c>
      <c r="V24">
        <f t="shared" si="0"/>
        <v>3.6526000000000005</v>
      </c>
      <c r="W24">
        <f t="shared" si="1"/>
        <v>4.8593999999999999</v>
      </c>
    </row>
    <row r="25" spans="1:23">
      <c r="A25" s="1" t="s">
        <v>27</v>
      </c>
      <c r="B25" s="2"/>
      <c r="C25" s="2">
        <v>0.2</v>
      </c>
      <c r="D25" s="2">
        <v>0.2</v>
      </c>
      <c r="E25" s="2">
        <v>0.2</v>
      </c>
      <c r="F25" s="2">
        <v>0.2</v>
      </c>
      <c r="G25" s="2">
        <v>0.2</v>
      </c>
      <c r="H25" s="2">
        <v>0</v>
      </c>
      <c r="I25" s="2">
        <v>0</v>
      </c>
      <c r="J25" s="2">
        <v>0</v>
      </c>
      <c r="K25" s="2"/>
      <c r="L25" s="2">
        <v>3.7225000000000001</v>
      </c>
      <c r="M25" s="2">
        <v>3.8384999999999998</v>
      </c>
      <c r="N25" s="2">
        <v>3.9365000000000001</v>
      </c>
      <c r="O25" s="2">
        <v>3.4525000000000001</v>
      </c>
      <c r="P25" s="2">
        <v>3.6385000000000001</v>
      </c>
      <c r="Q25" s="2">
        <v>0</v>
      </c>
      <c r="R25" s="2">
        <v>0</v>
      </c>
      <c r="S25" s="2">
        <v>0</v>
      </c>
      <c r="T25" s="2">
        <v>8.5120000000000005</v>
      </c>
      <c r="V25">
        <f t="shared" si="0"/>
        <v>3.7177000000000002</v>
      </c>
      <c r="W25">
        <f t="shared" si="1"/>
        <v>4.7942999999999998</v>
      </c>
    </row>
    <row r="26" spans="1:23" s="10" customFormat="1">
      <c r="A26" s="14" t="s">
        <v>28</v>
      </c>
      <c r="B26" s="8"/>
      <c r="C26" s="2">
        <v>0.2</v>
      </c>
      <c r="D26" s="2">
        <v>0.2</v>
      </c>
      <c r="E26" s="2">
        <v>0.2</v>
      </c>
      <c r="F26" s="2">
        <v>0.2</v>
      </c>
      <c r="G26" s="2">
        <v>0.2</v>
      </c>
      <c r="H26" s="2">
        <v>0</v>
      </c>
      <c r="I26" s="2">
        <v>0</v>
      </c>
      <c r="J26" s="2">
        <v>0</v>
      </c>
      <c r="K26" s="8"/>
      <c r="L26" s="8">
        <v>3.2109999999999999</v>
      </c>
      <c r="M26" s="8">
        <v>4.2709999999999999</v>
      </c>
      <c r="N26" s="8">
        <v>3.7225000000000001</v>
      </c>
      <c r="O26" s="8">
        <v>4.4824999999999999</v>
      </c>
      <c r="P26" s="8">
        <v>4.0265000000000004</v>
      </c>
      <c r="Q26" s="8">
        <v>4.3985000000000003</v>
      </c>
      <c r="R26" s="8">
        <v>0</v>
      </c>
      <c r="S26" s="2">
        <v>0</v>
      </c>
      <c r="T26" s="8">
        <v>8.5120000000000005</v>
      </c>
      <c r="V26">
        <f t="shared" si="0"/>
        <v>3.9427000000000003</v>
      </c>
      <c r="W26" s="10">
        <f t="shared" si="1"/>
        <v>4.5693000000000001</v>
      </c>
    </row>
    <row r="27" spans="1:23">
      <c r="A27" s="1" t="s">
        <v>29</v>
      </c>
      <c r="B27" s="2"/>
      <c r="C27" s="2">
        <v>0.2</v>
      </c>
      <c r="D27" s="2">
        <v>0.2</v>
      </c>
      <c r="E27" s="2">
        <v>0.2</v>
      </c>
      <c r="F27" s="2">
        <v>0.2</v>
      </c>
      <c r="G27" s="2">
        <v>0.2</v>
      </c>
      <c r="H27" s="2">
        <v>0</v>
      </c>
      <c r="I27" s="2">
        <v>0</v>
      </c>
      <c r="J27" s="2">
        <v>0</v>
      </c>
      <c r="K27" s="2"/>
      <c r="L27" s="2">
        <v>3.2109999999999999</v>
      </c>
      <c r="M27" s="2">
        <v>3.7225000000000001</v>
      </c>
      <c r="N27" s="2">
        <v>3.8384999999999998</v>
      </c>
      <c r="O27" s="2">
        <v>1.82</v>
      </c>
      <c r="P27" s="2">
        <v>3.5314999999999999</v>
      </c>
      <c r="Q27" s="2">
        <v>0</v>
      </c>
      <c r="R27" s="2">
        <v>0</v>
      </c>
      <c r="S27" s="2">
        <v>0</v>
      </c>
      <c r="T27" s="2">
        <v>8.5120000000000005</v>
      </c>
      <c r="V27">
        <f t="shared" si="0"/>
        <v>3.2246999999999999</v>
      </c>
      <c r="W27">
        <f t="shared" si="1"/>
        <v>5.2873000000000001</v>
      </c>
    </row>
    <row r="28" spans="1:23">
      <c r="A28" s="3" t="s">
        <v>30</v>
      </c>
      <c r="B28" s="2"/>
      <c r="C28" s="2">
        <v>0.2</v>
      </c>
      <c r="D28" s="2">
        <v>0.2</v>
      </c>
      <c r="E28" s="2">
        <v>0.2</v>
      </c>
      <c r="F28" s="2">
        <v>0.2</v>
      </c>
      <c r="G28" s="2">
        <v>0.2</v>
      </c>
      <c r="H28" s="2">
        <v>0</v>
      </c>
      <c r="I28" s="2">
        <v>0</v>
      </c>
      <c r="J28" s="2">
        <v>0</v>
      </c>
      <c r="K28" s="2"/>
      <c r="L28" s="2">
        <v>3.7225000000000001</v>
      </c>
      <c r="M28" s="2">
        <v>3.2109999999999999</v>
      </c>
      <c r="N28" s="2">
        <v>3.4525000000000001</v>
      </c>
      <c r="O28" s="2">
        <v>3.8384999999999998</v>
      </c>
      <c r="P28" s="2">
        <v>3.6385000000000001</v>
      </c>
      <c r="Q28" s="2">
        <v>0</v>
      </c>
      <c r="R28" s="2">
        <v>0</v>
      </c>
      <c r="S28" s="2">
        <v>0</v>
      </c>
      <c r="T28" s="2">
        <v>8.5120000000000005</v>
      </c>
      <c r="V28">
        <f t="shared" si="0"/>
        <v>3.5726000000000004</v>
      </c>
      <c r="W28">
        <f t="shared" si="1"/>
        <v>4.9394</v>
      </c>
    </row>
    <row r="29" spans="1:23">
      <c r="A29" s="1" t="s">
        <v>31</v>
      </c>
      <c r="B29" s="2"/>
      <c r="C29" s="2">
        <v>0.2</v>
      </c>
      <c r="D29" s="2">
        <v>0.2</v>
      </c>
      <c r="E29" s="2">
        <v>0.2</v>
      </c>
      <c r="F29" s="2">
        <v>0.2</v>
      </c>
      <c r="G29" s="2">
        <v>0.2</v>
      </c>
      <c r="H29" s="2">
        <v>0</v>
      </c>
      <c r="I29" s="2">
        <v>0</v>
      </c>
      <c r="J29" s="2">
        <v>0</v>
      </c>
      <c r="K29" s="2"/>
      <c r="L29" s="2">
        <v>3.2109999999999999</v>
      </c>
      <c r="M29" s="2">
        <v>3.7225000000000001</v>
      </c>
      <c r="N29" s="2">
        <v>3.4525000000000001</v>
      </c>
      <c r="O29" s="2">
        <v>3.6385000000000001</v>
      </c>
      <c r="P29" s="2">
        <v>3.5314999999999999</v>
      </c>
      <c r="Q29" s="2">
        <v>0</v>
      </c>
      <c r="R29" s="2">
        <v>0</v>
      </c>
      <c r="S29" s="2">
        <v>0</v>
      </c>
      <c r="T29" s="2">
        <v>8.5120000000000005</v>
      </c>
      <c r="V29">
        <f t="shared" si="0"/>
        <v>3.5112000000000005</v>
      </c>
      <c r="W29">
        <f t="shared" si="1"/>
        <v>5.0007999999999999</v>
      </c>
    </row>
    <row r="30" spans="1:23">
      <c r="A30" s="3" t="s">
        <v>32</v>
      </c>
      <c r="B30" s="2"/>
      <c r="C30" s="2">
        <v>0.2</v>
      </c>
      <c r="D30" s="2">
        <v>0.2</v>
      </c>
      <c r="E30" s="2">
        <v>0.2</v>
      </c>
      <c r="F30" s="2">
        <v>0.2</v>
      </c>
      <c r="G30" s="2">
        <v>0.2</v>
      </c>
      <c r="H30" s="2">
        <v>0</v>
      </c>
      <c r="I30" s="2">
        <v>0</v>
      </c>
      <c r="J30" s="2">
        <v>0</v>
      </c>
      <c r="K30" s="2"/>
      <c r="L30" s="2">
        <v>3.2109999999999999</v>
      </c>
      <c r="M30" s="2">
        <v>3.7225000000000001</v>
      </c>
      <c r="N30" s="2">
        <v>3.4525000000000001</v>
      </c>
      <c r="O30" s="2">
        <v>3.5314999999999999</v>
      </c>
      <c r="P30" s="2">
        <v>3.9184999999999999</v>
      </c>
      <c r="Q30" s="2">
        <v>1.82</v>
      </c>
      <c r="R30" s="2">
        <v>0</v>
      </c>
      <c r="S30" s="2">
        <v>0</v>
      </c>
      <c r="T30" s="2">
        <v>8.5120000000000005</v>
      </c>
      <c r="V30">
        <f t="shared" si="0"/>
        <v>3.5672000000000006</v>
      </c>
      <c r="W30">
        <f t="shared" si="1"/>
        <v>4.9447999999999999</v>
      </c>
    </row>
    <row r="31" spans="1:23">
      <c r="A31" s="3" t="s">
        <v>33</v>
      </c>
      <c r="B31" s="2"/>
      <c r="C31" s="2">
        <v>0.2</v>
      </c>
      <c r="D31" s="2">
        <v>0.2</v>
      </c>
      <c r="E31" s="2">
        <v>0.2</v>
      </c>
      <c r="F31" s="2">
        <v>0.2</v>
      </c>
      <c r="G31" s="2">
        <v>0.2</v>
      </c>
      <c r="H31" s="2">
        <v>0</v>
      </c>
      <c r="I31" s="2">
        <v>0</v>
      </c>
      <c r="J31" s="2">
        <v>0</v>
      </c>
      <c r="K31" s="2"/>
      <c r="L31">
        <v>3.9184999999999999</v>
      </c>
      <c r="M31" s="2">
        <v>3.8384999999999998</v>
      </c>
      <c r="N31" s="2">
        <v>3.9365000000000001</v>
      </c>
      <c r="O31">
        <v>3.6385000000000001</v>
      </c>
      <c r="P31">
        <v>4.3380000000000001</v>
      </c>
      <c r="Q31" s="2">
        <v>0</v>
      </c>
      <c r="R31" s="2">
        <v>0</v>
      </c>
      <c r="S31" s="2">
        <v>0</v>
      </c>
      <c r="T31" s="2">
        <v>8.5120000000000005</v>
      </c>
      <c r="V31">
        <f t="shared" si="0"/>
        <v>3.9340000000000002</v>
      </c>
      <c r="W31">
        <f t="shared" si="1"/>
        <v>4.5780000000000003</v>
      </c>
    </row>
    <row r="32" spans="1:23">
      <c r="A32" s="1" t="s">
        <v>34</v>
      </c>
      <c r="B32" s="2"/>
      <c r="C32" s="2">
        <v>0.2</v>
      </c>
      <c r="D32" s="2">
        <v>0.2</v>
      </c>
      <c r="E32" s="2">
        <v>0.2</v>
      </c>
      <c r="F32" s="2">
        <v>0.2</v>
      </c>
      <c r="G32" s="2">
        <v>0.2</v>
      </c>
      <c r="H32" s="2">
        <v>0</v>
      </c>
      <c r="I32" s="2">
        <v>0</v>
      </c>
      <c r="J32" s="2">
        <v>0</v>
      </c>
      <c r="K32" s="2"/>
      <c r="L32" s="2">
        <v>3.4525000000000001</v>
      </c>
      <c r="M32" s="2">
        <v>3.5314999999999999</v>
      </c>
      <c r="N32" s="2">
        <v>3.8384999999999998</v>
      </c>
      <c r="O32" s="2">
        <v>3.9365000000000001</v>
      </c>
      <c r="P32" s="2">
        <v>4.0265000000000004</v>
      </c>
      <c r="Q32" s="2">
        <v>0</v>
      </c>
      <c r="R32" s="2">
        <v>0</v>
      </c>
      <c r="S32" s="2">
        <v>0</v>
      </c>
      <c r="T32" s="2">
        <v>8.5120000000000005</v>
      </c>
      <c r="V32">
        <f t="shared" si="0"/>
        <v>3.7571000000000003</v>
      </c>
      <c r="W32">
        <f t="shared" si="1"/>
        <v>4.7549000000000001</v>
      </c>
    </row>
    <row r="33" spans="1:23">
      <c r="A33" s="1" t="s">
        <v>35</v>
      </c>
      <c r="B33" s="2"/>
      <c r="C33" s="2">
        <v>0.2</v>
      </c>
      <c r="D33" s="2">
        <v>0.2</v>
      </c>
      <c r="E33" s="2">
        <v>0.2</v>
      </c>
      <c r="F33" s="2">
        <v>0.2</v>
      </c>
      <c r="G33" s="2">
        <v>0.2</v>
      </c>
      <c r="H33" s="2">
        <v>0</v>
      </c>
      <c r="I33" s="2">
        <v>0</v>
      </c>
      <c r="J33" s="2">
        <v>0</v>
      </c>
      <c r="K33" s="2"/>
      <c r="L33" s="2">
        <v>3.9365000000000001</v>
      </c>
      <c r="M33" s="2">
        <v>3.8384999999999998</v>
      </c>
      <c r="N33" s="2">
        <v>1.82</v>
      </c>
      <c r="O33" s="2">
        <v>3.5314999999999999</v>
      </c>
      <c r="P33" s="2">
        <v>3.7225000000000001</v>
      </c>
      <c r="Q33" s="2">
        <v>0</v>
      </c>
      <c r="R33" s="2">
        <v>0</v>
      </c>
      <c r="S33" s="2">
        <v>0</v>
      </c>
      <c r="T33" s="2">
        <v>8.5120000000000005</v>
      </c>
      <c r="V33">
        <f t="shared" si="0"/>
        <v>3.3698000000000001</v>
      </c>
      <c r="W33">
        <f t="shared" si="1"/>
        <v>5.1422000000000008</v>
      </c>
    </row>
    <row r="34" spans="1:23">
      <c r="A34" s="3" t="s">
        <v>36</v>
      </c>
      <c r="B34" s="2"/>
      <c r="C34" s="2">
        <v>0.16600000000000001</v>
      </c>
      <c r="D34" s="2">
        <v>0.16600000000000001</v>
      </c>
      <c r="E34" s="2">
        <v>0.16600000000000001</v>
      </c>
      <c r="F34" s="2">
        <v>0.16600000000000001</v>
      </c>
      <c r="G34" s="2">
        <v>0.16600000000000001</v>
      </c>
      <c r="H34" s="2">
        <v>0.16600000000000001</v>
      </c>
      <c r="I34" s="2">
        <v>0</v>
      </c>
      <c r="J34" s="2">
        <v>0</v>
      </c>
      <c r="K34" s="2"/>
      <c r="L34">
        <v>4.3985000000000003</v>
      </c>
      <c r="M34" s="2">
        <v>4.2709999999999999</v>
      </c>
      <c r="N34" s="2">
        <v>3.7225000000000001</v>
      </c>
      <c r="O34">
        <v>4.0265000000000004</v>
      </c>
      <c r="P34">
        <v>3.2110000000000003</v>
      </c>
      <c r="Q34" s="2">
        <v>3.4525000000000001</v>
      </c>
      <c r="R34" s="2">
        <v>0</v>
      </c>
      <c r="S34" s="2">
        <v>0</v>
      </c>
      <c r="T34" s="2">
        <v>8.5120000000000005</v>
      </c>
      <c r="V34">
        <f t="shared" si="0"/>
        <v>3.8316120000000002</v>
      </c>
      <c r="W34">
        <f t="shared" si="1"/>
        <v>4.6803880000000007</v>
      </c>
    </row>
    <row r="35" spans="1:23">
      <c r="A35" s="1" t="s">
        <v>37</v>
      </c>
      <c r="B35" s="2"/>
      <c r="C35" s="2">
        <v>0.2</v>
      </c>
      <c r="D35" s="2">
        <v>0.2</v>
      </c>
      <c r="E35" s="2">
        <v>0.2</v>
      </c>
      <c r="F35" s="2">
        <v>0.2</v>
      </c>
      <c r="G35" s="2">
        <v>0.2</v>
      </c>
      <c r="H35" s="2">
        <v>0</v>
      </c>
      <c r="I35" s="2">
        <v>0</v>
      </c>
      <c r="J35" s="2">
        <v>0</v>
      </c>
      <c r="K35" s="2"/>
      <c r="L35" s="2">
        <v>3.4525000000000001</v>
      </c>
      <c r="M35" s="2">
        <v>3.7225000000000001</v>
      </c>
      <c r="N35" s="2">
        <v>3.5314999999999999</v>
      </c>
      <c r="O35" s="2">
        <v>3.6385000000000001</v>
      </c>
      <c r="P35" s="2">
        <v>3.2109999999999999</v>
      </c>
      <c r="Q35" s="2">
        <v>0</v>
      </c>
      <c r="R35" s="2">
        <v>0</v>
      </c>
      <c r="S35" s="2">
        <v>0</v>
      </c>
      <c r="T35" s="2">
        <v>8.5120000000000005</v>
      </c>
      <c r="V35">
        <f t="shared" si="0"/>
        <v>3.5112000000000001</v>
      </c>
      <c r="W35">
        <f t="shared" si="1"/>
        <v>5.0007999999999999</v>
      </c>
    </row>
    <row r="36" spans="1:23">
      <c r="A36" s="1" t="s">
        <v>38</v>
      </c>
      <c r="B36" s="2"/>
      <c r="C36" s="2">
        <v>0.14000000000000001</v>
      </c>
      <c r="D36" s="6">
        <v>0.14000000000000001</v>
      </c>
      <c r="E36" s="6">
        <v>0.14000000000000001</v>
      </c>
      <c r="F36" s="6">
        <v>0.14000000000000001</v>
      </c>
      <c r="G36" s="6">
        <v>0.14000000000000001</v>
      </c>
      <c r="H36" s="6">
        <v>0.14000000000000001</v>
      </c>
      <c r="I36" s="6">
        <v>0.14000000000000001</v>
      </c>
      <c r="J36" s="2">
        <v>0</v>
      </c>
      <c r="K36" s="2"/>
      <c r="L36" s="2">
        <v>4.0265000000000004</v>
      </c>
      <c r="M36" s="2">
        <v>4.2709999999999999</v>
      </c>
      <c r="N36" s="2">
        <v>4.3985000000000003</v>
      </c>
      <c r="O36" s="2">
        <v>3.7225000000000001</v>
      </c>
      <c r="P36" s="2">
        <v>4.4824999999999999</v>
      </c>
      <c r="Q36" s="2">
        <v>3.2109999999999999</v>
      </c>
      <c r="R36" s="2">
        <v>3.4649999999999999</v>
      </c>
      <c r="S36" s="2">
        <v>0</v>
      </c>
      <c r="T36" s="2">
        <v>8.5120000000000005</v>
      </c>
      <c r="V36">
        <f t="shared" si="0"/>
        <v>3.8607800000000001</v>
      </c>
      <c r="W36">
        <f t="shared" si="1"/>
        <v>4.6512200000000004</v>
      </c>
    </row>
    <row r="37" spans="1:23">
      <c r="A37" s="1" t="s">
        <v>39</v>
      </c>
      <c r="B37" s="2"/>
      <c r="C37" s="2">
        <v>0.16600000000000001</v>
      </c>
      <c r="D37" s="2">
        <v>0.16600000000000001</v>
      </c>
      <c r="E37" s="2">
        <v>0.16600000000000001</v>
      </c>
      <c r="F37" s="2">
        <v>0.16600000000000001</v>
      </c>
      <c r="G37" s="2">
        <v>0.16600000000000001</v>
      </c>
      <c r="H37" s="2">
        <v>0.16600000000000001</v>
      </c>
      <c r="I37" s="2">
        <v>0</v>
      </c>
      <c r="J37" s="2">
        <v>0</v>
      </c>
      <c r="K37" s="2"/>
      <c r="L37" s="2">
        <v>4.0265000000000004</v>
      </c>
      <c r="M37" s="2">
        <v>4.2709999999999999</v>
      </c>
      <c r="N37" s="2">
        <v>4.3985000000000003</v>
      </c>
      <c r="O37" s="2">
        <v>3.7225000000000001</v>
      </c>
      <c r="P37" s="2">
        <v>4.4824999999999999</v>
      </c>
      <c r="Q37" s="2">
        <v>3.2109999999999999</v>
      </c>
      <c r="R37" s="2">
        <v>0</v>
      </c>
      <c r="S37" s="2">
        <v>0</v>
      </c>
      <c r="T37" s="2">
        <v>8.5120000000000005</v>
      </c>
      <c r="V37">
        <f t="shared" si="0"/>
        <v>4.0025919999999999</v>
      </c>
      <c r="W37">
        <f t="shared" si="1"/>
        <v>4.5094080000000005</v>
      </c>
    </row>
    <row r="38" spans="1:23">
      <c r="A38" s="1" t="s">
        <v>40</v>
      </c>
      <c r="B38" s="2"/>
      <c r="C38" s="2">
        <v>0.16600000000000001</v>
      </c>
      <c r="D38" s="2">
        <v>0.16600000000000001</v>
      </c>
      <c r="E38" s="2">
        <v>0.16600000000000001</v>
      </c>
      <c r="F38" s="2">
        <v>0.16600000000000001</v>
      </c>
      <c r="G38" s="2">
        <v>0.16600000000000001</v>
      </c>
      <c r="H38" s="2">
        <v>0.16600000000000001</v>
      </c>
      <c r="I38" s="2">
        <v>0</v>
      </c>
      <c r="J38" s="2">
        <v>0</v>
      </c>
      <c r="K38" s="2"/>
      <c r="L38" s="2">
        <v>3.2109999999999999</v>
      </c>
      <c r="M38" s="2">
        <v>4.2709999999999999</v>
      </c>
      <c r="N38">
        <v>3.7224999999999997</v>
      </c>
      <c r="O38">
        <v>4.4824999999999999</v>
      </c>
      <c r="P38" s="2">
        <v>4.0265000000000004</v>
      </c>
      <c r="Q38">
        <v>4.3985000000000003</v>
      </c>
      <c r="R38" s="2">
        <v>0</v>
      </c>
      <c r="S38" s="2">
        <v>0</v>
      </c>
      <c r="T38" s="2">
        <v>8.5120000000000005</v>
      </c>
      <c r="V38">
        <f t="shared" si="0"/>
        <v>4.0025919999999999</v>
      </c>
      <c r="W38">
        <f t="shared" si="1"/>
        <v>4.5094080000000005</v>
      </c>
    </row>
    <row r="39" spans="1:23">
      <c r="A39" s="1" t="s">
        <v>41</v>
      </c>
      <c r="B39" s="2"/>
      <c r="C39" s="2">
        <v>0.2</v>
      </c>
      <c r="D39" s="2">
        <v>0.2</v>
      </c>
      <c r="E39" s="2">
        <v>0.2</v>
      </c>
      <c r="F39" s="2">
        <v>0.2</v>
      </c>
      <c r="G39" s="2">
        <v>0.2</v>
      </c>
      <c r="H39" s="2">
        <v>0</v>
      </c>
      <c r="I39" s="2">
        <v>0</v>
      </c>
      <c r="J39" s="2">
        <v>0</v>
      </c>
      <c r="K39" s="2"/>
      <c r="L39" s="2">
        <v>3.2109999999999999</v>
      </c>
      <c r="M39" s="2">
        <v>3.7225000000000001</v>
      </c>
      <c r="N39" s="2">
        <v>4.3985000000000003</v>
      </c>
      <c r="O39" s="2">
        <v>1.82</v>
      </c>
      <c r="P39" s="2">
        <v>3.4525000000000001</v>
      </c>
      <c r="Q39" s="2">
        <v>0</v>
      </c>
      <c r="R39" s="2">
        <v>0</v>
      </c>
      <c r="S39" s="2">
        <v>0</v>
      </c>
      <c r="T39" s="2">
        <v>8.5120000000000005</v>
      </c>
      <c r="V39">
        <f t="shared" si="0"/>
        <v>3.3209</v>
      </c>
      <c r="W39">
        <f t="shared" si="1"/>
        <v>5.1911000000000005</v>
      </c>
    </row>
    <row r="40" spans="1:23">
      <c r="A40" s="1" t="s">
        <v>42</v>
      </c>
      <c r="B40" s="2"/>
      <c r="C40" s="2">
        <v>0.2</v>
      </c>
      <c r="D40" s="2">
        <v>0.2</v>
      </c>
      <c r="E40" s="2">
        <v>0.2</v>
      </c>
      <c r="F40" s="2">
        <v>0.2</v>
      </c>
      <c r="G40" s="2">
        <v>0.2</v>
      </c>
      <c r="H40" s="2">
        <v>0</v>
      </c>
      <c r="I40" s="2">
        <v>0</v>
      </c>
      <c r="J40" s="2">
        <v>0</v>
      </c>
      <c r="K40" s="2"/>
      <c r="L40" s="2">
        <v>3.2109999999999999</v>
      </c>
      <c r="M40" s="2">
        <v>3.7225000000000001</v>
      </c>
      <c r="N40" s="2">
        <v>3.9365000000000001</v>
      </c>
      <c r="O40" s="2">
        <v>3.4525000000000001</v>
      </c>
      <c r="P40" s="2">
        <v>3.5314999999999999</v>
      </c>
      <c r="Q40" s="2">
        <v>0</v>
      </c>
      <c r="R40" s="2">
        <v>0</v>
      </c>
      <c r="S40" s="2">
        <v>0</v>
      </c>
      <c r="T40" s="2">
        <v>8.5120000000000005</v>
      </c>
      <c r="V40">
        <f t="shared" si="0"/>
        <v>3.5708000000000006</v>
      </c>
      <c r="W40">
        <f t="shared" si="1"/>
        <v>4.9412000000000003</v>
      </c>
    </row>
    <row r="41" spans="1:23">
      <c r="A41" s="2" t="s">
        <v>43</v>
      </c>
      <c r="B41" s="2"/>
      <c r="C41" s="2">
        <v>0.14280000000000001</v>
      </c>
      <c r="D41" s="2">
        <v>0.14280000000000001</v>
      </c>
      <c r="E41" s="2">
        <v>0.14280000000000001</v>
      </c>
      <c r="F41" s="2">
        <v>0.14280000000000001</v>
      </c>
      <c r="G41" s="2">
        <v>0.14280000000000001</v>
      </c>
      <c r="H41" s="2">
        <v>0.14280000000000001</v>
      </c>
      <c r="I41" s="2">
        <v>0.14280000000000001</v>
      </c>
      <c r="J41" s="2">
        <v>0</v>
      </c>
      <c r="K41" s="2"/>
      <c r="L41" s="2">
        <v>3.2109999999999999</v>
      </c>
      <c r="M41">
        <v>3.9184999999999999</v>
      </c>
      <c r="N41">
        <v>3.8384999999999998</v>
      </c>
      <c r="O41" s="2">
        <v>2.2799999999999998</v>
      </c>
      <c r="P41" s="2">
        <v>3.9365000000000001</v>
      </c>
      <c r="Q41">
        <v>3.4525000000000001</v>
      </c>
      <c r="R41">
        <v>3.6385000000000001</v>
      </c>
      <c r="S41" s="2">
        <v>3.5314999999999999</v>
      </c>
      <c r="T41" s="2">
        <v>8.5120000000000005</v>
      </c>
      <c r="V41">
        <f t="shared" si="0"/>
        <v>3.4665414000000006</v>
      </c>
      <c r="W41">
        <f t="shared" si="1"/>
        <v>5.0454585999999999</v>
      </c>
    </row>
    <row r="42" spans="1:23">
      <c r="A42" s="1" t="s">
        <v>44</v>
      </c>
      <c r="B42" s="2"/>
      <c r="C42" s="2">
        <v>0.125</v>
      </c>
      <c r="D42" s="2">
        <v>0.125</v>
      </c>
      <c r="E42" s="2">
        <v>0.125</v>
      </c>
      <c r="F42" s="2">
        <v>0.125</v>
      </c>
      <c r="G42" s="2">
        <v>0.125</v>
      </c>
      <c r="H42" s="2">
        <v>0.125</v>
      </c>
      <c r="I42" s="2">
        <v>0.125</v>
      </c>
      <c r="J42" s="2">
        <v>0</v>
      </c>
      <c r="K42" s="2"/>
      <c r="L42" s="2">
        <v>3.2109999999999999</v>
      </c>
      <c r="M42">
        <v>3.9184999999999999</v>
      </c>
      <c r="N42">
        <v>3.8384999999999998</v>
      </c>
      <c r="O42" s="2">
        <v>2.2799999999999998</v>
      </c>
      <c r="P42">
        <v>3.4525000000000001</v>
      </c>
      <c r="Q42">
        <v>3.6385000000000001</v>
      </c>
      <c r="R42" s="2">
        <v>0</v>
      </c>
      <c r="S42" s="2">
        <v>0</v>
      </c>
      <c r="T42" s="2">
        <v>8.5120000000000005</v>
      </c>
      <c r="V42">
        <f t="shared" si="0"/>
        <v>2.5423749999999998</v>
      </c>
      <c r="W42">
        <f t="shared" si="1"/>
        <v>5.9696250000000006</v>
      </c>
    </row>
    <row r="43" spans="1:23">
      <c r="A43" s="1" t="s">
        <v>45</v>
      </c>
      <c r="B43" s="2"/>
      <c r="C43" s="2">
        <v>0.16</v>
      </c>
      <c r="D43" s="6">
        <v>0.16</v>
      </c>
      <c r="E43" s="6">
        <v>0.16</v>
      </c>
      <c r="F43" s="6">
        <v>0.16</v>
      </c>
      <c r="G43" s="6">
        <v>0.16</v>
      </c>
      <c r="H43" s="6">
        <v>0.16</v>
      </c>
      <c r="I43" s="2">
        <v>0</v>
      </c>
      <c r="J43" s="2">
        <v>0</v>
      </c>
      <c r="K43" s="2"/>
      <c r="L43" s="2">
        <v>3.2109999999999999</v>
      </c>
      <c r="M43" s="2">
        <v>3.7225000000000001</v>
      </c>
      <c r="N43" s="2">
        <v>3.8384999999999998</v>
      </c>
      <c r="O43" s="2">
        <v>1.82</v>
      </c>
      <c r="P43" s="2">
        <v>3.4525000000000001</v>
      </c>
      <c r="Q43" s="2">
        <v>3.6385000000000001</v>
      </c>
      <c r="R43" s="2">
        <v>0</v>
      </c>
      <c r="S43" s="2">
        <v>0</v>
      </c>
      <c r="T43" s="2">
        <v>8.5120000000000005</v>
      </c>
      <c r="V43">
        <f t="shared" si="0"/>
        <v>3.1492800000000001</v>
      </c>
      <c r="W43">
        <f t="shared" si="1"/>
        <v>5.3627200000000004</v>
      </c>
    </row>
    <row r="44" spans="1:23">
      <c r="A44" s="1" t="s">
        <v>46</v>
      </c>
      <c r="B44" s="2"/>
      <c r="C44" s="2">
        <v>0.2</v>
      </c>
      <c r="D44" s="2">
        <v>0.2</v>
      </c>
      <c r="E44" s="2">
        <v>0.2</v>
      </c>
      <c r="F44" s="2">
        <v>0.2</v>
      </c>
      <c r="G44" s="2">
        <v>0.2</v>
      </c>
      <c r="H44" s="2">
        <v>0</v>
      </c>
      <c r="I44" s="2">
        <v>0</v>
      </c>
      <c r="J44" s="2">
        <v>0</v>
      </c>
      <c r="K44" s="2"/>
      <c r="L44" s="2">
        <v>3.2109999999999999</v>
      </c>
      <c r="M44" s="2">
        <v>3.7225000000000001</v>
      </c>
      <c r="N44" s="2">
        <v>3.8384999999999998</v>
      </c>
      <c r="O44" s="2">
        <v>1.82</v>
      </c>
      <c r="P44" s="2">
        <v>3.4525000000000001</v>
      </c>
      <c r="Q44" s="2">
        <v>0</v>
      </c>
      <c r="R44" s="2">
        <v>0</v>
      </c>
      <c r="S44" s="2">
        <v>0</v>
      </c>
      <c r="T44" s="2">
        <v>8.5120000000000005</v>
      </c>
      <c r="V44">
        <f t="shared" si="0"/>
        <v>3.2088999999999999</v>
      </c>
      <c r="W44">
        <f t="shared" si="1"/>
        <v>5.3031000000000006</v>
      </c>
    </row>
    <row r="45" spans="1:23">
      <c r="A45" s="1" t="s">
        <v>47</v>
      </c>
      <c r="B45" s="2"/>
      <c r="C45" s="2">
        <v>0.2</v>
      </c>
      <c r="D45" s="2">
        <v>0.2</v>
      </c>
      <c r="E45" s="2">
        <v>0.2</v>
      </c>
      <c r="F45" s="2">
        <v>0.2</v>
      </c>
      <c r="G45" s="2">
        <v>0.2</v>
      </c>
      <c r="H45" s="2">
        <v>0</v>
      </c>
      <c r="I45" s="2">
        <v>0</v>
      </c>
      <c r="J45" s="2">
        <v>0</v>
      </c>
      <c r="K45" s="2"/>
      <c r="L45" s="2">
        <v>3.4525000000000001</v>
      </c>
      <c r="M45" s="2">
        <v>3.504</v>
      </c>
      <c r="N45" s="2">
        <v>3.5314999999999999</v>
      </c>
      <c r="O45" s="2">
        <v>3.6385000000000001</v>
      </c>
      <c r="P45" s="2">
        <v>3.8384999999999998</v>
      </c>
      <c r="Q45" s="2">
        <v>0</v>
      </c>
      <c r="R45" s="2">
        <v>0</v>
      </c>
      <c r="S45" s="2">
        <v>0</v>
      </c>
      <c r="T45" s="2">
        <v>8.5120000000000005</v>
      </c>
      <c r="V45">
        <f t="shared" si="0"/>
        <v>3.5930000000000004</v>
      </c>
      <c r="W45">
        <f t="shared" si="1"/>
        <v>4.9190000000000005</v>
      </c>
    </row>
    <row r="46" spans="1:23">
      <c r="A46" s="1" t="s">
        <v>48</v>
      </c>
      <c r="B46" s="2"/>
      <c r="C46" s="2">
        <v>0.2</v>
      </c>
      <c r="D46" s="2">
        <v>0.2</v>
      </c>
      <c r="E46" s="2">
        <v>0.2</v>
      </c>
      <c r="F46" s="2">
        <v>0.2</v>
      </c>
      <c r="G46" s="2">
        <v>0.2</v>
      </c>
      <c r="H46" s="2">
        <v>0</v>
      </c>
      <c r="I46" s="2">
        <v>0</v>
      </c>
      <c r="J46" s="2">
        <v>0</v>
      </c>
      <c r="K46" s="2"/>
      <c r="L46" s="2">
        <v>3.2109999999999999</v>
      </c>
      <c r="M46" s="2">
        <v>3.7225000000000001</v>
      </c>
      <c r="N46" s="2">
        <v>3.8384999999999998</v>
      </c>
      <c r="O46" s="2">
        <v>1.82</v>
      </c>
      <c r="P46" s="2">
        <v>3.4525000000000001</v>
      </c>
      <c r="Q46" s="2">
        <v>0</v>
      </c>
      <c r="R46" s="2">
        <v>0</v>
      </c>
      <c r="S46" s="2">
        <v>0</v>
      </c>
      <c r="T46" s="2">
        <v>8.5120000000000005</v>
      </c>
      <c r="V46">
        <f t="shared" si="0"/>
        <v>3.2088999999999999</v>
      </c>
      <c r="W46">
        <f t="shared" si="1"/>
        <v>5.3031000000000006</v>
      </c>
    </row>
    <row r="47" spans="1:23">
      <c r="A47" s="3" t="s">
        <v>49</v>
      </c>
      <c r="B47" s="2"/>
      <c r="C47" s="2">
        <v>0.2</v>
      </c>
      <c r="D47" s="2">
        <v>0.2</v>
      </c>
      <c r="E47" s="2">
        <v>0.2</v>
      </c>
      <c r="F47" s="2">
        <v>0.2</v>
      </c>
      <c r="G47" s="2">
        <v>0.2</v>
      </c>
      <c r="H47" s="2">
        <v>0</v>
      </c>
      <c r="I47" s="2">
        <v>0</v>
      </c>
      <c r="J47" s="2">
        <v>0</v>
      </c>
      <c r="K47" s="2"/>
      <c r="L47" s="2">
        <v>3.2109999999999999</v>
      </c>
      <c r="M47" s="2">
        <v>3.7225000000000001</v>
      </c>
      <c r="N47" s="2">
        <v>3.8384999999999998</v>
      </c>
      <c r="O47" s="2">
        <v>1.82</v>
      </c>
      <c r="P47" s="2">
        <v>3.4525000000000001</v>
      </c>
      <c r="Q47" s="2">
        <v>0</v>
      </c>
      <c r="R47" s="2">
        <v>0</v>
      </c>
      <c r="S47" s="2">
        <v>0</v>
      </c>
      <c r="T47" s="2">
        <v>8.5120000000000005</v>
      </c>
      <c r="V47">
        <f t="shared" si="0"/>
        <v>3.2088999999999999</v>
      </c>
      <c r="W47">
        <f t="shared" si="1"/>
        <v>5.3031000000000006</v>
      </c>
    </row>
    <row r="48" spans="1:23">
      <c r="A48" s="3" t="s">
        <v>50</v>
      </c>
      <c r="B48" s="2"/>
      <c r="C48" s="2">
        <v>0.2</v>
      </c>
      <c r="D48" s="2">
        <v>0.2</v>
      </c>
      <c r="E48" s="2">
        <v>0.2</v>
      </c>
      <c r="F48" s="2">
        <v>0.2</v>
      </c>
      <c r="G48" s="2">
        <v>0.2</v>
      </c>
      <c r="H48" s="2">
        <v>0</v>
      </c>
      <c r="I48" s="2">
        <v>0</v>
      </c>
      <c r="J48" s="2">
        <v>0</v>
      </c>
      <c r="K48" s="2"/>
      <c r="L48" s="2">
        <v>3.2109999999999999</v>
      </c>
      <c r="M48" s="2">
        <v>3.7225000000000001</v>
      </c>
      <c r="N48" s="2">
        <v>3.8384999999999998</v>
      </c>
      <c r="O48" s="2">
        <v>1.82</v>
      </c>
      <c r="P48" s="2">
        <v>3.4525000000000001</v>
      </c>
      <c r="Q48" s="2">
        <v>0</v>
      </c>
      <c r="R48" s="2">
        <v>0</v>
      </c>
      <c r="S48" s="2">
        <v>0</v>
      </c>
      <c r="T48" s="2">
        <v>8.5120000000000005</v>
      </c>
      <c r="V48">
        <f t="shared" si="0"/>
        <v>3.2088999999999999</v>
      </c>
      <c r="W48">
        <f t="shared" si="1"/>
        <v>5.3031000000000006</v>
      </c>
    </row>
    <row r="49" spans="1:23">
      <c r="A49" s="1" t="s">
        <v>51</v>
      </c>
      <c r="B49" s="2"/>
      <c r="C49" s="2">
        <v>0.2</v>
      </c>
      <c r="D49" s="2">
        <v>0.2</v>
      </c>
      <c r="E49" s="2">
        <v>0.2</v>
      </c>
      <c r="F49" s="2">
        <v>0.2</v>
      </c>
      <c r="G49" s="2">
        <v>0.2</v>
      </c>
      <c r="H49" s="2">
        <v>0</v>
      </c>
      <c r="I49" s="2">
        <v>0</v>
      </c>
      <c r="J49" s="2">
        <v>0</v>
      </c>
      <c r="K49" s="2"/>
      <c r="L49" s="2">
        <v>3.2109999999999999</v>
      </c>
      <c r="M49" s="2">
        <v>3.7225000000000001</v>
      </c>
      <c r="N49" s="2">
        <v>3.8384999999999998</v>
      </c>
      <c r="O49" s="2">
        <v>1.82</v>
      </c>
      <c r="P49" s="2">
        <v>3.4525000000000001</v>
      </c>
      <c r="Q49" s="2">
        <v>0</v>
      </c>
      <c r="R49" s="2">
        <v>0</v>
      </c>
      <c r="S49" s="2">
        <v>0</v>
      </c>
      <c r="T49" s="2">
        <v>8.5120000000000005</v>
      </c>
      <c r="V49">
        <f t="shared" si="0"/>
        <v>3.2088999999999999</v>
      </c>
      <c r="W49">
        <f t="shared" si="1"/>
        <v>5.3031000000000006</v>
      </c>
    </row>
    <row r="50" spans="1:23">
      <c r="A50" s="2" t="s">
        <v>23</v>
      </c>
      <c r="B50" s="2"/>
      <c r="C50" s="2">
        <v>0.2</v>
      </c>
      <c r="D50" s="2">
        <v>0.2</v>
      </c>
      <c r="E50" s="2">
        <v>0.2</v>
      </c>
      <c r="F50" s="2">
        <v>0.2</v>
      </c>
      <c r="G50" s="2">
        <v>0.2</v>
      </c>
      <c r="H50" s="2">
        <v>0</v>
      </c>
      <c r="I50" s="2">
        <v>0</v>
      </c>
      <c r="J50" s="2">
        <v>0</v>
      </c>
      <c r="K50" s="2"/>
      <c r="L50" s="2">
        <v>3.2109999999999999</v>
      </c>
      <c r="M50" s="2">
        <v>3.7225000000000001</v>
      </c>
      <c r="N50" s="2">
        <v>3.8384999999999998</v>
      </c>
      <c r="O50" s="2">
        <v>3.2635000000000001</v>
      </c>
      <c r="P50" s="2">
        <v>3.5314999999999999</v>
      </c>
      <c r="Q50" s="2">
        <v>0</v>
      </c>
      <c r="R50" s="2">
        <v>0</v>
      </c>
      <c r="S50" s="2">
        <v>0</v>
      </c>
      <c r="T50" s="2">
        <v>8.5120000000000005</v>
      </c>
      <c r="V50">
        <f t="shared" si="0"/>
        <v>3.5134000000000003</v>
      </c>
      <c r="W50">
        <f t="shared" si="1"/>
        <v>4.9985999999999997</v>
      </c>
    </row>
    <row r="51" spans="1:23" ht="32.450000000000003" customHeight="1">
      <c r="A51" s="1" t="s">
        <v>52</v>
      </c>
      <c r="B51" s="2"/>
      <c r="C51" s="2">
        <v>0.2</v>
      </c>
      <c r="D51" s="2">
        <v>0.2</v>
      </c>
      <c r="E51" s="2">
        <v>0.2</v>
      </c>
      <c r="F51" s="2">
        <v>0.2</v>
      </c>
      <c r="G51" s="2">
        <v>0.2</v>
      </c>
      <c r="H51" s="2">
        <v>0</v>
      </c>
      <c r="I51" s="2">
        <v>0</v>
      </c>
      <c r="J51" s="2">
        <v>0</v>
      </c>
      <c r="K51" s="2"/>
      <c r="L51" s="2">
        <v>3.2109999999999999</v>
      </c>
      <c r="M51" s="2">
        <v>3.7225000000000001</v>
      </c>
      <c r="N51" s="2">
        <v>3.8384999999999998</v>
      </c>
      <c r="O51" s="2">
        <v>3.2635000000000001</v>
      </c>
      <c r="P51" s="2">
        <v>3.5314999999999999</v>
      </c>
      <c r="Q51" s="2">
        <v>0</v>
      </c>
      <c r="R51" s="2">
        <v>0</v>
      </c>
      <c r="S51" s="2">
        <v>0</v>
      </c>
      <c r="T51" s="2">
        <v>8.5120000000000005</v>
      </c>
      <c r="V51">
        <f t="shared" si="0"/>
        <v>3.5134000000000003</v>
      </c>
      <c r="W51">
        <f t="shared" si="1"/>
        <v>4.9985999999999997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74D4-4267-401D-B24A-9B8B89E431A3}">
  <dimension ref="A1:K52"/>
  <sheetViews>
    <sheetView topLeftCell="A25" workbookViewId="0">
      <selection activeCell="S38" sqref="S38"/>
    </sheetView>
  </sheetViews>
  <sheetFormatPr defaultRowHeight="14.45"/>
  <sheetData>
    <row r="1" spans="1:11">
      <c r="E1" t="s">
        <v>0</v>
      </c>
      <c r="K1" t="s">
        <v>56</v>
      </c>
    </row>
    <row r="3" spans="1:11" s="12" customFormat="1">
      <c r="A3" s="13" t="s">
        <v>4</v>
      </c>
      <c r="B3" s="11"/>
      <c r="C3" s="2">
        <v>0.1429</v>
      </c>
      <c r="D3" s="2">
        <v>0.1429</v>
      </c>
      <c r="E3" s="2">
        <v>0.1429</v>
      </c>
      <c r="F3" s="2">
        <v>0.1429</v>
      </c>
      <c r="G3" s="2">
        <v>0.1429</v>
      </c>
      <c r="H3" s="2">
        <v>0.1429</v>
      </c>
      <c r="I3" s="2">
        <v>0</v>
      </c>
      <c r="K3" s="12">
        <f>0.08314*(C3*LN(C3)+D3*LN(D3)+E3*LN(E3)+F3*LN(F3)+G3*LN(G3)+H3*LN(H3))</f>
        <v>-0.13869133623640337</v>
      </c>
    </row>
    <row r="4" spans="1:11">
      <c r="A4" s="1" t="s">
        <v>5</v>
      </c>
      <c r="B4" s="2"/>
      <c r="C4" s="2">
        <v>0.33</v>
      </c>
      <c r="D4" s="2">
        <v>0.33</v>
      </c>
      <c r="E4" s="2">
        <v>0.34</v>
      </c>
      <c r="F4" s="2">
        <v>0</v>
      </c>
      <c r="G4" s="2">
        <v>0</v>
      </c>
      <c r="H4" s="2">
        <v>0</v>
      </c>
      <c r="I4" s="2">
        <v>0</v>
      </c>
      <c r="K4">
        <f>-8.314*(C4*LN(C4)+D4*LN(D4)+E4*LN(E4))</f>
        <v>9.1330338981596828</v>
      </c>
    </row>
    <row r="5" spans="1:11">
      <c r="A5" s="1" t="s">
        <v>6</v>
      </c>
      <c r="B5" s="2"/>
      <c r="C5" s="2">
        <v>0.25</v>
      </c>
      <c r="D5" s="2">
        <v>0.25</v>
      </c>
      <c r="E5" s="2">
        <v>0.25</v>
      </c>
      <c r="F5" s="2">
        <v>0.25</v>
      </c>
      <c r="G5" s="2">
        <v>0</v>
      </c>
      <c r="H5" s="2">
        <v>0</v>
      </c>
      <c r="I5" s="2">
        <v>0</v>
      </c>
      <c r="K5">
        <f>-8.314*(C5*LN(C5)+D5*LN(D5)+E5*LN(E5)+F5*LN(F5))</f>
        <v>11.52565131835077</v>
      </c>
    </row>
    <row r="6" spans="1:11">
      <c r="A6" s="1" t="s">
        <v>7</v>
      </c>
      <c r="B6" s="2"/>
      <c r="C6" s="2">
        <v>0.2</v>
      </c>
      <c r="D6" s="2">
        <v>0.2</v>
      </c>
      <c r="E6" s="2">
        <v>0.2</v>
      </c>
      <c r="F6" s="2">
        <v>0.2</v>
      </c>
      <c r="G6" s="2">
        <v>0.2</v>
      </c>
      <c r="H6" s="2">
        <v>0</v>
      </c>
      <c r="I6" s="2">
        <v>0</v>
      </c>
      <c r="K6">
        <f>-8.314*(C6*LN(C6)+D6*LN(D6)+E6*LN(E6)+F6*LN(F6)+G6*LN(G6))</f>
        <v>13.380866803977112</v>
      </c>
    </row>
    <row r="7" spans="1:11">
      <c r="A7" s="1" t="s">
        <v>8</v>
      </c>
      <c r="B7" s="2"/>
      <c r="C7" s="2">
        <v>0.2</v>
      </c>
      <c r="D7" s="2">
        <v>0.2</v>
      </c>
      <c r="E7" s="2">
        <v>0.2</v>
      </c>
      <c r="F7" s="2">
        <v>0.2</v>
      </c>
      <c r="G7" s="2">
        <v>0.2</v>
      </c>
      <c r="H7" s="2">
        <v>0</v>
      </c>
      <c r="I7" s="2">
        <v>0</v>
      </c>
      <c r="K7">
        <f>-8.314*(C7*LN(C7)+D7*LN(D7)+E7*LN(E7)+F7*LN(F7)+G7*LN(G7))</f>
        <v>13.380866803977112</v>
      </c>
    </row>
    <row r="8" spans="1:11">
      <c r="A8" s="1" t="s">
        <v>9</v>
      </c>
      <c r="B8" s="2"/>
      <c r="C8" s="2">
        <v>0.33</v>
      </c>
      <c r="D8" s="2">
        <v>0.33</v>
      </c>
      <c r="E8" s="2">
        <v>0.34</v>
      </c>
      <c r="F8" s="2">
        <v>0</v>
      </c>
      <c r="G8" s="2">
        <v>0</v>
      </c>
      <c r="H8" s="2">
        <v>0</v>
      </c>
      <c r="I8" s="2">
        <v>0</v>
      </c>
      <c r="K8">
        <f>-8.314*(C8*LN(C8)+D8*LN(D8)+E8*LN(E8))</f>
        <v>9.1330338981596828</v>
      </c>
    </row>
    <row r="9" spans="1:11">
      <c r="A9" s="3" t="s">
        <v>10</v>
      </c>
      <c r="B9" s="2"/>
      <c r="C9" s="2">
        <v>0.2</v>
      </c>
      <c r="D9" s="2">
        <v>0.2</v>
      </c>
      <c r="E9" s="2">
        <v>0.2</v>
      </c>
      <c r="F9" s="2">
        <v>0.2</v>
      </c>
      <c r="G9" s="2">
        <v>0.2</v>
      </c>
      <c r="H9" s="2">
        <v>0</v>
      </c>
      <c r="I9" s="2">
        <v>0</v>
      </c>
      <c r="K9">
        <f>-8.314*(C9*LN(C9)+D9*LN(D9)+E9*LN(E9)+F9*LN(F9)+G9*LN(G9))</f>
        <v>13.380866803977112</v>
      </c>
    </row>
    <row r="10" spans="1:11">
      <c r="A10" s="1" t="s">
        <v>11</v>
      </c>
      <c r="B10" s="2"/>
      <c r="C10" s="2">
        <v>0.14280000000000001</v>
      </c>
      <c r="D10" s="2">
        <v>0.14280000000000001</v>
      </c>
      <c r="E10" s="2">
        <v>0.14280000000000001</v>
      </c>
      <c r="F10" s="2">
        <v>0.14280000000000001</v>
      </c>
      <c r="G10" s="2">
        <v>0.14280000000000001</v>
      </c>
      <c r="H10" s="2">
        <v>0.14280000000000001</v>
      </c>
      <c r="I10" s="2">
        <v>0.14280000000000001</v>
      </c>
      <c r="K10">
        <f t="shared" ref="K10:K16" si="0">-8.314*(C10*LN(C10)+D10*LN(D10)+E10*LN(E10)+F10*LN(F10)+G10*LN(G10)+H10*LN(H10))</f>
        <v>13.864414795924695</v>
      </c>
    </row>
    <row r="11" spans="1:11">
      <c r="A11" s="1" t="s">
        <v>12</v>
      </c>
      <c r="B11" s="2"/>
      <c r="C11" s="2">
        <v>0.2</v>
      </c>
      <c r="D11" s="2">
        <v>0.2</v>
      </c>
      <c r="E11" s="2">
        <v>0.2</v>
      </c>
      <c r="F11" s="2">
        <v>0.2</v>
      </c>
      <c r="G11" s="2">
        <v>0.2</v>
      </c>
      <c r="H11" s="2">
        <v>0</v>
      </c>
      <c r="I11" s="2">
        <v>0</v>
      </c>
      <c r="K11">
        <f>-8.314*(C11*LN(C11)+D11*LN(D11)+E11*LN(E11)+F11*LN(F11)+G11*LN(G11))</f>
        <v>13.380866803977112</v>
      </c>
    </row>
    <row r="12" spans="1:11">
      <c r="A12" s="1" t="s">
        <v>13</v>
      </c>
      <c r="B12" s="2"/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</v>
      </c>
      <c r="I12" s="2">
        <v>0</v>
      </c>
      <c r="K12">
        <f t="shared" ref="K12:K14" si="1">-8.314*(C12*LN(C12)+D12*LN(D12)+E12*LN(E12)+F12*LN(F12)+G12*LN(G12))</f>
        <v>13.380866803977112</v>
      </c>
    </row>
    <row r="13" spans="1:11">
      <c r="A13" s="3" t="s">
        <v>14</v>
      </c>
      <c r="B13" s="2"/>
      <c r="C13" s="2">
        <v>0.2</v>
      </c>
      <c r="D13" s="2">
        <v>0.2</v>
      </c>
      <c r="E13" s="2">
        <v>0.2</v>
      </c>
      <c r="F13" s="2">
        <v>0.2</v>
      </c>
      <c r="G13" s="2">
        <v>0.2</v>
      </c>
      <c r="H13" s="2">
        <v>0</v>
      </c>
      <c r="I13" s="2">
        <v>0</v>
      </c>
      <c r="K13">
        <f t="shared" si="1"/>
        <v>13.380866803977112</v>
      </c>
    </row>
    <row r="14" spans="1:11">
      <c r="A14" s="1" t="s">
        <v>15</v>
      </c>
      <c r="B14" s="2"/>
      <c r="C14" s="2">
        <v>0.2</v>
      </c>
      <c r="D14" s="2">
        <v>0.2</v>
      </c>
      <c r="E14" s="2">
        <v>0.2</v>
      </c>
      <c r="F14" s="2">
        <v>0.2</v>
      </c>
      <c r="G14" s="2">
        <v>0.2</v>
      </c>
      <c r="H14" s="2">
        <v>0</v>
      </c>
      <c r="I14" s="2">
        <v>0</v>
      </c>
      <c r="K14">
        <f t="shared" si="1"/>
        <v>13.380866803977112</v>
      </c>
    </row>
    <row r="15" spans="1:11" ht="15.6">
      <c r="A15" s="7" t="s">
        <v>16</v>
      </c>
      <c r="B15" s="8"/>
      <c r="C15" s="4">
        <v>0.16600000000000001</v>
      </c>
      <c r="D15" s="5">
        <v>0.16600000000000001</v>
      </c>
      <c r="E15" s="4">
        <v>0.16600000000000001</v>
      </c>
      <c r="F15" s="4">
        <v>0.16600000000000001</v>
      </c>
      <c r="G15" s="4">
        <v>0.16600000000000001</v>
      </c>
      <c r="H15" s="4">
        <v>0.16600000000000001</v>
      </c>
      <c r="I15" s="2">
        <v>0</v>
      </c>
      <c r="K15">
        <f>-8.314*(C15*LN(C15)+D15*LN(D15)+E15*LN(E15)+F15*LN(F15)+G15*LN(G15)+H15*LN(H15))</f>
        <v>14.870290873392944</v>
      </c>
    </row>
    <row r="16" spans="1:11" ht="15.6">
      <c r="A16" s="1" t="s">
        <v>17</v>
      </c>
      <c r="B16" s="2"/>
      <c r="C16" s="4">
        <v>0.16600000000000001</v>
      </c>
      <c r="D16" s="4">
        <v>0.16600000000000001</v>
      </c>
      <c r="E16" s="4">
        <v>0.16600000000000001</v>
      </c>
      <c r="F16" s="4">
        <v>0.16600000000000001</v>
      </c>
      <c r="G16" s="4">
        <v>0.16600000000000001</v>
      </c>
      <c r="H16" s="4">
        <v>0.16600000000000001</v>
      </c>
      <c r="I16" s="2">
        <v>0</v>
      </c>
      <c r="K16">
        <f t="shared" si="0"/>
        <v>14.870290873392944</v>
      </c>
    </row>
    <row r="17" spans="1:11">
      <c r="A17" s="1" t="s">
        <v>18</v>
      </c>
      <c r="B17" s="2"/>
      <c r="C17" s="2">
        <v>0.2</v>
      </c>
      <c r="D17" s="2">
        <v>0.2</v>
      </c>
      <c r="E17" s="2">
        <v>0.2</v>
      </c>
      <c r="F17" s="2">
        <v>0.2</v>
      </c>
      <c r="G17" s="2">
        <v>0.2</v>
      </c>
      <c r="H17" s="2">
        <v>0</v>
      </c>
      <c r="I17" s="2">
        <v>0</v>
      </c>
      <c r="K17">
        <f>-8.314*(C17*LN(C17)+D17*LN(D17)+E17*LN(E17)+F17*LN(F17)+G17*LN(G17))</f>
        <v>13.380866803977112</v>
      </c>
    </row>
    <row r="18" spans="1:11">
      <c r="A18" s="1" t="s">
        <v>19</v>
      </c>
      <c r="B18" s="2"/>
      <c r="C18" s="2">
        <v>0.16600000000000001</v>
      </c>
      <c r="D18" s="6">
        <v>0.16600000000000001</v>
      </c>
      <c r="E18" s="6">
        <v>0.16600000000000001</v>
      </c>
      <c r="F18" s="6">
        <v>0.16600000000000001</v>
      </c>
      <c r="G18" s="6">
        <v>0.16600000000000001</v>
      </c>
      <c r="H18" s="6">
        <v>0.16600000000000001</v>
      </c>
      <c r="I18" s="2">
        <v>0</v>
      </c>
      <c r="K18">
        <f>-8.314*(C18*LN(C18)+D18*LN(D18)+E18*LN(E18)+F18*LN(F18)+G18*LN(G18)+H18*LN(H18))</f>
        <v>14.870290873392944</v>
      </c>
    </row>
    <row r="19" spans="1:11">
      <c r="A19" s="1" t="s">
        <v>20</v>
      </c>
      <c r="B19" s="2"/>
      <c r="C19" s="2">
        <v>0.2</v>
      </c>
      <c r="D19" s="2">
        <v>0.2</v>
      </c>
      <c r="E19" s="6">
        <v>0.2</v>
      </c>
      <c r="F19" s="6">
        <v>0.2</v>
      </c>
      <c r="G19" s="6">
        <v>0.2</v>
      </c>
      <c r="H19" s="2">
        <v>0</v>
      </c>
      <c r="I19" s="2">
        <v>0</v>
      </c>
      <c r="K19">
        <f>-8.314*(C19*LN(C19)+D19*LN(D19)+E19*LN(E19)+F19*LN(F19)+G19*LN(G19))</f>
        <v>13.380866803977112</v>
      </c>
    </row>
    <row r="20" spans="1:11">
      <c r="A20" s="1" t="s">
        <v>21</v>
      </c>
      <c r="B20" s="2"/>
      <c r="C20" s="2">
        <v>0.2</v>
      </c>
      <c r="D20" s="2">
        <v>0.2</v>
      </c>
      <c r="E20" s="2">
        <v>0.2</v>
      </c>
      <c r="F20" s="2">
        <v>0.2</v>
      </c>
      <c r="G20" s="2">
        <v>0.2</v>
      </c>
      <c r="H20" s="2">
        <v>0</v>
      </c>
      <c r="I20" s="2">
        <v>0</v>
      </c>
      <c r="K20">
        <f>-8.314*(C20*LN(C20)+D20*LN(D20)+E20*LN(E20)+F20*LN(F20))</f>
        <v>10.704693443181689</v>
      </c>
    </row>
    <row r="21" spans="1:11">
      <c r="A21" s="3" t="s">
        <v>22</v>
      </c>
      <c r="B21" s="2"/>
      <c r="C21" s="2">
        <v>0.25</v>
      </c>
      <c r="D21" s="6">
        <v>0.25</v>
      </c>
      <c r="E21" s="6">
        <v>0.25</v>
      </c>
      <c r="F21" s="6">
        <v>0.25</v>
      </c>
      <c r="G21" s="2"/>
      <c r="H21" s="2">
        <v>0</v>
      </c>
      <c r="I21" s="2">
        <v>0</v>
      </c>
      <c r="K21">
        <f>-8.314*(C21*LN(C21)+D21*LN(D21)+E21*LN(E21)+F21*LN(F21))</f>
        <v>11.52565131835077</v>
      </c>
    </row>
    <row r="22" spans="1:11">
      <c r="A22" s="6" t="s">
        <v>23</v>
      </c>
      <c r="B22" s="2"/>
      <c r="C22" s="2">
        <v>0.2</v>
      </c>
      <c r="D22" s="2">
        <v>0.2</v>
      </c>
      <c r="E22" s="2">
        <v>0.2</v>
      </c>
      <c r="F22" s="2">
        <v>0.2</v>
      </c>
      <c r="G22" s="2">
        <v>0.2</v>
      </c>
      <c r="H22" s="2">
        <v>0</v>
      </c>
      <c r="I22" s="2">
        <v>0</v>
      </c>
      <c r="K22">
        <f>-8.314*(C22*LN(C22)+D22*LN(D22)+E22*LN(E22)+F22*LN(F22)+G22*LN(G22))</f>
        <v>13.380866803977112</v>
      </c>
    </row>
    <row r="23" spans="1:11">
      <c r="A23" s="3" t="s">
        <v>24</v>
      </c>
      <c r="B23" s="2"/>
      <c r="C23" s="2">
        <v>0.2</v>
      </c>
      <c r="D23" s="2">
        <v>0.2</v>
      </c>
      <c r="E23" s="2">
        <v>0.2</v>
      </c>
      <c r="F23" s="2">
        <v>0.2</v>
      </c>
      <c r="G23" s="2">
        <v>0.2</v>
      </c>
      <c r="H23" s="2">
        <v>0</v>
      </c>
      <c r="I23" s="2">
        <v>0</v>
      </c>
      <c r="K23">
        <f>-8.314*(C23*LN(C23)+D23*LN(D23)+E23*LN(E23)+F23*LN(F23)+G23*LN(G23))</f>
        <v>13.380866803977112</v>
      </c>
    </row>
    <row r="24" spans="1:11">
      <c r="A24" s="3" t="s">
        <v>25</v>
      </c>
      <c r="B24" s="2"/>
      <c r="C24" s="2">
        <v>0.2</v>
      </c>
      <c r="D24" s="2">
        <v>0.2</v>
      </c>
      <c r="E24" s="2">
        <v>0.2</v>
      </c>
      <c r="F24" s="2">
        <v>0.2</v>
      </c>
      <c r="G24" s="2">
        <v>0.2</v>
      </c>
      <c r="H24" s="2">
        <v>0</v>
      </c>
      <c r="I24" s="2">
        <v>0</v>
      </c>
      <c r="K24">
        <f t="shared" ref="K24:K25" si="2">-8.314*(C24*LN(C24)+D24*LN(D24)+E24*LN(E24)+F24*LN(F24)+G24*LN(G24))</f>
        <v>13.380866803977112</v>
      </c>
    </row>
    <row r="25" spans="1:11">
      <c r="A25" s="3" t="s">
        <v>26</v>
      </c>
      <c r="B25" s="2"/>
      <c r="C25" s="2">
        <v>0.2</v>
      </c>
      <c r="D25" s="2">
        <v>0.2</v>
      </c>
      <c r="E25" s="2">
        <v>0.2</v>
      </c>
      <c r="F25" s="2">
        <v>0.2</v>
      </c>
      <c r="G25" s="2">
        <v>0.2</v>
      </c>
      <c r="H25" s="2">
        <v>0</v>
      </c>
      <c r="I25" s="2">
        <v>0</v>
      </c>
      <c r="K25">
        <f t="shared" si="2"/>
        <v>13.380866803977112</v>
      </c>
    </row>
    <row r="26" spans="1:11">
      <c r="A26" s="1" t="s">
        <v>27</v>
      </c>
      <c r="B26" s="2"/>
      <c r="C26" s="2">
        <v>0.2</v>
      </c>
      <c r="D26" s="2">
        <v>0.2</v>
      </c>
      <c r="E26" s="2">
        <v>0.2</v>
      </c>
      <c r="F26" s="2">
        <v>0.2</v>
      </c>
      <c r="G26" s="2">
        <v>0.2</v>
      </c>
      <c r="H26" s="2">
        <v>0</v>
      </c>
      <c r="I26" s="2">
        <v>0</v>
      </c>
      <c r="K26">
        <f>-8.314*(C26*LN(C26)+D26*LN(D26)+E26*LN(E26)+F26*LN(F26)+G26*LN(G26))</f>
        <v>13.380866803977112</v>
      </c>
    </row>
    <row r="27" spans="1:11" s="10" customFormat="1">
      <c r="A27" s="14" t="s">
        <v>28</v>
      </c>
      <c r="B27" s="8"/>
      <c r="C27" s="2">
        <v>0.2</v>
      </c>
      <c r="D27" s="2">
        <v>0.2</v>
      </c>
      <c r="E27" s="2">
        <v>0.2</v>
      </c>
      <c r="F27" s="2">
        <v>0.2</v>
      </c>
      <c r="G27" s="2">
        <v>0.2</v>
      </c>
      <c r="H27" s="2">
        <v>0</v>
      </c>
      <c r="I27" s="2">
        <v>0</v>
      </c>
      <c r="K27" s="10">
        <f>-8.314*(C27*LN(C27)+D27*LN(D27)+E27*LN(E27)+F27*LN(F27)+G27*LN(G27))</f>
        <v>13.380866803977112</v>
      </c>
    </row>
    <row r="28" spans="1:11">
      <c r="A28" s="1" t="s">
        <v>29</v>
      </c>
      <c r="B28" s="2"/>
      <c r="C28" s="2">
        <v>0.2</v>
      </c>
      <c r="D28" s="2">
        <v>0.2</v>
      </c>
      <c r="E28" s="2">
        <v>0.2</v>
      </c>
      <c r="F28" s="2">
        <v>0.2</v>
      </c>
      <c r="G28" s="2">
        <v>0.2</v>
      </c>
      <c r="H28" s="2">
        <v>0</v>
      </c>
      <c r="I28" s="2">
        <v>0</v>
      </c>
      <c r="K28">
        <f t="shared" ref="K28:K34" si="3">-8.314*(C28*LN(C28)+D28*LN(D28)+E28*LN(E28)+F28*LN(F28)+G28*LN(G28))</f>
        <v>13.380866803977112</v>
      </c>
    </row>
    <row r="29" spans="1:11">
      <c r="A29" s="3" t="s">
        <v>30</v>
      </c>
      <c r="B29" s="2"/>
      <c r="C29" s="2">
        <v>0.2</v>
      </c>
      <c r="D29" s="2">
        <v>0.2</v>
      </c>
      <c r="E29" s="2">
        <v>0.2</v>
      </c>
      <c r="F29" s="2">
        <v>0.2</v>
      </c>
      <c r="G29" s="2">
        <v>0.2</v>
      </c>
      <c r="H29" s="2">
        <v>0</v>
      </c>
      <c r="I29" s="2">
        <v>0</v>
      </c>
      <c r="K29">
        <f t="shared" si="3"/>
        <v>13.380866803977112</v>
      </c>
    </row>
    <row r="30" spans="1:11">
      <c r="A30" s="1" t="s">
        <v>31</v>
      </c>
      <c r="B30" s="2"/>
      <c r="C30" s="2">
        <v>0.2</v>
      </c>
      <c r="D30" s="2">
        <v>0.2</v>
      </c>
      <c r="E30" s="2">
        <v>0.2</v>
      </c>
      <c r="F30" s="2">
        <v>0.2</v>
      </c>
      <c r="G30" s="2">
        <v>0.2</v>
      </c>
      <c r="H30" s="2">
        <v>0</v>
      </c>
      <c r="I30" s="2">
        <v>0</v>
      </c>
      <c r="K30">
        <f t="shared" si="3"/>
        <v>13.380866803977112</v>
      </c>
    </row>
    <row r="31" spans="1:11">
      <c r="A31" s="3" t="s">
        <v>32</v>
      </c>
      <c r="B31" s="2"/>
      <c r="C31" s="2">
        <v>0.2</v>
      </c>
      <c r="D31" s="2">
        <v>0.2</v>
      </c>
      <c r="E31" s="2">
        <v>0.2</v>
      </c>
      <c r="F31" s="2">
        <v>0.2</v>
      </c>
      <c r="G31" s="2">
        <v>0.2</v>
      </c>
      <c r="H31" s="2">
        <v>0</v>
      </c>
      <c r="I31" s="2">
        <v>0</v>
      </c>
      <c r="K31">
        <f t="shared" si="3"/>
        <v>13.380866803977112</v>
      </c>
    </row>
    <row r="32" spans="1:11">
      <c r="A32" s="3" t="s">
        <v>33</v>
      </c>
      <c r="B32" s="2"/>
      <c r="C32" s="2">
        <v>0.2</v>
      </c>
      <c r="D32" s="2">
        <v>0.2</v>
      </c>
      <c r="E32" s="2">
        <v>0.2</v>
      </c>
      <c r="F32" s="2">
        <v>0.2</v>
      </c>
      <c r="G32" s="2">
        <v>0.2</v>
      </c>
      <c r="H32" s="2">
        <v>0</v>
      </c>
      <c r="I32" s="2">
        <v>0</v>
      </c>
      <c r="K32">
        <f t="shared" si="3"/>
        <v>13.380866803977112</v>
      </c>
    </row>
    <row r="33" spans="1:11">
      <c r="A33" s="1" t="s">
        <v>34</v>
      </c>
      <c r="B33" s="2"/>
      <c r="C33" s="2">
        <v>0.2</v>
      </c>
      <c r="D33" s="2">
        <v>0.2</v>
      </c>
      <c r="E33" s="2">
        <v>0.2</v>
      </c>
      <c r="F33" s="2">
        <v>0.2</v>
      </c>
      <c r="G33" s="2">
        <v>0.2</v>
      </c>
      <c r="H33" s="2">
        <v>0</v>
      </c>
      <c r="I33" s="2">
        <v>0</v>
      </c>
      <c r="K33">
        <f t="shared" si="3"/>
        <v>13.380866803977112</v>
      </c>
    </row>
    <row r="34" spans="1:11">
      <c r="A34" s="1" t="s">
        <v>35</v>
      </c>
      <c r="B34" s="2"/>
      <c r="C34" s="2">
        <v>0.2</v>
      </c>
      <c r="D34" s="2">
        <v>0.2</v>
      </c>
      <c r="E34" s="2">
        <v>0.2</v>
      </c>
      <c r="F34" s="2">
        <v>0.2</v>
      </c>
      <c r="G34" s="2">
        <v>0.2</v>
      </c>
      <c r="H34" s="2">
        <v>0</v>
      </c>
      <c r="I34" s="2">
        <v>0</v>
      </c>
      <c r="K34">
        <f t="shared" si="3"/>
        <v>13.380866803977112</v>
      </c>
    </row>
    <row r="35" spans="1:11">
      <c r="A35" s="3" t="s">
        <v>36</v>
      </c>
      <c r="B35" s="2"/>
      <c r="C35" s="2">
        <v>0.16600000000000001</v>
      </c>
      <c r="D35" s="2">
        <v>0.16600000000000001</v>
      </c>
      <c r="E35" s="2">
        <v>0.16600000000000001</v>
      </c>
      <c r="F35" s="2">
        <v>0.16600000000000001</v>
      </c>
      <c r="G35" s="2">
        <v>0.16600000000000001</v>
      </c>
      <c r="H35" s="2">
        <v>0.16600000000000001</v>
      </c>
      <c r="I35" s="2">
        <v>0</v>
      </c>
      <c r="K35">
        <f>-8.314*(C35*LN(C35)+D35*LN(D35)+E35*LN(E35)+F35*LN(F35)+G35*LN(G35)+H35*LN(H35))</f>
        <v>14.870290873392944</v>
      </c>
    </row>
    <row r="36" spans="1:11">
      <c r="A36" s="1" t="s">
        <v>37</v>
      </c>
      <c r="B36" s="2"/>
      <c r="C36" s="2">
        <v>0.2</v>
      </c>
      <c r="D36" s="2">
        <v>0.2</v>
      </c>
      <c r="E36" s="2">
        <v>0.2</v>
      </c>
      <c r="F36" s="2">
        <v>0.2</v>
      </c>
      <c r="G36" s="2">
        <v>0.2</v>
      </c>
      <c r="H36" s="2">
        <v>0</v>
      </c>
      <c r="I36" s="2">
        <v>0</v>
      </c>
      <c r="K36">
        <f>-8.314*(C36*LN(C36)+D36*LN(D36)+E36*LN(E36)+F36*LN(F36)+G36*LN(G36))</f>
        <v>13.380866803977112</v>
      </c>
    </row>
    <row r="37" spans="1:11">
      <c r="A37" s="1" t="s">
        <v>38</v>
      </c>
      <c r="B37" s="2"/>
      <c r="C37" s="2">
        <v>0.14000000000000001</v>
      </c>
      <c r="D37" s="6">
        <v>0.14000000000000001</v>
      </c>
      <c r="E37" s="6">
        <v>0.14000000000000001</v>
      </c>
      <c r="F37" s="6">
        <v>0.14000000000000001</v>
      </c>
      <c r="G37" s="6">
        <v>0.14000000000000001</v>
      </c>
      <c r="H37" s="6">
        <v>0.14000000000000001</v>
      </c>
      <c r="I37" s="6">
        <v>0.14000000000000001</v>
      </c>
      <c r="K37">
        <f>-8.314*(C37*LN(C37)+D37*LN(D37)+E37*LN(E37)+F37*LN(F37)+G37*LN(G37)+H37*LN(H37)+I37*LN(I37))</f>
        <v>16.019337042126057</v>
      </c>
    </row>
    <row r="38" spans="1:11">
      <c r="A38" s="1" t="s">
        <v>39</v>
      </c>
      <c r="B38" s="2"/>
      <c r="C38" s="2">
        <v>0.16600000000000001</v>
      </c>
      <c r="D38" s="2">
        <v>0.16600000000000001</v>
      </c>
      <c r="E38" s="2">
        <v>0.16600000000000001</v>
      </c>
      <c r="F38" s="2">
        <v>0.16600000000000001</v>
      </c>
      <c r="G38" s="2">
        <v>0.16600000000000001</v>
      </c>
      <c r="H38" s="2">
        <v>0.16600000000000001</v>
      </c>
      <c r="I38" s="2">
        <v>0</v>
      </c>
      <c r="K38">
        <f>-8.314*(C38*LN(C38)+D38*LN(D38)+E38*LN(E38)+F38*LN(F38)+G38*LN(G38)+H38*LN(H38))</f>
        <v>14.870290873392944</v>
      </c>
    </row>
    <row r="39" spans="1:11">
      <c r="A39" s="1" t="s">
        <v>40</v>
      </c>
      <c r="B39" s="2"/>
      <c r="C39" s="2">
        <v>0.16600000000000001</v>
      </c>
      <c r="D39" s="2">
        <v>0.16600000000000001</v>
      </c>
      <c r="E39" s="2">
        <v>0.16600000000000001</v>
      </c>
      <c r="F39" s="2">
        <v>0.16600000000000001</v>
      </c>
      <c r="G39" s="2">
        <v>0.16600000000000001</v>
      </c>
      <c r="H39" s="2">
        <v>0.16600000000000001</v>
      </c>
      <c r="I39" s="2">
        <v>0</v>
      </c>
      <c r="K39">
        <f t="shared" ref="K39" si="4">-8.314*(C39*LN(C39)+D39*LN(D39)+E39*LN(E39)+F39*LN(F39)+G39*LN(G39)+H39*LN(H39))</f>
        <v>14.870290873392944</v>
      </c>
    </row>
    <row r="40" spans="1:11">
      <c r="A40" s="1" t="s">
        <v>41</v>
      </c>
      <c r="B40" s="2"/>
      <c r="C40" s="2">
        <v>0.2</v>
      </c>
      <c r="D40" s="2">
        <v>0.2</v>
      </c>
      <c r="E40" s="2">
        <v>0.2</v>
      </c>
      <c r="F40" s="2">
        <v>0.2</v>
      </c>
      <c r="G40" s="2">
        <v>0.2</v>
      </c>
      <c r="H40" s="2">
        <v>0</v>
      </c>
      <c r="I40" s="2">
        <v>0</v>
      </c>
      <c r="K40">
        <f>-8.314*(C40*LN(C40)+D40*LN(D40)+E40*LN(E40)+F40*LN(F40)+G40*LN(G40))</f>
        <v>13.380866803977112</v>
      </c>
    </row>
    <row r="41" spans="1:11">
      <c r="A41" s="1" t="s">
        <v>42</v>
      </c>
      <c r="B41" s="2"/>
      <c r="C41" s="2">
        <v>0.2</v>
      </c>
      <c r="D41" s="2">
        <v>0.2</v>
      </c>
      <c r="E41" s="2">
        <v>0.2</v>
      </c>
      <c r="F41" s="2">
        <v>0.2</v>
      </c>
      <c r="G41" s="2">
        <v>0.2</v>
      </c>
      <c r="H41" s="2">
        <v>0</v>
      </c>
      <c r="I41" s="2">
        <v>0</v>
      </c>
      <c r="K41">
        <f>-8.314*(C41*LN(C41)+D41*LN(D41)+E41*LN(E41)+F41*LN(F41)+G41*LN(G41))</f>
        <v>13.380866803977112</v>
      </c>
    </row>
    <row r="42" spans="1:11">
      <c r="A42" s="2" t="s">
        <v>43</v>
      </c>
      <c r="B42" s="2"/>
      <c r="C42" s="2">
        <v>0.14280000000000001</v>
      </c>
      <c r="D42" s="2">
        <v>0.14280000000000001</v>
      </c>
      <c r="E42" s="2">
        <v>0.14280000000000001</v>
      </c>
      <c r="F42" s="2">
        <v>0.14280000000000001</v>
      </c>
      <c r="G42" s="2">
        <v>0.14280000000000001</v>
      </c>
      <c r="H42" s="2">
        <v>0.14280000000000001</v>
      </c>
      <c r="I42" s="2">
        <v>0.14280000000000001</v>
      </c>
      <c r="K42">
        <f>-8.314*(C42*LN(C42)+D42*LN(D42)+E42*LN(E42)+F42*LN(F42)+G42*LN(G42)+H42*LN(H42)+I42*LN(I42))</f>
        <v>16.17515059524548</v>
      </c>
    </row>
    <row r="43" spans="1:11">
      <c r="A43" s="1" t="s">
        <v>44</v>
      </c>
      <c r="B43" s="2"/>
      <c r="C43" s="2">
        <v>0.125</v>
      </c>
      <c r="D43" s="2">
        <v>0.125</v>
      </c>
      <c r="E43" s="2">
        <v>0.125</v>
      </c>
      <c r="F43" s="2">
        <v>0.125</v>
      </c>
      <c r="G43" s="2">
        <v>0.125</v>
      </c>
      <c r="H43" s="2">
        <v>0.125</v>
      </c>
      <c r="I43" s="2">
        <v>0.125</v>
      </c>
      <c r="K43">
        <f>-8.314*(C43*LN(C43)+D43*LN(D43)+E43*LN(E43)+F43*LN(F43)+G43*LN(G43)+H43*LN(H43)+I43*LN(I43))</f>
        <v>15.127417355335387</v>
      </c>
    </row>
    <row r="44" spans="1:11">
      <c r="A44" s="1" t="s">
        <v>45</v>
      </c>
      <c r="B44" s="2"/>
      <c r="C44" s="2">
        <v>0.16</v>
      </c>
      <c r="D44" s="6">
        <v>0.16</v>
      </c>
      <c r="E44" s="6">
        <v>0.16</v>
      </c>
      <c r="F44" s="6">
        <v>0.16</v>
      </c>
      <c r="G44" s="6">
        <v>0.16</v>
      </c>
      <c r="H44" s="6">
        <v>0.16</v>
      </c>
      <c r="I44" s="2">
        <v>0</v>
      </c>
      <c r="K44">
        <f>-8.314*(C44*LN(C44)+D44*LN(D44)+E44*LN(E44)+F44*LN(F44)+G44*LN(G44)+H44*LN(H44))</f>
        <v>14.626638998019315</v>
      </c>
    </row>
    <row r="45" spans="1:11">
      <c r="A45" s="1" t="s">
        <v>46</v>
      </c>
      <c r="B45" s="2"/>
      <c r="C45" s="2">
        <v>0.2</v>
      </c>
      <c r="D45" s="2">
        <v>0.2</v>
      </c>
      <c r="E45" s="2">
        <v>0.2</v>
      </c>
      <c r="F45" s="2">
        <v>0.2</v>
      </c>
      <c r="G45" s="2">
        <v>0.2</v>
      </c>
      <c r="H45" s="2">
        <v>0</v>
      </c>
      <c r="I45" s="2">
        <v>0</v>
      </c>
      <c r="K45">
        <f>-8.314*(C45*LN(C45)+D45*LN(D45)+E45*LN(E45)+F45*LN(F45)+G45*LN(G45))</f>
        <v>13.380866803977112</v>
      </c>
    </row>
    <row r="46" spans="1:11">
      <c r="A46" s="1" t="s">
        <v>47</v>
      </c>
      <c r="B46" s="2"/>
      <c r="C46" s="2">
        <v>0.2</v>
      </c>
      <c r="D46" s="2">
        <v>0.2</v>
      </c>
      <c r="E46" s="2">
        <v>0.2</v>
      </c>
      <c r="F46" s="2">
        <v>0.2</v>
      </c>
      <c r="G46" s="2">
        <v>0.2</v>
      </c>
      <c r="H46" s="2">
        <v>0</v>
      </c>
      <c r="I46" s="2">
        <v>0</v>
      </c>
      <c r="K46">
        <f>-8.314*(C46*LN(C46)+D46*LN(D46)+E46*LN(E46)+F46*LN(F46)+G46*LN(G46))</f>
        <v>13.380866803977112</v>
      </c>
    </row>
    <row r="47" spans="1:11">
      <c r="A47" s="1" t="s">
        <v>48</v>
      </c>
      <c r="B47" s="2"/>
      <c r="C47" s="2">
        <v>0.2</v>
      </c>
      <c r="D47" s="2">
        <v>0.2</v>
      </c>
      <c r="E47" s="2">
        <v>0.2</v>
      </c>
      <c r="F47" s="2">
        <v>0.2</v>
      </c>
      <c r="G47" s="2">
        <v>0.2</v>
      </c>
      <c r="H47" s="2">
        <v>0</v>
      </c>
      <c r="I47" s="2">
        <v>0</v>
      </c>
      <c r="K47">
        <f t="shared" ref="K47:K50" si="5">-8.314*(C47*LN(C47)+D47*LN(D47)+E47*LN(E47)+F47*LN(F47)+G47*LN(G47))</f>
        <v>13.380866803977112</v>
      </c>
    </row>
    <row r="48" spans="1:11">
      <c r="A48" s="3" t="s">
        <v>49</v>
      </c>
      <c r="B48" s="2"/>
      <c r="C48" s="2">
        <v>0.2</v>
      </c>
      <c r="D48" s="2">
        <v>0.2</v>
      </c>
      <c r="E48" s="2">
        <v>0.2</v>
      </c>
      <c r="F48" s="2">
        <v>0.2</v>
      </c>
      <c r="G48" s="2">
        <v>0.2</v>
      </c>
      <c r="H48" s="2">
        <v>0</v>
      </c>
      <c r="I48" s="2">
        <v>0</v>
      </c>
      <c r="K48">
        <f t="shared" si="5"/>
        <v>13.380866803977112</v>
      </c>
    </row>
    <row r="49" spans="1:11">
      <c r="A49" s="3" t="s">
        <v>50</v>
      </c>
      <c r="B49" s="2"/>
      <c r="C49" s="2">
        <v>0.2</v>
      </c>
      <c r="D49" s="2">
        <v>0.2</v>
      </c>
      <c r="E49" s="2">
        <v>0.2</v>
      </c>
      <c r="F49" s="2">
        <v>0.2</v>
      </c>
      <c r="G49" s="2">
        <v>0.2</v>
      </c>
      <c r="H49" s="2">
        <v>0</v>
      </c>
      <c r="I49" s="2">
        <v>0</v>
      </c>
      <c r="K49">
        <f t="shared" si="5"/>
        <v>13.380866803977112</v>
      </c>
    </row>
    <row r="50" spans="1:11">
      <c r="A50" s="1" t="s">
        <v>51</v>
      </c>
      <c r="B50" s="2"/>
      <c r="C50" s="2">
        <v>0.2</v>
      </c>
      <c r="D50" s="2">
        <v>0.2</v>
      </c>
      <c r="E50" s="2">
        <v>0.2</v>
      </c>
      <c r="F50" s="2">
        <v>0.2</v>
      </c>
      <c r="G50" s="2">
        <v>0.2</v>
      </c>
      <c r="H50" s="2">
        <v>0</v>
      </c>
      <c r="I50" s="2">
        <v>0</v>
      </c>
      <c r="K50">
        <f t="shared" si="5"/>
        <v>13.380866803977112</v>
      </c>
    </row>
    <row r="51" spans="1:11">
      <c r="A51" s="2" t="s">
        <v>23</v>
      </c>
      <c r="B51" s="2"/>
      <c r="C51" s="2">
        <v>0.2</v>
      </c>
      <c r="D51" s="2">
        <v>0.2</v>
      </c>
      <c r="E51" s="2">
        <v>0.2</v>
      </c>
      <c r="F51" s="2">
        <v>0.2</v>
      </c>
      <c r="G51" s="2">
        <v>0.2</v>
      </c>
      <c r="H51" s="2">
        <v>0</v>
      </c>
      <c r="I51" s="2">
        <v>0</v>
      </c>
      <c r="K51">
        <f t="shared" ref="K51:K52" si="6">-8.314*(C51*LN(C51)+D51*LN(D51)+E51*LN(E51)+F51*LN(F51)+G51*LN(G51))</f>
        <v>13.380866803977112</v>
      </c>
    </row>
    <row r="52" spans="1:11">
      <c r="A52" s="1" t="s">
        <v>52</v>
      </c>
      <c r="B52" s="2"/>
      <c r="C52" s="2">
        <v>0.2</v>
      </c>
      <c r="D52" s="2">
        <v>0.2</v>
      </c>
      <c r="E52" s="2">
        <v>0.2</v>
      </c>
      <c r="F52" s="2">
        <v>0.2</v>
      </c>
      <c r="G52" s="2">
        <v>0.2</v>
      </c>
      <c r="H52" s="2">
        <v>0</v>
      </c>
      <c r="I52" s="2">
        <v>0</v>
      </c>
      <c r="K52">
        <f t="shared" si="6"/>
        <v>13.380866803977112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2483-8F53-426C-AB70-B93BD4727B61}">
  <dimension ref="A4:CC55"/>
  <sheetViews>
    <sheetView topLeftCell="BU30" workbookViewId="0">
      <selection activeCell="CC5" sqref="CC5:CC54"/>
    </sheetView>
  </sheetViews>
  <sheetFormatPr defaultRowHeight="14.45"/>
  <sheetData>
    <row r="4" spans="1:81">
      <c r="E4" t="s">
        <v>0</v>
      </c>
      <c r="R4" t="s">
        <v>57</v>
      </c>
      <c r="AA4" t="s">
        <v>58</v>
      </c>
      <c r="AB4" t="s">
        <v>59</v>
      </c>
      <c r="AI4" t="s">
        <v>60</v>
      </c>
      <c r="AK4" t="s">
        <v>61</v>
      </c>
      <c r="AW4" t="s">
        <v>62</v>
      </c>
      <c r="BG4" t="s">
        <v>63</v>
      </c>
      <c r="BP4" t="s">
        <v>64</v>
      </c>
      <c r="BY4" t="s">
        <v>65</v>
      </c>
      <c r="CC4" t="s">
        <v>66</v>
      </c>
    </row>
    <row r="5" spans="1:81">
      <c r="A5" s="1" t="s">
        <v>4</v>
      </c>
      <c r="C5" s="2">
        <v>0.1429</v>
      </c>
      <c r="D5" s="2">
        <v>0.1429</v>
      </c>
      <c r="E5" s="2">
        <v>0.1429</v>
      </c>
      <c r="F5" s="2">
        <v>0.1429</v>
      </c>
      <c r="G5" s="2">
        <v>0.1429</v>
      </c>
      <c r="H5" s="2">
        <v>0.1429</v>
      </c>
      <c r="I5" s="2">
        <v>0</v>
      </c>
      <c r="Q5">
        <v>0.46428599999999998</v>
      </c>
      <c r="R5">
        <v>0.41935499999999998</v>
      </c>
      <c r="S5">
        <v>0.41935499999999998</v>
      </c>
      <c r="T5">
        <v>0.48148099999999999</v>
      </c>
      <c r="U5">
        <v>0.44827600000000001</v>
      </c>
      <c r="V5">
        <v>0.44827600000000001</v>
      </c>
      <c r="W5">
        <v>0</v>
      </c>
      <c r="X5">
        <v>0</v>
      </c>
      <c r="Z5">
        <f t="shared" ref="Z5:AF5" si="0">C5*Q5</f>
        <v>6.6346469399999997E-2</v>
      </c>
      <c r="AA5">
        <f t="shared" si="0"/>
        <v>5.99258295E-2</v>
      </c>
      <c r="AB5">
        <f t="shared" si="0"/>
        <v>5.99258295E-2</v>
      </c>
      <c r="AC5">
        <f t="shared" si="0"/>
        <v>6.8803634899999994E-2</v>
      </c>
      <c r="AD5">
        <f t="shared" si="0"/>
        <v>6.4058640400000005E-2</v>
      </c>
      <c r="AE5">
        <f t="shared" si="0"/>
        <v>6.4058640400000005E-2</v>
      </c>
      <c r="AF5">
        <f t="shared" si="0"/>
        <v>0</v>
      </c>
      <c r="AI5">
        <f>SUM(Z5:AF5)</f>
        <v>0.38311904409999997</v>
      </c>
      <c r="AK5">
        <f>Q5/AI5</f>
        <v>1.2118583170165098</v>
      </c>
      <c r="AL5">
        <f>R5/AI5</f>
        <v>1.0945814530967086</v>
      </c>
      <c r="AM5">
        <f>S5/AI5</f>
        <v>1.0945814530967086</v>
      </c>
      <c r="AN5">
        <f>T5/AI5</f>
        <v>1.2567399282671159</v>
      </c>
      <c r="AO5">
        <f>U5/AI5</f>
        <v>1.170069739167007</v>
      </c>
      <c r="AP5">
        <f>V5/AI5</f>
        <v>1.170069739167007</v>
      </c>
      <c r="AQ5">
        <f>W5/AI5</f>
        <v>0</v>
      </c>
      <c r="AR5">
        <f>X5/AI5</f>
        <v>0</v>
      </c>
      <c r="AW5">
        <f>1-AK5</f>
        <v>-0.21185831701650981</v>
      </c>
      <c r="AX5">
        <f t="shared" ref="AX5:BC5" si="1">1-AL5</f>
        <v>-9.4581453096708623E-2</v>
      </c>
      <c r="AY5">
        <f t="shared" si="1"/>
        <v>-9.4581453096708623E-2</v>
      </c>
      <c r="AZ5">
        <f t="shared" si="1"/>
        <v>-0.25673992826711589</v>
      </c>
      <c r="BA5">
        <f t="shared" si="1"/>
        <v>-0.17006973916700696</v>
      </c>
      <c r="BB5">
        <f t="shared" si="1"/>
        <v>-0.17006973916700696</v>
      </c>
      <c r="BC5">
        <f t="shared" si="1"/>
        <v>1</v>
      </c>
      <c r="BF5">
        <f t="shared" ref="BF5:BL5" si="2">POWER(AW5,2)</f>
        <v>4.4883946489067968E-2</v>
      </c>
      <c r="BG5">
        <f t="shared" si="2"/>
        <v>8.9456512698848929E-3</v>
      </c>
      <c r="BH5">
        <f t="shared" si="2"/>
        <v>8.9456512698848929E-3</v>
      </c>
      <c r="BI5">
        <f t="shared" si="2"/>
        <v>6.5915390766603812E-2</v>
      </c>
      <c r="BJ5">
        <f t="shared" si="2"/>
        <v>2.8923716180333781E-2</v>
      </c>
      <c r="BK5">
        <f t="shared" si="2"/>
        <v>2.8923716180333781E-2</v>
      </c>
      <c r="BL5">
        <f t="shared" si="2"/>
        <v>1</v>
      </c>
      <c r="BP5">
        <f>PRODUCT(C5,BF5)</f>
        <v>6.4139159532878125E-3</v>
      </c>
      <c r="BQ5">
        <f t="shared" ref="BQ5:BV5" si="3">D5*BG5</f>
        <v>1.2783335664665512E-3</v>
      </c>
      <c r="BR5">
        <f t="shared" si="3"/>
        <v>1.2783335664665512E-3</v>
      </c>
      <c r="BS5">
        <f t="shared" si="3"/>
        <v>9.4193093405476845E-3</v>
      </c>
      <c r="BT5">
        <f t="shared" si="3"/>
        <v>4.1331990421696971E-3</v>
      </c>
      <c r="BU5">
        <f t="shared" si="3"/>
        <v>4.1331990421696971E-3</v>
      </c>
      <c r="BV5">
        <f t="shared" si="3"/>
        <v>0</v>
      </c>
      <c r="BY5">
        <f>SUM(BP5:BV5)</f>
        <v>2.6656290511107988E-2</v>
      </c>
      <c r="CC5">
        <f>BY5^(1/2)</f>
        <v>0.16326754273617272</v>
      </c>
    </row>
    <row r="6" spans="1:81">
      <c r="A6" s="1" t="s">
        <v>5</v>
      </c>
      <c r="C6" s="2">
        <v>0.33</v>
      </c>
      <c r="D6" s="2">
        <v>0.33</v>
      </c>
      <c r="E6" s="2">
        <v>0.34</v>
      </c>
      <c r="F6" s="2">
        <v>0</v>
      </c>
      <c r="G6" s="2">
        <v>0</v>
      </c>
      <c r="H6" s="2">
        <v>0</v>
      </c>
      <c r="I6" s="2">
        <v>0</v>
      </c>
      <c r="Q6">
        <v>0.41935499999999998</v>
      </c>
      <c r="R6">
        <v>0.46428599999999998</v>
      </c>
      <c r="S6">
        <v>0.44827600000000001</v>
      </c>
      <c r="T6">
        <v>0</v>
      </c>
      <c r="U6">
        <v>0</v>
      </c>
      <c r="V6">
        <v>0</v>
      </c>
      <c r="W6">
        <v>0</v>
      </c>
      <c r="X6">
        <v>0</v>
      </c>
      <c r="Z6">
        <f t="shared" ref="Z6:Z54" si="4">C6*Q6</f>
        <v>0.13838714999999999</v>
      </c>
      <c r="AA6">
        <f t="shared" ref="AA6:AA54" si="5">D6*R6</f>
        <v>0.15321438000000001</v>
      </c>
      <c r="AB6">
        <f t="shared" ref="AB6:AB54" si="6">E6*S6</f>
        <v>0.15241384000000002</v>
      </c>
      <c r="AC6">
        <f t="shared" ref="AC6:AC54" si="7">F6*T6</f>
        <v>0</v>
      </c>
      <c r="AD6">
        <f t="shared" ref="AD6:AD54" si="8">G6*U6</f>
        <v>0</v>
      </c>
      <c r="AE6">
        <f t="shared" ref="AE6:AE54" si="9">H6*V6</f>
        <v>0</v>
      </c>
      <c r="AF6">
        <f t="shared" ref="AF6:AF54" si="10">I6*W6</f>
        <v>0</v>
      </c>
      <c r="AI6">
        <f t="shared" ref="AI6:AI54" si="11">SUM(Z6:AF6)</f>
        <v>0.44401537000000002</v>
      </c>
      <c r="AK6">
        <f t="shared" ref="AK6:AK54" si="12">Q6/AI6</f>
        <v>0.94446054874181484</v>
      </c>
      <c r="AL6">
        <f t="shared" ref="AL6:AL54" si="13">R6/AI6</f>
        <v>1.0456529916971116</v>
      </c>
      <c r="AM6">
        <f t="shared" ref="AM6:AM54" si="14">S6/AI6</f>
        <v>1.0095956813386888</v>
      </c>
      <c r="AN6">
        <f t="shared" ref="AN6:AN54" si="15">T6/AI6</f>
        <v>0</v>
      </c>
      <c r="AO6">
        <f t="shared" ref="AO6:AO54" si="16">U6/AI6</f>
        <v>0</v>
      </c>
      <c r="AP6">
        <f t="shared" ref="AP6:AP54" si="17">V6/AI6</f>
        <v>0</v>
      </c>
      <c r="AQ6">
        <f t="shared" ref="AQ6:AQ54" si="18">W6/AI6</f>
        <v>0</v>
      </c>
      <c r="AR6">
        <f t="shared" ref="AR6:AR54" si="19">X6/AI6</f>
        <v>0</v>
      </c>
      <c r="AW6">
        <f t="shared" ref="AW6:AW54" si="20">1-AK6</f>
        <v>5.5539451258185157E-2</v>
      </c>
      <c r="AX6">
        <f t="shared" ref="AX6:AX54" si="21">1-AL6</f>
        <v>-4.5652991697111567E-2</v>
      </c>
      <c r="AY6">
        <f t="shared" ref="AY6:AY54" si="22">1-AM6</f>
        <v>-9.5956813386888218E-3</v>
      </c>
      <c r="AZ6">
        <f t="shared" ref="AZ6:AZ54" si="23">1-AN6</f>
        <v>1</v>
      </c>
      <c r="BA6">
        <f t="shared" ref="BA6:BA54" si="24">1-AO6</f>
        <v>1</v>
      </c>
      <c r="BB6">
        <f t="shared" ref="BB6:BB54" si="25">1-AP6</f>
        <v>1</v>
      </c>
      <c r="BC6">
        <f t="shared" ref="BC6:BC54" si="26">1-AQ6</f>
        <v>1</v>
      </c>
      <c r="BF6">
        <f t="shared" ref="BF6:BF54" si="27">POWER(AW6,2)</f>
        <v>3.0846306460603247E-3</v>
      </c>
      <c r="BG6">
        <f t="shared" ref="BG6:BG54" si="28">POWER(AX6,2)</f>
        <v>2.0841956508965377E-3</v>
      </c>
      <c r="BH6">
        <f t="shared" ref="BH6:BH54" si="29">POWER(AY6,2)</f>
        <v>9.2077100353660894E-5</v>
      </c>
      <c r="BI6">
        <f t="shared" ref="BI6:BI54" si="30">POWER(AZ6,2)</f>
        <v>1</v>
      </c>
      <c r="BJ6">
        <f t="shared" ref="BJ6:BJ54" si="31">POWER(BA6,2)</f>
        <v>1</v>
      </c>
      <c r="BK6">
        <f t="shared" ref="BK6:BK54" si="32">POWER(BB6,2)</f>
        <v>1</v>
      </c>
      <c r="BL6">
        <f t="shared" ref="BL6:BL54" si="33">POWER(BC6,2)</f>
        <v>1</v>
      </c>
      <c r="BP6">
        <f t="shared" ref="BP6:BP54" si="34">PRODUCT(C6,BF6)</f>
        <v>1.0179281131999071E-3</v>
      </c>
      <c r="BQ6">
        <f t="shared" ref="BQ6:BQ54" si="35">D6*BG6</f>
        <v>6.8778456479585742E-4</v>
      </c>
      <c r="BR6">
        <f t="shared" ref="BR6:BR54" si="36">E6*BH6</f>
        <v>3.1306214120244709E-5</v>
      </c>
      <c r="BS6">
        <f t="shared" ref="BS6:BS54" si="37">F6*BI6</f>
        <v>0</v>
      </c>
      <c r="BT6">
        <f t="shared" ref="BT6:BT54" si="38">G6*BJ6</f>
        <v>0</v>
      </c>
      <c r="BU6">
        <f t="shared" ref="BU6:BU54" si="39">H6*BK6</f>
        <v>0</v>
      </c>
      <c r="BV6">
        <f t="shared" ref="BV6:BV54" si="40">I6*BL6</f>
        <v>0</v>
      </c>
      <c r="BY6">
        <f t="shared" ref="BY6:BY54" si="41">SUM(BP6:BV6)</f>
        <v>1.7370188921160092E-3</v>
      </c>
      <c r="CC6">
        <f t="shared" ref="CC6:CC54" si="42">BY6^(1/2)</f>
        <v>4.1677558615110952E-2</v>
      </c>
    </row>
    <row r="7" spans="1:81">
      <c r="A7" s="1" t="s">
        <v>6</v>
      </c>
      <c r="C7" s="2">
        <v>0.25</v>
      </c>
      <c r="D7" s="2">
        <v>0.25</v>
      </c>
      <c r="E7" s="2">
        <v>0.25</v>
      </c>
      <c r="F7" s="2">
        <v>0.25</v>
      </c>
      <c r="G7" s="2">
        <v>0</v>
      </c>
      <c r="H7" s="2">
        <v>0</v>
      </c>
      <c r="I7" s="2">
        <v>0</v>
      </c>
      <c r="Q7">
        <v>0.41935499999999998</v>
      </c>
      <c r="R7">
        <v>0.46428599999999998</v>
      </c>
      <c r="S7">
        <v>0.46428599999999998</v>
      </c>
      <c r="T7">
        <v>0.44827600000000001</v>
      </c>
      <c r="U7">
        <v>0</v>
      </c>
      <c r="V7">
        <v>0</v>
      </c>
      <c r="W7">
        <v>0</v>
      </c>
      <c r="X7">
        <v>0</v>
      </c>
      <c r="Z7">
        <f t="shared" si="4"/>
        <v>0.10483874999999999</v>
      </c>
      <c r="AA7">
        <f t="shared" si="5"/>
        <v>0.11607149999999999</v>
      </c>
      <c r="AB7">
        <f t="shared" si="6"/>
        <v>0.11607149999999999</v>
      </c>
      <c r="AC7">
        <f t="shared" si="7"/>
        <v>0.112069</v>
      </c>
      <c r="AD7">
        <f t="shared" si="8"/>
        <v>0</v>
      </c>
      <c r="AE7">
        <f t="shared" si="9"/>
        <v>0</v>
      </c>
      <c r="AF7">
        <f t="shared" si="10"/>
        <v>0</v>
      </c>
      <c r="AI7">
        <f t="shared" si="11"/>
        <v>0.44905074999999994</v>
      </c>
      <c r="AK7">
        <f t="shared" si="12"/>
        <v>0.93386994677104984</v>
      </c>
      <c r="AL7">
        <f t="shared" si="13"/>
        <v>1.0339276796664967</v>
      </c>
      <c r="AM7">
        <f t="shared" si="14"/>
        <v>1.0339276796664967</v>
      </c>
      <c r="AN7">
        <f t="shared" si="15"/>
        <v>0.99827469389595735</v>
      </c>
      <c r="AO7">
        <f t="shared" si="16"/>
        <v>0</v>
      </c>
      <c r="AP7">
        <f t="shared" si="17"/>
        <v>0</v>
      </c>
      <c r="AQ7">
        <f t="shared" si="18"/>
        <v>0</v>
      </c>
      <c r="AR7">
        <f t="shared" si="19"/>
        <v>0</v>
      </c>
      <c r="AW7">
        <f t="shared" si="20"/>
        <v>6.6130053228950159E-2</v>
      </c>
      <c r="AX7">
        <f t="shared" si="21"/>
        <v>-3.392767966649668E-2</v>
      </c>
      <c r="AY7">
        <f t="shared" si="22"/>
        <v>-3.392767966649668E-2</v>
      </c>
      <c r="AZ7">
        <f t="shared" si="23"/>
        <v>1.7253061040426454E-3</v>
      </c>
      <c r="BA7">
        <f t="shared" si="24"/>
        <v>1</v>
      </c>
      <c r="BB7">
        <f t="shared" si="25"/>
        <v>1</v>
      </c>
      <c r="BC7">
        <f t="shared" si="26"/>
        <v>1</v>
      </c>
      <c r="BF7">
        <f t="shared" si="27"/>
        <v>4.3731839400637813E-3</v>
      </c>
      <c r="BG7">
        <f t="shared" si="28"/>
        <v>1.1510874475524123E-3</v>
      </c>
      <c r="BH7">
        <f t="shared" si="29"/>
        <v>1.1510874475524123E-3</v>
      </c>
      <c r="BI7">
        <f t="shared" si="30"/>
        <v>2.9766811526468113E-6</v>
      </c>
      <c r="BJ7">
        <f t="shared" si="31"/>
        <v>1</v>
      </c>
      <c r="BK7">
        <f t="shared" si="32"/>
        <v>1</v>
      </c>
      <c r="BL7">
        <f t="shared" si="33"/>
        <v>1</v>
      </c>
      <c r="BP7">
        <f t="shared" si="34"/>
        <v>1.0932959850159453E-3</v>
      </c>
      <c r="BQ7">
        <f t="shared" si="35"/>
        <v>2.8777186188810308E-4</v>
      </c>
      <c r="BR7">
        <f t="shared" si="36"/>
        <v>2.8777186188810308E-4</v>
      </c>
      <c r="BS7">
        <f t="shared" si="37"/>
        <v>7.4417028816170284E-7</v>
      </c>
      <c r="BT7">
        <f t="shared" si="38"/>
        <v>0</v>
      </c>
      <c r="BU7">
        <f t="shared" si="39"/>
        <v>0</v>
      </c>
      <c r="BV7">
        <f t="shared" si="40"/>
        <v>0</v>
      </c>
      <c r="BY7">
        <f t="shared" si="41"/>
        <v>1.669583879080313E-3</v>
      </c>
      <c r="CC7">
        <f t="shared" si="42"/>
        <v>4.0860541835373562E-2</v>
      </c>
    </row>
    <row r="8" spans="1:81">
      <c r="A8" s="1" t="s">
        <v>7</v>
      </c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</v>
      </c>
      <c r="I8" s="2">
        <v>0</v>
      </c>
      <c r="Q8">
        <v>0.41935499999999998</v>
      </c>
      <c r="R8">
        <v>0.46428599999999998</v>
      </c>
      <c r="S8">
        <v>0.46428599999999998</v>
      </c>
      <c r="T8">
        <v>0.44827600000000001</v>
      </c>
      <c r="U8">
        <v>0.59090900000000002</v>
      </c>
      <c r="V8">
        <v>0</v>
      </c>
      <c r="W8">
        <v>0</v>
      </c>
      <c r="X8">
        <v>0</v>
      </c>
      <c r="Z8">
        <f t="shared" si="4"/>
        <v>8.3871000000000001E-2</v>
      </c>
      <c r="AA8">
        <f t="shared" si="5"/>
        <v>9.2857200000000001E-2</v>
      </c>
      <c r="AB8">
        <f t="shared" si="6"/>
        <v>9.2857200000000001E-2</v>
      </c>
      <c r="AC8">
        <f t="shared" si="7"/>
        <v>8.9655200000000004E-2</v>
      </c>
      <c r="AD8">
        <f t="shared" si="8"/>
        <v>0.1181818</v>
      </c>
      <c r="AE8">
        <f t="shared" si="9"/>
        <v>0</v>
      </c>
      <c r="AF8">
        <f t="shared" si="10"/>
        <v>0</v>
      </c>
      <c r="AI8">
        <f t="shared" si="11"/>
        <v>0.47742239999999997</v>
      </c>
      <c r="AK8">
        <f t="shared" si="12"/>
        <v>0.87837311362014014</v>
      </c>
      <c r="AL8">
        <f t="shared" si="13"/>
        <v>0.97248474307028743</v>
      </c>
      <c r="AM8">
        <f t="shared" si="14"/>
        <v>0.97248474307028743</v>
      </c>
      <c r="AN8">
        <f t="shared" si="15"/>
        <v>0.93895049750493487</v>
      </c>
      <c r="AO8">
        <f t="shared" si="16"/>
        <v>1.2377069027343501</v>
      </c>
      <c r="AP8">
        <f t="shared" si="17"/>
        <v>0</v>
      </c>
      <c r="AQ8">
        <f t="shared" si="18"/>
        <v>0</v>
      </c>
      <c r="AR8">
        <f t="shared" si="19"/>
        <v>0</v>
      </c>
      <c r="AW8">
        <f t="shared" si="20"/>
        <v>0.12162688637985986</v>
      </c>
      <c r="AX8">
        <f t="shared" si="21"/>
        <v>2.7515256929712573E-2</v>
      </c>
      <c r="AY8">
        <f t="shared" si="22"/>
        <v>2.7515256929712573E-2</v>
      </c>
      <c r="AZ8">
        <f t="shared" si="23"/>
        <v>6.1049502495065133E-2</v>
      </c>
      <c r="BA8">
        <f t="shared" si="24"/>
        <v>-0.23770690273435013</v>
      </c>
      <c r="BB8">
        <f t="shared" si="25"/>
        <v>1</v>
      </c>
      <c r="BC8">
        <f t="shared" si="26"/>
        <v>1</v>
      </c>
      <c r="BF8">
        <f t="shared" si="27"/>
        <v>1.4793099490459339E-2</v>
      </c>
      <c r="BG8">
        <f t="shared" si="28"/>
        <v>7.5708936390809578E-4</v>
      </c>
      <c r="BH8">
        <f t="shared" si="29"/>
        <v>7.5708936390809578E-4</v>
      </c>
      <c r="BI8">
        <f t="shared" si="30"/>
        <v>3.7270417548949638E-3</v>
      </c>
      <c r="BJ8">
        <f t="shared" si="31"/>
        <v>5.6504571607557792E-2</v>
      </c>
      <c r="BK8">
        <f t="shared" si="32"/>
        <v>1</v>
      </c>
      <c r="BL8">
        <f t="shared" si="33"/>
        <v>1</v>
      </c>
      <c r="BP8">
        <f t="shared" si="34"/>
        <v>2.9586198980918678E-3</v>
      </c>
      <c r="BQ8">
        <f t="shared" si="35"/>
        <v>1.5141787278161916E-4</v>
      </c>
      <c r="BR8">
        <f t="shared" si="36"/>
        <v>1.5141787278161916E-4</v>
      </c>
      <c r="BS8">
        <f t="shared" si="37"/>
        <v>7.4540835097899275E-4</v>
      </c>
      <c r="BT8">
        <f t="shared" si="38"/>
        <v>1.1300914321511559E-2</v>
      </c>
      <c r="BU8">
        <f t="shared" si="39"/>
        <v>0</v>
      </c>
      <c r="BV8">
        <f t="shared" si="40"/>
        <v>0</v>
      </c>
      <c r="BY8">
        <f t="shared" si="41"/>
        <v>1.5307778316145658E-2</v>
      </c>
      <c r="CC8">
        <f t="shared" si="42"/>
        <v>0.12372460675284305</v>
      </c>
    </row>
    <row r="9" spans="1:81">
      <c r="A9" s="1" t="s">
        <v>8</v>
      </c>
      <c r="C9" s="2">
        <v>0.2</v>
      </c>
      <c r="D9" s="2">
        <v>0.2</v>
      </c>
      <c r="E9" s="2">
        <v>0.2</v>
      </c>
      <c r="F9" s="2">
        <v>0.2</v>
      </c>
      <c r="G9" s="2">
        <v>0.2</v>
      </c>
      <c r="H9" s="2">
        <v>0</v>
      </c>
      <c r="I9" s="2">
        <v>0</v>
      </c>
      <c r="Q9">
        <v>0.46428599999999998</v>
      </c>
      <c r="R9">
        <v>0.41935499999999998</v>
      </c>
      <c r="S9">
        <v>0.44827600000000001</v>
      </c>
      <c r="T9">
        <v>0.41935499999999998</v>
      </c>
      <c r="U9">
        <v>0.44827600000000001</v>
      </c>
      <c r="V9">
        <v>0</v>
      </c>
      <c r="W9">
        <v>0</v>
      </c>
      <c r="X9">
        <v>0</v>
      </c>
      <c r="Z9">
        <f t="shared" si="4"/>
        <v>9.2857200000000001E-2</v>
      </c>
      <c r="AA9">
        <f t="shared" si="5"/>
        <v>8.3871000000000001E-2</v>
      </c>
      <c r="AB9">
        <f t="shared" si="6"/>
        <v>8.9655200000000004E-2</v>
      </c>
      <c r="AC9">
        <f t="shared" si="7"/>
        <v>8.3871000000000001E-2</v>
      </c>
      <c r="AD9">
        <f t="shared" si="8"/>
        <v>8.9655200000000004E-2</v>
      </c>
      <c r="AE9">
        <f t="shared" si="9"/>
        <v>0</v>
      </c>
      <c r="AF9">
        <f t="shared" si="10"/>
        <v>0</v>
      </c>
      <c r="AI9">
        <f t="shared" si="11"/>
        <v>0.43990959999999996</v>
      </c>
      <c r="AK9">
        <f t="shared" si="12"/>
        <v>1.0554122937985442</v>
      </c>
      <c r="AL9">
        <f t="shared" si="13"/>
        <v>0.95327540021859036</v>
      </c>
      <c r="AM9">
        <f t="shared" si="14"/>
        <v>1.0190184528821378</v>
      </c>
      <c r="AN9">
        <f t="shared" si="15"/>
        <v>0.95327540021859036</v>
      </c>
      <c r="AO9">
        <f t="shared" si="16"/>
        <v>1.0190184528821378</v>
      </c>
      <c r="AP9">
        <f t="shared" si="17"/>
        <v>0</v>
      </c>
      <c r="AQ9">
        <f t="shared" si="18"/>
        <v>0</v>
      </c>
      <c r="AR9">
        <f t="shared" si="19"/>
        <v>0</v>
      </c>
      <c r="AW9">
        <f t="shared" si="20"/>
        <v>-5.5412293798544177E-2</v>
      </c>
      <c r="AX9">
        <f t="shared" si="21"/>
        <v>4.6724599781409637E-2</v>
      </c>
      <c r="AY9">
        <f t="shared" si="22"/>
        <v>-1.9018452882137771E-2</v>
      </c>
      <c r="AZ9">
        <f t="shared" si="23"/>
        <v>4.6724599781409637E-2</v>
      </c>
      <c r="BA9">
        <f t="shared" si="24"/>
        <v>-1.9018452882137771E-2</v>
      </c>
      <c r="BB9">
        <f t="shared" si="25"/>
        <v>1</v>
      </c>
      <c r="BC9">
        <f t="shared" si="26"/>
        <v>1</v>
      </c>
      <c r="BF9">
        <f t="shared" si="27"/>
        <v>3.0705223040161773E-3</v>
      </c>
      <c r="BG9">
        <f t="shared" si="28"/>
        <v>2.1831882247329054E-3</v>
      </c>
      <c r="BH9">
        <f t="shared" si="29"/>
        <v>3.6170155003009447E-4</v>
      </c>
      <c r="BI9">
        <f t="shared" si="30"/>
        <v>2.1831882247329054E-3</v>
      </c>
      <c r="BJ9">
        <f t="shared" si="31"/>
        <v>3.6170155003009447E-4</v>
      </c>
      <c r="BK9">
        <f t="shared" si="32"/>
        <v>1</v>
      </c>
      <c r="BL9">
        <f t="shared" si="33"/>
        <v>1</v>
      </c>
      <c r="BP9">
        <f t="shared" si="34"/>
        <v>6.141044608032355E-4</v>
      </c>
      <c r="BQ9">
        <f t="shared" si="35"/>
        <v>4.3663764494658109E-4</v>
      </c>
      <c r="BR9">
        <f t="shared" si="36"/>
        <v>7.2340310006018891E-5</v>
      </c>
      <c r="BS9">
        <f t="shared" si="37"/>
        <v>4.3663764494658109E-4</v>
      </c>
      <c r="BT9">
        <f t="shared" si="38"/>
        <v>7.2340310006018891E-5</v>
      </c>
      <c r="BU9">
        <f t="shared" si="39"/>
        <v>0</v>
      </c>
      <c r="BV9">
        <f t="shared" si="40"/>
        <v>0</v>
      </c>
      <c r="BY9">
        <f t="shared" si="41"/>
        <v>1.6320603707084354E-3</v>
      </c>
      <c r="CC9">
        <f t="shared" si="42"/>
        <v>4.0398766945396188E-2</v>
      </c>
    </row>
    <row r="10" spans="1:81">
      <c r="A10" s="1" t="s">
        <v>9</v>
      </c>
      <c r="C10" s="2">
        <v>0.33</v>
      </c>
      <c r="D10" s="2">
        <v>0.33</v>
      </c>
      <c r="E10" s="2">
        <v>0.34</v>
      </c>
      <c r="F10" s="2">
        <v>0</v>
      </c>
      <c r="G10" s="2">
        <v>0</v>
      </c>
      <c r="H10" s="2">
        <v>0</v>
      </c>
      <c r="I10" s="2">
        <v>0</v>
      </c>
      <c r="Q10">
        <v>0.41935499999999998</v>
      </c>
      <c r="R10">
        <v>0.44827600000000001</v>
      </c>
      <c r="S10">
        <v>0.46428599999999998</v>
      </c>
      <c r="T10">
        <v>0</v>
      </c>
      <c r="U10">
        <v>0</v>
      </c>
      <c r="V10">
        <v>0</v>
      </c>
      <c r="W10">
        <v>0</v>
      </c>
      <c r="X10">
        <v>0</v>
      </c>
      <c r="Z10">
        <f t="shared" si="4"/>
        <v>0.13838714999999999</v>
      </c>
      <c r="AA10">
        <f t="shared" si="5"/>
        <v>0.14793108000000002</v>
      </c>
      <c r="AB10">
        <f t="shared" si="6"/>
        <v>0.15785724000000001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I10">
        <f t="shared" si="11"/>
        <v>0.44417547000000002</v>
      </c>
      <c r="AK10">
        <f t="shared" si="12"/>
        <v>0.94412012441839699</v>
      </c>
      <c r="AL10">
        <f t="shared" si="13"/>
        <v>1.0092317795037173</v>
      </c>
      <c r="AM10">
        <f t="shared" si="14"/>
        <v>1.0452760932520653</v>
      </c>
      <c r="AN10">
        <f t="shared" si="15"/>
        <v>0</v>
      </c>
      <c r="AO10">
        <f t="shared" si="16"/>
        <v>0</v>
      </c>
      <c r="AP10">
        <f t="shared" si="17"/>
        <v>0</v>
      </c>
      <c r="AQ10">
        <f t="shared" si="18"/>
        <v>0</v>
      </c>
      <c r="AR10">
        <f t="shared" si="19"/>
        <v>0</v>
      </c>
      <c r="AW10">
        <f t="shared" si="20"/>
        <v>5.5879875581603011E-2</v>
      </c>
      <c r="AX10">
        <f t="shared" si="21"/>
        <v>-9.2317795037173411E-3</v>
      </c>
      <c r="AY10">
        <f t="shared" si="22"/>
        <v>-4.5276093252065275E-2</v>
      </c>
      <c r="AZ10">
        <f t="shared" si="23"/>
        <v>1</v>
      </c>
      <c r="BA10">
        <f t="shared" si="24"/>
        <v>1</v>
      </c>
      <c r="BB10">
        <f t="shared" si="25"/>
        <v>1</v>
      </c>
      <c r="BC10">
        <f t="shared" si="26"/>
        <v>1</v>
      </c>
      <c r="BF10">
        <f t="shared" si="27"/>
        <v>3.1225604950154326E-3</v>
      </c>
      <c r="BG10">
        <f t="shared" si="28"/>
        <v>8.5225752805255604E-5</v>
      </c>
      <c r="BH10">
        <f t="shared" si="29"/>
        <v>2.0499246201697106E-3</v>
      </c>
      <c r="BI10">
        <f t="shared" si="30"/>
        <v>1</v>
      </c>
      <c r="BJ10">
        <f t="shared" si="31"/>
        <v>1</v>
      </c>
      <c r="BK10">
        <f t="shared" si="32"/>
        <v>1</v>
      </c>
      <c r="BL10">
        <f t="shared" si="33"/>
        <v>1</v>
      </c>
      <c r="BP10">
        <f t="shared" si="34"/>
        <v>1.0304449633550929E-3</v>
      </c>
      <c r="BQ10">
        <f t="shared" si="35"/>
        <v>2.8124498425734351E-5</v>
      </c>
      <c r="BR10">
        <f t="shared" si="36"/>
        <v>6.969743708577017E-4</v>
      </c>
      <c r="BS10">
        <f t="shared" si="37"/>
        <v>0</v>
      </c>
      <c r="BT10">
        <f t="shared" si="38"/>
        <v>0</v>
      </c>
      <c r="BU10">
        <f t="shared" si="39"/>
        <v>0</v>
      </c>
      <c r="BV10">
        <f t="shared" si="40"/>
        <v>0</v>
      </c>
      <c r="BY10">
        <f t="shared" si="41"/>
        <v>1.7555438326385289E-3</v>
      </c>
      <c r="CC10">
        <f t="shared" si="42"/>
        <v>4.1899210405907758E-2</v>
      </c>
    </row>
    <row r="11" spans="1:81">
      <c r="A11" s="3" t="s">
        <v>10</v>
      </c>
      <c r="C11" s="2">
        <v>0.2</v>
      </c>
      <c r="D11" s="2">
        <v>0.2</v>
      </c>
      <c r="E11" s="2">
        <v>0.2</v>
      </c>
      <c r="F11" s="2">
        <v>0.2</v>
      </c>
      <c r="G11" s="2">
        <v>0.2</v>
      </c>
      <c r="H11" s="2">
        <v>0</v>
      </c>
      <c r="I11" s="2">
        <v>0</v>
      </c>
      <c r="Q11">
        <v>0.52</v>
      </c>
      <c r="R11">
        <v>0.46428599999999998</v>
      </c>
      <c r="S11">
        <v>0.46428599999999998</v>
      </c>
      <c r="T11">
        <v>0.48148099999999999</v>
      </c>
      <c r="U11">
        <v>0.46428599999999998</v>
      </c>
      <c r="V11">
        <v>0</v>
      </c>
      <c r="W11">
        <v>0</v>
      </c>
      <c r="X11">
        <v>0</v>
      </c>
      <c r="Z11">
        <f t="shared" si="4"/>
        <v>0.10400000000000001</v>
      </c>
      <c r="AA11">
        <f t="shared" si="5"/>
        <v>9.2857200000000001E-2</v>
      </c>
      <c r="AB11">
        <f t="shared" si="6"/>
        <v>9.2857200000000001E-2</v>
      </c>
      <c r="AC11">
        <f t="shared" si="7"/>
        <v>9.6296199999999998E-2</v>
      </c>
      <c r="AD11">
        <f t="shared" si="8"/>
        <v>9.2857200000000001E-2</v>
      </c>
      <c r="AE11">
        <f t="shared" si="9"/>
        <v>0</v>
      </c>
      <c r="AF11">
        <f t="shared" si="10"/>
        <v>0</v>
      </c>
      <c r="AI11">
        <f t="shared" si="11"/>
        <v>0.47886780000000007</v>
      </c>
      <c r="AK11">
        <f t="shared" si="12"/>
        <v>1.0858946874273023</v>
      </c>
      <c r="AL11">
        <f t="shared" si="13"/>
        <v>0.96954942470552397</v>
      </c>
      <c r="AM11">
        <f t="shared" si="14"/>
        <v>0.96954942470552397</v>
      </c>
      <c r="AN11">
        <f t="shared" si="15"/>
        <v>1.005457038456125</v>
      </c>
      <c r="AO11">
        <f t="shared" si="16"/>
        <v>0.96954942470552397</v>
      </c>
      <c r="AP11">
        <f t="shared" si="17"/>
        <v>0</v>
      </c>
      <c r="AQ11">
        <f t="shared" si="18"/>
        <v>0</v>
      </c>
      <c r="AR11">
        <f t="shared" si="19"/>
        <v>0</v>
      </c>
      <c r="AW11">
        <f t="shared" si="20"/>
        <v>-8.589468742730233E-2</v>
      </c>
      <c r="AX11">
        <f t="shared" si="21"/>
        <v>3.0450575294476034E-2</v>
      </c>
      <c r="AY11">
        <f t="shared" si="22"/>
        <v>3.0450575294476034E-2</v>
      </c>
      <c r="AZ11">
        <f t="shared" si="23"/>
        <v>-5.4570384561249963E-3</v>
      </c>
      <c r="BA11">
        <f t="shared" si="24"/>
        <v>3.0450575294476034E-2</v>
      </c>
      <c r="BB11">
        <f t="shared" si="25"/>
        <v>1</v>
      </c>
      <c r="BC11">
        <f t="shared" si="26"/>
        <v>1</v>
      </c>
      <c r="BF11">
        <f t="shared" si="27"/>
        <v>7.3778973282339691E-3</v>
      </c>
      <c r="BG11">
        <f t="shared" si="28"/>
        <v>9.2723753576455428E-4</v>
      </c>
      <c r="BH11">
        <f t="shared" si="29"/>
        <v>9.2723753576455428E-4</v>
      </c>
      <c r="BI11">
        <f t="shared" si="30"/>
        <v>2.9779268711627084E-5</v>
      </c>
      <c r="BJ11">
        <f t="shared" si="31"/>
        <v>9.2723753576455428E-4</v>
      </c>
      <c r="BK11">
        <f t="shared" si="32"/>
        <v>1</v>
      </c>
      <c r="BL11">
        <f t="shared" si="33"/>
        <v>1</v>
      </c>
      <c r="BP11">
        <f t="shared" si="34"/>
        <v>1.475579465646794E-3</v>
      </c>
      <c r="BQ11">
        <f t="shared" si="35"/>
        <v>1.8544750715291086E-4</v>
      </c>
      <c r="BR11">
        <f t="shared" si="36"/>
        <v>1.8544750715291086E-4</v>
      </c>
      <c r="BS11">
        <f t="shared" si="37"/>
        <v>5.9558537423254175E-6</v>
      </c>
      <c r="BT11">
        <f t="shared" si="38"/>
        <v>1.8544750715291086E-4</v>
      </c>
      <c r="BU11">
        <f t="shared" si="39"/>
        <v>0</v>
      </c>
      <c r="BV11">
        <f t="shared" si="40"/>
        <v>0</v>
      </c>
      <c r="BY11">
        <f t="shared" si="41"/>
        <v>2.0378778408478519E-3</v>
      </c>
      <c r="CC11">
        <f t="shared" si="42"/>
        <v>4.5142860352971118E-2</v>
      </c>
    </row>
    <row r="12" spans="1:81">
      <c r="A12" s="1" t="s">
        <v>11</v>
      </c>
      <c r="C12" s="2">
        <v>0.14280000000000001</v>
      </c>
      <c r="D12" s="2">
        <v>0.14280000000000001</v>
      </c>
      <c r="E12" s="2">
        <v>0.14280000000000001</v>
      </c>
      <c r="F12" s="2">
        <v>0.14280000000000001</v>
      </c>
      <c r="G12" s="2">
        <v>0.14280000000000001</v>
      </c>
      <c r="H12" s="2">
        <v>0.14280000000000001</v>
      </c>
      <c r="I12" s="2">
        <v>0.14280000000000001</v>
      </c>
      <c r="Q12">
        <v>0.46428599999999998</v>
      </c>
      <c r="R12">
        <v>0.48148099999999999</v>
      </c>
      <c r="S12">
        <v>0.48148099999999999</v>
      </c>
      <c r="T12">
        <v>0.48148099999999999</v>
      </c>
      <c r="U12">
        <v>0.52</v>
      </c>
      <c r="V12">
        <v>0.46248600000000001</v>
      </c>
      <c r="W12">
        <v>0.48148099999999999</v>
      </c>
      <c r="X12">
        <v>0</v>
      </c>
      <c r="Z12">
        <f t="shared" si="4"/>
        <v>6.6300040800000001E-2</v>
      </c>
      <c r="AA12">
        <f t="shared" si="5"/>
        <v>6.8755486800000001E-2</v>
      </c>
      <c r="AB12">
        <f t="shared" si="6"/>
        <v>6.8755486800000001E-2</v>
      </c>
      <c r="AC12">
        <f t="shared" si="7"/>
        <v>6.8755486800000001E-2</v>
      </c>
      <c r="AD12">
        <f t="shared" si="8"/>
        <v>7.4256000000000003E-2</v>
      </c>
      <c r="AE12">
        <f t="shared" si="9"/>
        <v>6.6043000800000001E-2</v>
      </c>
      <c r="AF12">
        <f t="shared" si="10"/>
        <v>6.8755486800000001E-2</v>
      </c>
      <c r="AI12">
        <f t="shared" si="11"/>
        <v>0.48162098879999993</v>
      </c>
      <c r="AK12">
        <f t="shared" si="12"/>
        <v>0.96400699055248495</v>
      </c>
      <c r="AL12">
        <f t="shared" si="13"/>
        <v>0.99970933824884023</v>
      </c>
      <c r="AM12">
        <f t="shared" si="14"/>
        <v>0.99970933824884023</v>
      </c>
      <c r="AN12">
        <f t="shared" si="15"/>
        <v>0.99970933824884023</v>
      </c>
      <c r="AO12">
        <f t="shared" si="16"/>
        <v>1.0796871649959123</v>
      </c>
      <c r="AP12">
        <f t="shared" si="17"/>
        <v>0.96026961190442217</v>
      </c>
      <c r="AQ12">
        <f t="shared" si="18"/>
        <v>0.99970933824884023</v>
      </c>
      <c r="AR12">
        <f t="shared" si="19"/>
        <v>0</v>
      </c>
      <c r="AW12">
        <f t="shared" si="20"/>
        <v>3.5993009447515045E-2</v>
      </c>
      <c r="AX12">
        <f t="shared" si="21"/>
        <v>2.9066175115977089E-4</v>
      </c>
      <c r="AY12">
        <f t="shared" si="22"/>
        <v>2.9066175115977089E-4</v>
      </c>
      <c r="AZ12">
        <f t="shared" si="23"/>
        <v>2.9066175115977089E-4</v>
      </c>
      <c r="BA12">
        <f t="shared" si="24"/>
        <v>-7.968716499591233E-2</v>
      </c>
      <c r="BB12">
        <f t="shared" si="25"/>
        <v>3.9730388095577829E-2</v>
      </c>
      <c r="BC12">
        <f t="shared" si="26"/>
        <v>2.9066175115977089E-4</v>
      </c>
      <c r="BF12">
        <f t="shared" si="27"/>
        <v>1.2954967290889072E-3</v>
      </c>
      <c r="BG12">
        <f t="shared" si="28"/>
        <v>8.4484253587264574E-8</v>
      </c>
      <c r="BH12">
        <f t="shared" si="29"/>
        <v>8.4484253587264574E-8</v>
      </c>
      <c r="BI12">
        <f t="shared" si="30"/>
        <v>8.4484253587264574E-8</v>
      </c>
      <c r="BJ12">
        <f t="shared" si="31"/>
        <v>6.3500442650857554E-3</v>
      </c>
      <c r="BK12">
        <f t="shared" si="32"/>
        <v>1.5785037382252324E-3</v>
      </c>
      <c r="BL12">
        <f t="shared" si="33"/>
        <v>8.4484253587264574E-8</v>
      </c>
      <c r="BP12">
        <f t="shared" si="34"/>
        <v>1.8499693291389597E-4</v>
      </c>
      <c r="BQ12">
        <f t="shared" si="35"/>
        <v>1.2064351412261382E-8</v>
      </c>
      <c r="BR12">
        <f t="shared" si="36"/>
        <v>1.2064351412261382E-8</v>
      </c>
      <c r="BS12">
        <f t="shared" si="37"/>
        <v>1.2064351412261382E-8</v>
      </c>
      <c r="BT12">
        <f t="shared" si="38"/>
        <v>9.0678632105424593E-4</v>
      </c>
      <c r="BU12">
        <f t="shared" si="39"/>
        <v>2.254103338185632E-4</v>
      </c>
      <c r="BV12">
        <f t="shared" si="40"/>
        <v>1.2064351412261382E-8</v>
      </c>
      <c r="BY12">
        <f t="shared" si="41"/>
        <v>1.3172418451923541E-3</v>
      </c>
      <c r="CC12">
        <f t="shared" si="42"/>
        <v>3.6293826543812573E-2</v>
      </c>
    </row>
    <row r="13" spans="1:81">
      <c r="A13" s="1" t="s">
        <v>12</v>
      </c>
      <c r="C13" s="2">
        <v>0.2</v>
      </c>
      <c r="D13" s="2">
        <v>0.2</v>
      </c>
      <c r="E13" s="2">
        <v>0.2</v>
      </c>
      <c r="F13" s="2">
        <v>0.2</v>
      </c>
      <c r="G13" s="2">
        <v>0.2</v>
      </c>
      <c r="H13" s="2">
        <v>0</v>
      </c>
      <c r="I13" s="2">
        <v>0</v>
      </c>
      <c r="Q13">
        <v>0.41935499999999998</v>
      </c>
      <c r="R13">
        <v>0.44827600000000001</v>
      </c>
      <c r="S13">
        <v>0.46428599999999998</v>
      </c>
      <c r="T13">
        <v>0.48148099999999999</v>
      </c>
      <c r="U13">
        <v>0.41935499999999998</v>
      </c>
      <c r="V13">
        <v>0</v>
      </c>
      <c r="W13">
        <v>0</v>
      </c>
      <c r="X13">
        <v>0</v>
      </c>
      <c r="Z13">
        <f t="shared" si="4"/>
        <v>8.3871000000000001E-2</v>
      </c>
      <c r="AA13">
        <f t="shared" si="5"/>
        <v>8.9655200000000004E-2</v>
      </c>
      <c r="AB13">
        <f t="shared" si="6"/>
        <v>9.2857200000000001E-2</v>
      </c>
      <c r="AC13">
        <f t="shared" si="7"/>
        <v>9.6296199999999998E-2</v>
      </c>
      <c r="AD13">
        <f t="shared" si="8"/>
        <v>8.3871000000000001E-2</v>
      </c>
      <c r="AE13">
        <f t="shared" si="9"/>
        <v>0</v>
      </c>
      <c r="AF13">
        <f t="shared" si="10"/>
        <v>0</v>
      </c>
      <c r="AI13">
        <f t="shared" si="11"/>
        <v>0.44655060000000002</v>
      </c>
      <c r="AK13">
        <f t="shared" si="12"/>
        <v>0.93909850305877984</v>
      </c>
      <c r="AL13">
        <f t="shared" si="13"/>
        <v>1.0038638398425621</v>
      </c>
      <c r="AM13">
        <f t="shared" si="14"/>
        <v>1.0397164397494931</v>
      </c>
      <c r="AN13">
        <f t="shared" si="15"/>
        <v>1.0782227142903849</v>
      </c>
      <c r="AO13">
        <f t="shared" si="16"/>
        <v>0.93909850305877984</v>
      </c>
      <c r="AP13">
        <f t="shared" si="17"/>
        <v>0</v>
      </c>
      <c r="AQ13">
        <f t="shared" si="18"/>
        <v>0</v>
      </c>
      <c r="AR13">
        <f t="shared" si="19"/>
        <v>0</v>
      </c>
      <c r="AW13">
        <f t="shared" si="20"/>
        <v>6.0901496941220157E-2</v>
      </c>
      <c r="AX13">
        <f t="shared" si="21"/>
        <v>-3.8638398425621112E-3</v>
      </c>
      <c r="AY13">
        <f t="shared" si="22"/>
        <v>-3.9716439749493126E-2</v>
      </c>
      <c r="AZ13">
        <f t="shared" si="23"/>
        <v>-7.8222714290384854E-2</v>
      </c>
      <c r="BA13">
        <f t="shared" si="24"/>
        <v>6.0901496941220157E-2</v>
      </c>
      <c r="BB13">
        <f t="shared" si="25"/>
        <v>1</v>
      </c>
      <c r="BC13">
        <f t="shared" si="26"/>
        <v>1</v>
      </c>
      <c r="BF13">
        <f t="shared" si="27"/>
        <v>3.7089923296814483E-3</v>
      </c>
      <c r="BG13">
        <f t="shared" si="28"/>
        <v>1.49292583289704E-5</v>
      </c>
      <c r="BH13">
        <f t="shared" si="29"/>
        <v>1.5773955863751176E-3</v>
      </c>
      <c r="BI13">
        <f t="shared" si="30"/>
        <v>6.1187930309551785E-3</v>
      </c>
      <c r="BJ13">
        <f t="shared" si="31"/>
        <v>3.7089923296814483E-3</v>
      </c>
      <c r="BK13">
        <f t="shared" si="32"/>
        <v>1</v>
      </c>
      <c r="BL13">
        <f t="shared" si="33"/>
        <v>1</v>
      </c>
      <c r="BP13">
        <f t="shared" si="34"/>
        <v>7.4179846593628966E-4</v>
      </c>
      <c r="BQ13">
        <f t="shared" si="35"/>
        <v>2.9858516657940802E-6</v>
      </c>
      <c r="BR13">
        <f t="shared" si="36"/>
        <v>3.1547911727502353E-4</v>
      </c>
      <c r="BS13">
        <f t="shared" si="37"/>
        <v>1.2237586061910359E-3</v>
      </c>
      <c r="BT13">
        <f t="shared" si="38"/>
        <v>7.4179846593628966E-4</v>
      </c>
      <c r="BU13">
        <f t="shared" si="39"/>
        <v>0</v>
      </c>
      <c r="BV13">
        <f t="shared" si="40"/>
        <v>0</v>
      </c>
      <c r="BY13">
        <f t="shared" si="41"/>
        <v>3.0258205070044326E-3</v>
      </c>
      <c r="CC13">
        <f t="shared" si="42"/>
        <v>5.5007458648845362E-2</v>
      </c>
    </row>
    <row r="14" spans="1:81">
      <c r="A14" s="1" t="s">
        <v>13</v>
      </c>
      <c r="C14" s="2">
        <v>0.2</v>
      </c>
      <c r="D14" s="2">
        <v>0.2</v>
      </c>
      <c r="E14" s="2">
        <v>0.2</v>
      </c>
      <c r="F14" s="2">
        <v>0.2</v>
      </c>
      <c r="G14" s="2">
        <v>0.2</v>
      </c>
      <c r="H14" s="2">
        <v>0</v>
      </c>
      <c r="I14" s="2">
        <v>0</v>
      </c>
      <c r="Q14">
        <v>0.46428599999999998</v>
      </c>
      <c r="R14">
        <v>0.41935499999999998</v>
      </c>
      <c r="S14">
        <v>0.44827600000000001</v>
      </c>
      <c r="T14">
        <v>0.41935499999999998</v>
      </c>
      <c r="U14">
        <v>0.44827600000000001</v>
      </c>
      <c r="V14">
        <v>0</v>
      </c>
      <c r="W14">
        <v>0</v>
      </c>
      <c r="X14">
        <v>0</v>
      </c>
      <c r="Z14">
        <f t="shared" si="4"/>
        <v>9.2857200000000001E-2</v>
      </c>
      <c r="AA14">
        <f t="shared" si="5"/>
        <v>8.3871000000000001E-2</v>
      </c>
      <c r="AB14">
        <f t="shared" si="6"/>
        <v>8.9655200000000004E-2</v>
      </c>
      <c r="AC14">
        <f t="shared" si="7"/>
        <v>8.3871000000000001E-2</v>
      </c>
      <c r="AD14">
        <f t="shared" si="8"/>
        <v>8.9655200000000004E-2</v>
      </c>
      <c r="AE14">
        <f t="shared" si="9"/>
        <v>0</v>
      </c>
      <c r="AF14">
        <f t="shared" si="10"/>
        <v>0</v>
      </c>
      <c r="AI14">
        <f t="shared" si="11"/>
        <v>0.43990959999999996</v>
      </c>
      <c r="AK14">
        <f t="shared" si="12"/>
        <v>1.0554122937985442</v>
      </c>
      <c r="AL14">
        <f t="shared" si="13"/>
        <v>0.95327540021859036</v>
      </c>
      <c r="AM14">
        <f t="shared" si="14"/>
        <v>1.0190184528821378</v>
      </c>
      <c r="AN14">
        <f t="shared" si="15"/>
        <v>0.95327540021859036</v>
      </c>
      <c r="AO14">
        <f t="shared" si="16"/>
        <v>1.0190184528821378</v>
      </c>
      <c r="AP14">
        <f t="shared" si="17"/>
        <v>0</v>
      </c>
      <c r="AQ14">
        <f t="shared" si="18"/>
        <v>0</v>
      </c>
      <c r="AR14">
        <f t="shared" si="19"/>
        <v>0</v>
      </c>
      <c r="AW14">
        <f t="shared" si="20"/>
        <v>-5.5412293798544177E-2</v>
      </c>
      <c r="AX14">
        <f t="shared" si="21"/>
        <v>4.6724599781409637E-2</v>
      </c>
      <c r="AY14">
        <f t="shared" si="22"/>
        <v>-1.9018452882137771E-2</v>
      </c>
      <c r="AZ14">
        <f t="shared" si="23"/>
        <v>4.6724599781409637E-2</v>
      </c>
      <c r="BA14">
        <f t="shared" si="24"/>
        <v>-1.9018452882137771E-2</v>
      </c>
      <c r="BB14">
        <f t="shared" si="25"/>
        <v>1</v>
      </c>
      <c r="BC14">
        <f t="shared" si="26"/>
        <v>1</v>
      </c>
      <c r="BF14">
        <f t="shared" si="27"/>
        <v>3.0705223040161773E-3</v>
      </c>
      <c r="BG14">
        <f t="shared" si="28"/>
        <v>2.1831882247329054E-3</v>
      </c>
      <c r="BH14">
        <f t="shared" si="29"/>
        <v>3.6170155003009447E-4</v>
      </c>
      <c r="BI14">
        <f t="shared" si="30"/>
        <v>2.1831882247329054E-3</v>
      </c>
      <c r="BJ14">
        <f t="shared" si="31"/>
        <v>3.6170155003009447E-4</v>
      </c>
      <c r="BK14">
        <f t="shared" si="32"/>
        <v>1</v>
      </c>
      <c r="BL14">
        <f t="shared" si="33"/>
        <v>1</v>
      </c>
      <c r="BP14">
        <f t="shared" si="34"/>
        <v>6.141044608032355E-4</v>
      </c>
      <c r="BQ14">
        <f t="shared" si="35"/>
        <v>4.3663764494658109E-4</v>
      </c>
      <c r="BR14">
        <f t="shared" si="36"/>
        <v>7.2340310006018891E-5</v>
      </c>
      <c r="BS14">
        <f t="shared" si="37"/>
        <v>4.3663764494658109E-4</v>
      </c>
      <c r="BT14">
        <f t="shared" si="38"/>
        <v>7.2340310006018891E-5</v>
      </c>
      <c r="BU14">
        <f t="shared" si="39"/>
        <v>0</v>
      </c>
      <c r="BV14">
        <f t="shared" si="40"/>
        <v>0</v>
      </c>
      <c r="BY14">
        <f t="shared" si="41"/>
        <v>1.6320603707084354E-3</v>
      </c>
      <c r="CC14">
        <f t="shared" si="42"/>
        <v>4.0398766945396188E-2</v>
      </c>
    </row>
    <row r="15" spans="1:81">
      <c r="A15" s="3" t="s">
        <v>14</v>
      </c>
      <c r="C15" s="2">
        <v>0.2</v>
      </c>
      <c r="D15" s="2">
        <v>0.2</v>
      </c>
      <c r="E15" s="2">
        <v>0.2</v>
      </c>
      <c r="F15" s="2">
        <v>0.2</v>
      </c>
      <c r="G15" s="2">
        <v>0.2</v>
      </c>
      <c r="H15" s="2">
        <v>0</v>
      </c>
      <c r="I15" s="2">
        <v>0</v>
      </c>
      <c r="Q15">
        <v>0.44827600000000001</v>
      </c>
      <c r="R15">
        <v>0.46428599999999998</v>
      </c>
      <c r="S15">
        <v>0.52</v>
      </c>
      <c r="T15">
        <v>0.59090900000000002</v>
      </c>
      <c r="U15">
        <v>0.41935499999999998</v>
      </c>
      <c r="V15">
        <v>0</v>
      </c>
      <c r="W15">
        <v>0</v>
      </c>
      <c r="X15">
        <v>0</v>
      </c>
      <c r="Z15">
        <f t="shared" si="4"/>
        <v>8.9655200000000004E-2</v>
      </c>
      <c r="AA15">
        <f t="shared" si="5"/>
        <v>9.2857200000000001E-2</v>
      </c>
      <c r="AB15">
        <f t="shared" si="6"/>
        <v>0.10400000000000001</v>
      </c>
      <c r="AC15">
        <f t="shared" si="7"/>
        <v>0.1181818</v>
      </c>
      <c r="AD15">
        <f t="shared" si="8"/>
        <v>8.3871000000000001E-2</v>
      </c>
      <c r="AE15">
        <f t="shared" si="9"/>
        <v>0</v>
      </c>
      <c r="AF15">
        <f t="shared" si="10"/>
        <v>0</v>
      </c>
      <c r="AI15">
        <f t="shared" si="11"/>
        <v>0.48856520000000003</v>
      </c>
      <c r="AK15">
        <f t="shared" si="12"/>
        <v>0.91753567384660217</v>
      </c>
      <c r="AL15">
        <f t="shared" si="13"/>
        <v>0.95030509745679792</v>
      </c>
      <c r="AM15">
        <f t="shared" si="14"/>
        <v>1.0643410541725034</v>
      </c>
      <c r="AN15">
        <f t="shared" si="15"/>
        <v>1.2094782845769612</v>
      </c>
      <c r="AO15">
        <f t="shared" si="16"/>
        <v>0.85833988994713495</v>
      </c>
      <c r="AP15">
        <f t="shared" si="17"/>
        <v>0</v>
      </c>
      <c r="AQ15">
        <f t="shared" si="18"/>
        <v>0</v>
      </c>
      <c r="AR15">
        <f t="shared" si="19"/>
        <v>0</v>
      </c>
      <c r="AW15">
        <f t="shared" si="20"/>
        <v>8.2464326153397827E-2</v>
      </c>
      <c r="AX15">
        <f t="shared" si="21"/>
        <v>4.969490254320208E-2</v>
      </c>
      <c r="AY15">
        <f t="shared" si="22"/>
        <v>-6.4341054172503354E-2</v>
      </c>
      <c r="AZ15">
        <f t="shared" si="23"/>
        <v>-0.20947828457696116</v>
      </c>
      <c r="BA15">
        <f t="shared" si="24"/>
        <v>0.14166011005286505</v>
      </c>
      <c r="BB15">
        <f t="shared" si="25"/>
        <v>1</v>
      </c>
      <c r="BC15">
        <f t="shared" si="26"/>
        <v>1</v>
      </c>
      <c r="BF15">
        <f t="shared" si="27"/>
        <v>6.8003650879339727E-3</v>
      </c>
      <c r="BG15">
        <f t="shared" si="28"/>
        <v>2.4695833387783526E-3</v>
      </c>
      <c r="BH15">
        <f t="shared" si="29"/>
        <v>4.1397712520290109E-3</v>
      </c>
      <c r="BI15">
        <f t="shared" si="30"/>
        <v>4.3881151709306322E-2</v>
      </c>
      <c r="BJ15">
        <f t="shared" si="31"/>
        <v>2.0067586780189838E-2</v>
      </c>
      <c r="BK15">
        <f t="shared" si="32"/>
        <v>1</v>
      </c>
      <c r="BL15">
        <f t="shared" si="33"/>
        <v>1</v>
      </c>
      <c r="BP15">
        <f t="shared" si="34"/>
        <v>1.3600730175867947E-3</v>
      </c>
      <c r="BQ15">
        <f t="shared" si="35"/>
        <v>4.9391666775567059E-4</v>
      </c>
      <c r="BR15">
        <f t="shared" si="36"/>
        <v>8.2795425040580221E-4</v>
      </c>
      <c r="BS15">
        <f t="shared" si="37"/>
        <v>8.7762303418612644E-3</v>
      </c>
      <c r="BT15">
        <f t="shared" si="38"/>
        <v>4.0135173560379676E-3</v>
      </c>
      <c r="BU15">
        <f t="shared" si="39"/>
        <v>0</v>
      </c>
      <c r="BV15">
        <f t="shared" si="40"/>
        <v>0</v>
      </c>
      <c r="BY15">
        <f t="shared" si="41"/>
        <v>1.54716916336475E-2</v>
      </c>
      <c r="CC15">
        <f t="shared" si="42"/>
        <v>0.12438525488838097</v>
      </c>
    </row>
    <row r="16" spans="1:81">
      <c r="A16" s="1" t="s">
        <v>15</v>
      </c>
      <c r="C16" s="2">
        <v>0.2</v>
      </c>
      <c r="D16" s="2">
        <v>0.2</v>
      </c>
      <c r="E16" s="2">
        <v>0.2</v>
      </c>
      <c r="F16" s="2">
        <v>0.2</v>
      </c>
      <c r="G16" s="2">
        <v>0.2</v>
      </c>
      <c r="H16" s="2">
        <v>0</v>
      </c>
      <c r="I16" s="2">
        <v>0</v>
      </c>
      <c r="Q16">
        <v>0.52</v>
      </c>
      <c r="R16">
        <v>0.44827600000000001</v>
      </c>
      <c r="S16">
        <v>0.46428599999999998</v>
      </c>
      <c r="T16">
        <v>0.48148099999999999</v>
      </c>
      <c r="U16">
        <v>0.41935499999999998</v>
      </c>
      <c r="V16">
        <v>0</v>
      </c>
      <c r="W16">
        <v>0</v>
      </c>
      <c r="X16">
        <v>0</v>
      </c>
      <c r="Z16">
        <f t="shared" si="4"/>
        <v>0.10400000000000001</v>
      </c>
      <c r="AA16">
        <f t="shared" si="5"/>
        <v>8.9655200000000004E-2</v>
      </c>
      <c r="AB16">
        <f t="shared" si="6"/>
        <v>9.2857200000000001E-2</v>
      </c>
      <c r="AC16">
        <f t="shared" si="7"/>
        <v>9.6296199999999998E-2</v>
      </c>
      <c r="AD16">
        <f t="shared" si="8"/>
        <v>8.3871000000000001E-2</v>
      </c>
      <c r="AE16">
        <f t="shared" si="9"/>
        <v>0</v>
      </c>
      <c r="AF16">
        <f t="shared" si="10"/>
        <v>0</v>
      </c>
      <c r="AI16">
        <f t="shared" si="11"/>
        <v>0.46667959999999997</v>
      </c>
      <c r="AK16">
        <f t="shared" si="12"/>
        <v>1.1142548335089</v>
      </c>
      <c r="AL16">
        <f t="shared" si="13"/>
        <v>0.96056480720391468</v>
      </c>
      <c r="AM16">
        <f t="shared" si="14"/>
        <v>0.99487099928944822</v>
      </c>
      <c r="AN16">
        <f t="shared" si="15"/>
        <v>1.0317164067167282</v>
      </c>
      <c r="AO16">
        <f t="shared" si="16"/>
        <v>0.89859295328100908</v>
      </c>
      <c r="AP16">
        <f t="shared" si="17"/>
        <v>0</v>
      </c>
      <c r="AQ16">
        <f t="shared" si="18"/>
        <v>0</v>
      </c>
      <c r="AR16">
        <f t="shared" si="19"/>
        <v>0</v>
      </c>
      <c r="AW16">
        <f t="shared" si="20"/>
        <v>-0.11425483350889998</v>
      </c>
      <c r="AX16">
        <f t="shared" si="21"/>
        <v>3.9435192796085317E-2</v>
      </c>
      <c r="AY16">
        <f t="shared" si="22"/>
        <v>5.1290007105517788E-3</v>
      </c>
      <c r="AZ16">
        <f t="shared" si="23"/>
        <v>-3.1716406716728152E-2</v>
      </c>
      <c r="BA16">
        <f t="shared" si="24"/>
        <v>0.10140704671899092</v>
      </c>
      <c r="BB16">
        <f t="shared" si="25"/>
        <v>1</v>
      </c>
      <c r="BC16">
        <f t="shared" si="26"/>
        <v>1</v>
      </c>
      <c r="BF16">
        <f t="shared" si="27"/>
        <v>1.3054166980146453E-2</v>
      </c>
      <c r="BG16">
        <f t="shared" si="28"/>
        <v>1.5551344308644193E-3</v>
      </c>
      <c r="BH16">
        <f t="shared" si="29"/>
        <v>2.6306648288840652E-5</v>
      </c>
      <c r="BI16">
        <f t="shared" si="30"/>
        <v>1.0059304550209187E-3</v>
      </c>
      <c r="BJ16">
        <f t="shared" si="31"/>
        <v>1.0283389124267607E-2</v>
      </c>
      <c r="BK16">
        <f t="shared" si="32"/>
        <v>1</v>
      </c>
      <c r="BL16">
        <f t="shared" si="33"/>
        <v>1</v>
      </c>
      <c r="BP16">
        <f t="shared" si="34"/>
        <v>2.6108333960292909E-3</v>
      </c>
      <c r="BQ16">
        <f t="shared" si="35"/>
        <v>3.1102688617288388E-4</v>
      </c>
      <c r="BR16">
        <f t="shared" si="36"/>
        <v>5.2613296577681304E-6</v>
      </c>
      <c r="BS16">
        <f t="shared" si="37"/>
        <v>2.0118609100418374E-4</v>
      </c>
      <c r="BT16">
        <f t="shared" si="38"/>
        <v>2.0566778248535217E-3</v>
      </c>
      <c r="BU16">
        <f t="shared" si="39"/>
        <v>0</v>
      </c>
      <c r="BV16">
        <f t="shared" si="40"/>
        <v>0</v>
      </c>
      <c r="BY16">
        <f t="shared" si="41"/>
        <v>5.1849855277176487E-3</v>
      </c>
      <c r="CC16">
        <f t="shared" si="42"/>
        <v>7.2006843617239941E-2</v>
      </c>
    </row>
    <row r="17" spans="1:81" ht="17.45">
      <c r="A17" s="1" t="s">
        <v>16</v>
      </c>
      <c r="C17" s="18">
        <v>0.16600000000000001</v>
      </c>
      <c r="D17" s="19">
        <v>0.16600000000000001</v>
      </c>
      <c r="E17" s="18">
        <v>0.16600000000000001</v>
      </c>
      <c r="F17" s="18">
        <v>0.16600000000000001</v>
      </c>
      <c r="G17" s="18">
        <v>0.16600000000000001</v>
      </c>
      <c r="H17" s="18">
        <v>0.16600000000000001</v>
      </c>
      <c r="I17" s="2">
        <v>0</v>
      </c>
      <c r="Q17">
        <v>0.52</v>
      </c>
      <c r="R17">
        <v>0.46428599999999998</v>
      </c>
      <c r="S17">
        <v>0.44827600000000001</v>
      </c>
      <c r="T17">
        <v>0.46428599999999998</v>
      </c>
      <c r="U17">
        <v>0.41935499999999998</v>
      </c>
      <c r="V17">
        <v>0.44827600000000001</v>
      </c>
      <c r="W17">
        <v>0</v>
      </c>
      <c r="X17">
        <v>0</v>
      </c>
      <c r="Z17">
        <f t="shared" si="4"/>
        <v>8.6320000000000008E-2</v>
      </c>
      <c r="AA17">
        <f t="shared" si="5"/>
        <v>7.7071476E-2</v>
      </c>
      <c r="AB17">
        <f t="shared" si="6"/>
        <v>7.4413816000000008E-2</v>
      </c>
      <c r="AC17">
        <f t="shared" si="7"/>
        <v>7.7071476E-2</v>
      </c>
      <c r="AD17">
        <f t="shared" si="8"/>
        <v>6.9612930000000003E-2</v>
      </c>
      <c r="AE17">
        <f t="shared" si="9"/>
        <v>7.4413816000000008E-2</v>
      </c>
      <c r="AF17">
        <f t="shared" si="10"/>
        <v>0</v>
      </c>
      <c r="AI17">
        <f t="shared" si="11"/>
        <v>0.45890351400000001</v>
      </c>
      <c r="AK17">
        <f t="shared" si="12"/>
        <v>1.1331357989993514</v>
      </c>
      <c r="AL17">
        <f t="shared" si="13"/>
        <v>1.0117290145657938</v>
      </c>
      <c r="AM17">
        <f t="shared" si="14"/>
        <v>0.97684150660044844</v>
      </c>
      <c r="AN17">
        <f t="shared" si="15"/>
        <v>1.0117290145657938</v>
      </c>
      <c r="AO17">
        <f t="shared" si="16"/>
        <v>0.91381954421033251</v>
      </c>
      <c r="AP17">
        <f t="shared" si="17"/>
        <v>0.97684150660044844</v>
      </c>
      <c r="AQ17">
        <f t="shared" si="18"/>
        <v>0</v>
      </c>
      <c r="AR17">
        <f t="shared" si="19"/>
        <v>0</v>
      </c>
      <c r="AW17">
        <f t="shared" si="20"/>
        <v>-0.13313579899935135</v>
      </c>
      <c r="AX17">
        <f t="shared" si="21"/>
        <v>-1.1729014565793783E-2</v>
      </c>
      <c r="AY17">
        <f t="shared" si="22"/>
        <v>2.3158493399551561E-2</v>
      </c>
      <c r="AZ17">
        <f t="shared" si="23"/>
        <v>-1.1729014565793783E-2</v>
      </c>
      <c r="BA17">
        <f t="shared" si="24"/>
        <v>8.6180455789667487E-2</v>
      </c>
      <c r="BB17">
        <f t="shared" si="25"/>
        <v>2.3158493399551561E-2</v>
      </c>
      <c r="BC17">
        <f t="shared" si="26"/>
        <v>1</v>
      </c>
      <c r="BF17">
        <f t="shared" si="27"/>
        <v>1.7725140975195685E-2</v>
      </c>
      <c r="BG17">
        <f t="shared" si="28"/>
        <v>1.3756978268460271E-4</v>
      </c>
      <c r="BH17">
        <f t="shared" si="29"/>
        <v>5.3631581653707319E-4</v>
      </c>
      <c r="BI17">
        <f t="shared" si="30"/>
        <v>1.3756978268460271E-4</v>
      </c>
      <c r="BJ17">
        <f t="shared" si="31"/>
        <v>7.4270709601148323E-3</v>
      </c>
      <c r="BK17">
        <f t="shared" si="32"/>
        <v>5.3631581653707319E-4</v>
      </c>
      <c r="BL17">
        <f t="shared" si="33"/>
        <v>1</v>
      </c>
      <c r="BP17">
        <f t="shared" si="34"/>
        <v>2.9423734018824838E-3</v>
      </c>
      <c r="BQ17">
        <f t="shared" si="35"/>
        <v>2.283658392564405E-5</v>
      </c>
      <c r="BR17">
        <f t="shared" si="36"/>
        <v>8.9028425545154157E-5</v>
      </c>
      <c r="BS17">
        <f t="shared" si="37"/>
        <v>2.283658392564405E-5</v>
      </c>
      <c r="BT17">
        <f t="shared" si="38"/>
        <v>1.2328937793790623E-3</v>
      </c>
      <c r="BU17">
        <f t="shared" si="39"/>
        <v>8.9028425545154157E-5</v>
      </c>
      <c r="BV17">
        <f t="shared" si="40"/>
        <v>0</v>
      </c>
      <c r="BY17">
        <f t="shared" si="41"/>
        <v>4.3989972002031422E-3</v>
      </c>
      <c r="CC17">
        <f t="shared" si="42"/>
        <v>6.6324936488496855E-2</v>
      </c>
    </row>
    <row r="18" spans="1:81" ht="17.45">
      <c r="A18" s="1" t="s">
        <v>17</v>
      </c>
      <c r="C18" s="18">
        <v>0.16600000000000001</v>
      </c>
      <c r="D18" s="18">
        <v>0.16600000000000001</v>
      </c>
      <c r="E18" s="18">
        <v>0.16600000000000001</v>
      </c>
      <c r="F18" s="18">
        <v>0.16600000000000001</v>
      </c>
      <c r="G18" s="18">
        <v>0.16600000000000001</v>
      </c>
      <c r="H18" s="18">
        <v>0.16600000000000001</v>
      </c>
      <c r="I18" s="2">
        <v>0</v>
      </c>
      <c r="Q18">
        <v>0.52</v>
      </c>
      <c r="R18">
        <v>0.46428599999999998</v>
      </c>
      <c r="S18">
        <v>0.44827600000000001</v>
      </c>
      <c r="T18">
        <v>0.59090900000000002</v>
      </c>
      <c r="U18">
        <v>0.46428599999999998</v>
      </c>
      <c r="V18">
        <v>0.48148099999999999</v>
      </c>
      <c r="W18">
        <v>0</v>
      </c>
      <c r="X18">
        <v>0</v>
      </c>
      <c r="Z18">
        <f t="shared" si="4"/>
        <v>8.6320000000000008E-2</v>
      </c>
      <c r="AA18">
        <f t="shared" si="5"/>
        <v>7.7071476E-2</v>
      </c>
      <c r="AB18">
        <f t="shared" si="6"/>
        <v>7.4413816000000008E-2</v>
      </c>
      <c r="AC18">
        <f t="shared" si="7"/>
        <v>9.8090894000000012E-2</v>
      </c>
      <c r="AD18">
        <f t="shared" si="8"/>
        <v>7.7071476E-2</v>
      </c>
      <c r="AE18">
        <f t="shared" si="9"/>
        <v>7.9925846000000009E-2</v>
      </c>
      <c r="AF18">
        <f t="shared" si="10"/>
        <v>0</v>
      </c>
      <c r="AI18">
        <f t="shared" si="11"/>
        <v>0.49289350800000004</v>
      </c>
      <c r="AK18">
        <f t="shared" si="12"/>
        <v>1.0549946216779953</v>
      </c>
      <c r="AL18">
        <f t="shared" si="13"/>
        <v>0.94196006330844173</v>
      </c>
      <c r="AM18">
        <f t="shared" si="14"/>
        <v>0.90947840197562513</v>
      </c>
      <c r="AN18">
        <f t="shared" si="15"/>
        <v>1.1988573401944664</v>
      </c>
      <c r="AO18">
        <f t="shared" si="16"/>
        <v>0.94196006330844173</v>
      </c>
      <c r="AP18">
        <f t="shared" si="17"/>
        <v>0.97684589507719777</v>
      </c>
      <c r="AQ18">
        <f t="shared" si="18"/>
        <v>0</v>
      </c>
      <c r="AR18">
        <f t="shared" si="19"/>
        <v>0</v>
      </c>
      <c r="AW18">
        <f t="shared" si="20"/>
        <v>-5.4994621677995292E-2</v>
      </c>
      <c r="AX18">
        <f t="shared" si="21"/>
        <v>5.8039936691558269E-2</v>
      </c>
      <c r="AY18">
        <f t="shared" si="22"/>
        <v>9.0521598024374872E-2</v>
      </c>
      <c r="AZ18">
        <f t="shared" si="23"/>
        <v>-0.19885734019446644</v>
      </c>
      <c r="BA18">
        <f t="shared" si="24"/>
        <v>5.8039936691558269E-2</v>
      </c>
      <c r="BB18">
        <f t="shared" si="25"/>
        <v>2.3154104922802232E-2</v>
      </c>
      <c r="BC18">
        <f t="shared" si="26"/>
        <v>1</v>
      </c>
      <c r="BF18">
        <f t="shared" si="27"/>
        <v>3.0244084135058295E-3</v>
      </c>
      <c r="BG18">
        <f t="shared" si="28"/>
        <v>3.368634251160092E-3</v>
      </c>
      <c r="BH18">
        <f t="shared" si="29"/>
        <v>8.194159708886508E-3</v>
      </c>
      <c r="BI18">
        <f t="shared" si="30"/>
        <v>3.9544241749217758E-2</v>
      </c>
      <c r="BJ18">
        <f t="shared" si="31"/>
        <v>3.368634251160092E-3</v>
      </c>
      <c r="BK18">
        <f t="shared" si="32"/>
        <v>5.3611257477613461E-4</v>
      </c>
      <c r="BL18">
        <f t="shared" si="33"/>
        <v>1</v>
      </c>
      <c r="BP18">
        <f t="shared" si="34"/>
        <v>5.0205179664196777E-4</v>
      </c>
      <c r="BQ18">
        <f t="shared" si="35"/>
        <v>5.5919328569257532E-4</v>
      </c>
      <c r="BR18">
        <f t="shared" si="36"/>
        <v>1.3602305116751604E-3</v>
      </c>
      <c r="BS18">
        <f t="shared" si="37"/>
        <v>6.5643441303701484E-3</v>
      </c>
      <c r="BT18">
        <f t="shared" si="38"/>
        <v>5.5919328569257532E-4</v>
      </c>
      <c r="BU18">
        <f t="shared" si="39"/>
        <v>8.8994687412838344E-5</v>
      </c>
      <c r="BV18">
        <f t="shared" si="40"/>
        <v>0</v>
      </c>
      <c r="BY18">
        <f t="shared" si="41"/>
        <v>9.6340076974852657E-3</v>
      </c>
      <c r="CC18">
        <f t="shared" si="42"/>
        <v>9.8152981093216241E-2</v>
      </c>
    </row>
    <row r="19" spans="1:81">
      <c r="A19" s="1" t="s">
        <v>18</v>
      </c>
      <c r="C19" s="2">
        <v>0.2</v>
      </c>
      <c r="D19" s="2">
        <v>0.2</v>
      </c>
      <c r="E19" s="2">
        <v>0.2</v>
      </c>
      <c r="F19" s="2">
        <v>0.2</v>
      </c>
      <c r="G19" s="2">
        <v>0.2</v>
      </c>
      <c r="H19" s="2">
        <v>0</v>
      </c>
      <c r="I19" s="2">
        <v>0</v>
      </c>
      <c r="Q19">
        <v>0.424286</v>
      </c>
      <c r="R19">
        <v>0.41935499999999998</v>
      </c>
      <c r="S19">
        <v>0.44827600000000001</v>
      </c>
      <c r="T19">
        <v>0.48148099999999999</v>
      </c>
      <c r="U19">
        <v>0.41935499999999998</v>
      </c>
      <c r="V19">
        <v>0</v>
      </c>
      <c r="W19">
        <v>0</v>
      </c>
      <c r="X19">
        <v>0</v>
      </c>
      <c r="Z19">
        <f t="shared" si="4"/>
        <v>8.4857200000000008E-2</v>
      </c>
      <c r="AA19">
        <f t="shared" si="5"/>
        <v>8.3871000000000001E-2</v>
      </c>
      <c r="AB19">
        <f t="shared" si="6"/>
        <v>8.9655200000000004E-2</v>
      </c>
      <c r="AC19">
        <f t="shared" si="7"/>
        <v>9.6296199999999998E-2</v>
      </c>
      <c r="AD19">
        <f t="shared" si="8"/>
        <v>8.3871000000000001E-2</v>
      </c>
      <c r="AE19">
        <f t="shared" si="9"/>
        <v>0</v>
      </c>
      <c r="AF19">
        <f t="shared" si="10"/>
        <v>0</v>
      </c>
      <c r="AI19">
        <f t="shared" si="11"/>
        <v>0.43855060000000001</v>
      </c>
      <c r="AK19">
        <f t="shared" si="12"/>
        <v>0.96747330866723247</v>
      </c>
      <c r="AL19">
        <f t="shared" si="13"/>
        <v>0.95622945220004252</v>
      </c>
      <c r="AM19">
        <f t="shared" si="14"/>
        <v>1.0221762323435426</v>
      </c>
      <c r="AN19">
        <f t="shared" si="15"/>
        <v>1.0978915545891397</v>
      </c>
      <c r="AO19">
        <f t="shared" si="16"/>
        <v>0.95622945220004252</v>
      </c>
      <c r="AP19">
        <f t="shared" si="17"/>
        <v>0</v>
      </c>
      <c r="AQ19">
        <f t="shared" si="18"/>
        <v>0</v>
      </c>
      <c r="AR19">
        <f t="shared" si="19"/>
        <v>0</v>
      </c>
      <c r="AW19">
        <f t="shared" si="20"/>
        <v>3.2526691332767532E-2</v>
      </c>
      <c r="AX19">
        <f t="shared" si="21"/>
        <v>4.3770547799957482E-2</v>
      </c>
      <c r="AY19">
        <f t="shared" si="22"/>
        <v>-2.2176232343542601E-2</v>
      </c>
      <c r="AZ19">
        <f t="shared" si="23"/>
        <v>-9.7891554589139673E-2</v>
      </c>
      <c r="BA19">
        <f t="shared" si="24"/>
        <v>4.3770547799957482E-2</v>
      </c>
      <c r="BB19">
        <f t="shared" si="25"/>
        <v>1</v>
      </c>
      <c r="BC19">
        <f t="shared" si="26"/>
        <v>1</v>
      </c>
      <c r="BF19">
        <f t="shared" si="27"/>
        <v>1.0579856490571344E-3</v>
      </c>
      <c r="BG19">
        <f t="shared" si="28"/>
        <v>1.9158608547083628E-3</v>
      </c>
      <c r="BH19">
        <f t="shared" si="29"/>
        <v>4.9178528095478494E-4</v>
      </c>
      <c r="BI19">
        <f t="shared" si="30"/>
        <v>9.5827564598785133E-3</v>
      </c>
      <c r="BJ19">
        <f t="shared" si="31"/>
        <v>1.9158608547083628E-3</v>
      </c>
      <c r="BK19">
        <f t="shared" si="32"/>
        <v>1</v>
      </c>
      <c r="BL19">
        <f t="shared" si="33"/>
        <v>1</v>
      </c>
      <c r="BP19">
        <f t="shared" si="34"/>
        <v>2.1159712981142691E-4</v>
      </c>
      <c r="BQ19">
        <f t="shared" si="35"/>
        <v>3.8317217094167258E-4</v>
      </c>
      <c r="BR19">
        <f t="shared" si="36"/>
        <v>9.8357056190956992E-5</v>
      </c>
      <c r="BS19">
        <f t="shared" si="37"/>
        <v>1.9165512919757028E-3</v>
      </c>
      <c r="BT19">
        <f t="shared" si="38"/>
        <v>3.8317217094167258E-4</v>
      </c>
      <c r="BU19">
        <f t="shared" si="39"/>
        <v>0</v>
      </c>
      <c r="BV19">
        <f t="shared" si="40"/>
        <v>0</v>
      </c>
      <c r="BY19">
        <f t="shared" si="41"/>
        <v>2.9928498198614319E-3</v>
      </c>
      <c r="CC19">
        <f t="shared" si="42"/>
        <v>5.4706944896068102E-2</v>
      </c>
    </row>
    <row r="20" spans="1:81">
      <c r="A20" s="1" t="s">
        <v>19</v>
      </c>
      <c r="C20" s="2">
        <v>0.16600000000000001</v>
      </c>
      <c r="D20" s="6">
        <v>0.16600000000000001</v>
      </c>
      <c r="E20" s="6">
        <v>0.16600000000000001</v>
      </c>
      <c r="F20" s="6">
        <v>0.16600000000000001</v>
      </c>
      <c r="G20" s="6">
        <v>0.16600000000000001</v>
      </c>
      <c r="H20" s="6">
        <v>0.16600000000000001</v>
      </c>
      <c r="I20" s="2">
        <v>0</v>
      </c>
      <c r="Q20">
        <v>0.424286</v>
      </c>
      <c r="R20">
        <v>0.41935499999999998</v>
      </c>
      <c r="S20">
        <v>0.44827600000000001</v>
      </c>
      <c r="T20">
        <v>0.48148099999999999</v>
      </c>
      <c r="U20">
        <v>0.41935499999999998</v>
      </c>
      <c r="V20">
        <v>0.44827600000000001</v>
      </c>
      <c r="W20">
        <v>0</v>
      </c>
      <c r="X20">
        <v>0</v>
      </c>
      <c r="Z20">
        <f t="shared" si="4"/>
        <v>7.0431476000000007E-2</v>
      </c>
      <c r="AA20">
        <f t="shared" si="5"/>
        <v>6.9612930000000003E-2</v>
      </c>
      <c r="AB20">
        <f t="shared" si="6"/>
        <v>7.4413816000000008E-2</v>
      </c>
      <c r="AC20">
        <f t="shared" si="7"/>
        <v>7.9925846000000009E-2</v>
      </c>
      <c r="AD20">
        <f t="shared" si="8"/>
        <v>6.9612930000000003E-2</v>
      </c>
      <c r="AE20">
        <f t="shared" si="9"/>
        <v>7.4413816000000008E-2</v>
      </c>
      <c r="AF20">
        <f t="shared" si="10"/>
        <v>0</v>
      </c>
      <c r="AI20">
        <f t="shared" si="11"/>
        <v>0.43841081400000009</v>
      </c>
      <c r="AK20">
        <f t="shared" si="12"/>
        <v>0.96778178468927978</v>
      </c>
      <c r="AL20">
        <f t="shared" si="13"/>
        <v>0.95653434315148966</v>
      </c>
      <c r="AM20">
        <f t="shared" si="14"/>
        <v>1.0225021502320879</v>
      </c>
      <c r="AN20">
        <f t="shared" si="15"/>
        <v>1.0982416140857325</v>
      </c>
      <c r="AO20">
        <f t="shared" si="16"/>
        <v>0.95653434315148966</v>
      </c>
      <c r="AP20">
        <f t="shared" si="17"/>
        <v>1.0225021502320879</v>
      </c>
      <c r="AQ20">
        <f t="shared" si="18"/>
        <v>0</v>
      </c>
      <c r="AR20">
        <f t="shared" si="19"/>
        <v>0</v>
      </c>
      <c r="AW20">
        <f t="shared" si="20"/>
        <v>3.2218215310720222E-2</v>
      </c>
      <c r="AX20">
        <f t="shared" si="21"/>
        <v>4.3465656848510337E-2</v>
      </c>
      <c r="AY20">
        <f t="shared" si="22"/>
        <v>-2.2502150232087903E-2</v>
      </c>
      <c r="AZ20">
        <f t="shared" si="23"/>
        <v>-9.8241614085732509E-2</v>
      </c>
      <c r="BA20">
        <f t="shared" si="24"/>
        <v>4.3465656848510337E-2</v>
      </c>
      <c r="BB20">
        <f t="shared" si="25"/>
        <v>-2.2502150232087903E-2</v>
      </c>
      <c r="BC20">
        <f t="shared" si="26"/>
        <v>1</v>
      </c>
      <c r="BF20">
        <f t="shared" si="27"/>
        <v>1.038013397807927E-3</v>
      </c>
      <c r="BG20">
        <f t="shared" si="28"/>
        <v>1.8892633252724535E-3</v>
      </c>
      <c r="BH20">
        <f t="shared" si="29"/>
        <v>5.0634676506745369E-4</v>
      </c>
      <c r="BI20">
        <f t="shared" si="30"/>
        <v>9.6514147381699961E-3</v>
      </c>
      <c r="BJ20">
        <f t="shared" si="31"/>
        <v>1.8892633252724535E-3</v>
      </c>
      <c r="BK20">
        <f t="shared" si="32"/>
        <v>5.0634676506745369E-4</v>
      </c>
      <c r="BL20">
        <f t="shared" si="33"/>
        <v>1</v>
      </c>
      <c r="BP20">
        <f t="shared" si="34"/>
        <v>1.7231022403611589E-4</v>
      </c>
      <c r="BQ20">
        <f t="shared" si="35"/>
        <v>3.1361771199522729E-4</v>
      </c>
      <c r="BR20">
        <f t="shared" si="36"/>
        <v>8.4053563001197315E-5</v>
      </c>
      <c r="BS20">
        <f t="shared" si="37"/>
        <v>1.6021348465362194E-3</v>
      </c>
      <c r="BT20">
        <f t="shared" si="38"/>
        <v>3.1361771199522729E-4</v>
      </c>
      <c r="BU20">
        <f t="shared" si="39"/>
        <v>8.4053563001197315E-5</v>
      </c>
      <c r="BV20">
        <f t="shared" si="40"/>
        <v>0</v>
      </c>
      <c r="BY20">
        <f t="shared" si="41"/>
        <v>2.5697876205651848E-3</v>
      </c>
      <c r="CC20">
        <f t="shared" si="42"/>
        <v>5.0693072707867937E-2</v>
      </c>
    </row>
    <row r="21" spans="1:81">
      <c r="A21" s="1" t="s">
        <v>20</v>
      </c>
      <c r="C21" s="2">
        <v>0.2</v>
      </c>
      <c r="D21" s="2">
        <v>0.2</v>
      </c>
      <c r="E21" s="6">
        <v>0.2</v>
      </c>
      <c r="F21" s="6">
        <v>0.2</v>
      </c>
      <c r="G21" s="6">
        <v>0.2</v>
      </c>
      <c r="H21" s="2">
        <v>0</v>
      </c>
      <c r="I21" s="2">
        <v>0</v>
      </c>
      <c r="Q21">
        <v>0.41935499999999998</v>
      </c>
      <c r="R21">
        <v>0.44827600000000001</v>
      </c>
      <c r="S21">
        <v>0.46428599999999998</v>
      </c>
      <c r="T21">
        <v>0.48148099999999999</v>
      </c>
      <c r="U21">
        <v>0.41935499999999998</v>
      </c>
      <c r="V21">
        <v>0</v>
      </c>
      <c r="W21">
        <v>0</v>
      </c>
      <c r="X21">
        <v>0</v>
      </c>
      <c r="Z21">
        <f t="shared" si="4"/>
        <v>8.3871000000000001E-2</v>
      </c>
      <c r="AA21">
        <f t="shared" si="5"/>
        <v>8.9655200000000004E-2</v>
      </c>
      <c r="AB21">
        <f t="shared" si="6"/>
        <v>9.2857200000000001E-2</v>
      </c>
      <c r="AC21">
        <f t="shared" si="7"/>
        <v>9.6296199999999998E-2</v>
      </c>
      <c r="AD21">
        <f t="shared" si="8"/>
        <v>8.3871000000000001E-2</v>
      </c>
      <c r="AE21">
        <f t="shared" si="9"/>
        <v>0</v>
      </c>
      <c r="AF21">
        <f t="shared" si="10"/>
        <v>0</v>
      </c>
      <c r="AI21">
        <f t="shared" si="11"/>
        <v>0.44655060000000002</v>
      </c>
      <c r="AK21">
        <f t="shared" si="12"/>
        <v>0.93909850305877984</v>
      </c>
      <c r="AL21">
        <f t="shared" si="13"/>
        <v>1.0038638398425621</v>
      </c>
      <c r="AM21">
        <f t="shared" si="14"/>
        <v>1.0397164397494931</v>
      </c>
      <c r="AN21">
        <f t="shared" si="15"/>
        <v>1.0782227142903849</v>
      </c>
      <c r="AO21">
        <f t="shared" si="16"/>
        <v>0.93909850305877984</v>
      </c>
      <c r="AP21">
        <f t="shared" si="17"/>
        <v>0</v>
      </c>
      <c r="AQ21">
        <f t="shared" si="18"/>
        <v>0</v>
      </c>
      <c r="AR21">
        <f t="shared" si="19"/>
        <v>0</v>
      </c>
      <c r="AW21">
        <f t="shared" si="20"/>
        <v>6.0901496941220157E-2</v>
      </c>
      <c r="AX21">
        <f t="shared" si="21"/>
        <v>-3.8638398425621112E-3</v>
      </c>
      <c r="AY21">
        <f t="shared" si="22"/>
        <v>-3.9716439749493126E-2</v>
      </c>
      <c r="AZ21">
        <f t="shared" si="23"/>
        <v>-7.8222714290384854E-2</v>
      </c>
      <c r="BA21">
        <f t="shared" si="24"/>
        <v>6.0901496941220157E-2</v>
      </c>
      <c r="BB21">
        <f t="shared" si="25"/>
        <v>1</v>
      </c>
      <c r="BC21">
        <f t="shared" si="26"/>
        <v>1</v>
      </c>
      <c r="BF21">
        <f t="shared" si="27"/>
        <v>3.7089923296814483E-3</v>
      </c>
      <c r="BG21">
        <f t="shared" si="28"/>
        <v>1.49292583289704E-5</v>
      </c>
      <c r="BH21">
        <f t="shared" si="29"/>
        <v>1.5773955863751176E-3</v>
      </c>
      <c r="BI21">
        <f t="shared" si="30"/>
        <v>6.1187930309551785E-3</v>
      </c>
      <c r="BJ21">
        <f t="shared" si="31"/>
        <v>3.7089923296814483E-3</v>
      </c>
      <c r="BK21">
        <f t="shared" si="32"/>
        <v>1</v>
      </c>
      <c r="BL21">
        <f t="shared" si="33"/>
        <v>1</v>
      </c>
      <c r="BP21">
        <f t="shared" si="34"/>
        <v>7.4179846593628966E-4</v>
      </c>
      <c r="BQ21">
        <f t="shared" si="35"/>
        <v>2.9858516657940802E-6</v>
      </c>
      <c r="BR21">
        <f t="shared" si="36"/>
        <v>3.1547911727502353E-4</v>
      </c>
      <c r="BS21">
        <f t="shared" si="37"/>
        <v>1.2237586061910359E-3</v>
      </c>
      <c r="BT21">
        <f t="shared" si="38"/>
        <v>7.4179846593628966E-4</v>
      </c>
      <c r="BU21">
        <f t="shared" si="39"/>
        <v>0</v>
      </c>
      <c r="BV21">
        <f t="shared" si="40"/>
        <v>0</v>
      </c>
      <c r="BY21">
        <f t="shared" si="41"/>
        <v>3.0258205070044326E-3</v>
      </c>
      <c r="CC21">
        <f t="shared" si="42"/>
        <v>5.5007458648845362E-2</v>
      </c>
    </row>
    <row r="22" spans="1:81">
      <c r="A22" s="1" t="s">
        <v>21</v>
      </c>
      <c r="C22" s="2">
        <v>0.2</v>
      </c>
      <c r="D22" s="2">
        <v>0.2</v>
      </c>
      <c r="E22" s="2">
        <v>0.2</v>
      </c>
      <c r="F22" s="2">
        <v>0.2</v>
      </c>
      <c r="G22" s="2">
        <v>0.2</v>
      </c>
      <c r="H22" s="2">
        <v>0</v>
      </c>
      <c r="I22" s="2">
        <v>0</v>
      </c>
      <c r="Q22">
        <v>0.52</v>
      </c>
      <c r="R22">
        <v>0.48148099999999999</v>
      </c>
      <c r="S22">
        <v>0.46428599999999998</v>
      </c>
      <c r="T22">
        <v>0.48148099999999999</v>
      </c>
      <c r="V22">
        <v>0</v>
      </c>
      <c r="W22">
        <v>0</v>
      </c>
      <c r="X22">
        <v>0</v>
      </c>
      <c r="Z22">
        <f t="shared" si="4"/>
        <v>0.10400000000000001</v>
      </c>
      <c r="AA22">
        <f t="shared" si="5"/>
        <v>9.6296199999999998E-2</v>
      </c>
      <c r="AB22">
        <f t="shared" si="6"/>
        <v>9.2857200000000001E-2</v>
      </c>
      <c r="AC22">
        <f t="shared" si="7"/>
        <v>9.6296199999999998E-2</v>
      </c>
      <c r="AD22">
        <f t="shared" si="8"/>
        <v>0</v>
      </c>
      <c r="AE22">
        <f t="shared" si="9"/>
        <v>0</v>
      </c>
      <c r="AF22">
        <f t="shared" si="10"/>
        <v>0</v>
      </c>
      <c r="AI22">
        <f t="shared" si="11"/>
        <v>0.38944960000000001</v>
      </c>
      <c r="AK22">
        <f t="shared" si="12"/>
        <v>1.3352177021108764</v>
      </c>
      <c r="AL22">
        <f t="shared" si="13"/>
        <v>1.2363114508270132</v>
      </c>
      <c r="AM22">
        <f t="shared" si="14"/>
        <v>1.1921593962350969</v>
      </c>
      <c r="AN22">
        <f t="shared" si="15"/>
        <v>1.2363114508270132</v>
      </c>
      <c r="AO22">
        <f t="shared" si="16"/>
        <v>0</v>
      </c>
      <c r="AP22">
        <f t="shared" si="17"/>
        <v>0</v>
      </c>
      <c r="AQ22">
        <f t="shared" si="18"/>
        <v>0</v>
      </c>
      <c r="AR22">
        <f t="shared" si="19"/>
        <v>0</v>
      </c>
      <c r="AW22">
        <f t="shared" si="20"/>
        <v>-0.33521770211087643</v>
      </c>
      <c r="AX22">
        <f t="shared" si="21"/>
        <v>-0.23631145082701321</v>
      </c>
      <c r="AY22">
        <f t="shared" si="22"/>
        <v>-0.19215939623509692</v>
      </c>
      <c r="AZ22">
        <f t="shared" si="23"/>
        <v>-0.23631145082701321</v>
      </c>
      <c r="BA22">
        <f t="shared" si="24"/>
        <v>1</v>
      </c>
      <c r="BB22">
        <f t="shared" si="25"/>
        <v>1</v>
      </c>
      <c r="BC22">
        <f t="shared" si="26"/>
        <v>1</v>
      </c>
      <c r="BF22">
        <f t="shared" si="27"/>
        <v>0.11237090780849629</v>
      </c>
      <c r="BG22">
        <f t="shared" si="28"/>
        <v>5.5843101791967886E-2</v>
      </c>
      <c r="BH22">
        <f t="shared" si="29"/>
        <v>3.6925233561436982E-2</v>
      </c>
      <c r="BI22">
        <f t="shared" si="30"/>
        <v>5.5843101791967886E-2</v>
      </c>
      <c r="BJ22">
        <f t="shared" si="31"/>
        <v>1</v>
      </c>
      <c r="BK22">
        <f t="shared" si="32"/>
        <v>1</v>
      </c>
      <c r="BL22">
        <f t="shared" si="33"/>
        <v>1</v>
      </c>
      <c r="BP22">
        <f t="shared" si="34"/>
        <v>2.2474181561699259E-2</v>
      </c>
      <c r="BQ22">
        <f t="shared" si="35"/>
        <v>1.1168620358393578E-2</v>
      </c>
      <c r="BR22">
        <f t="shared" si="36"/>
        <v>7.3850467122873967E-3</v>
      </c>
      <c r="BS22">
        <f t="shared" si="37"/>
        <v>1.1168620358393578E-2</v>
      </c>
      <c r="BT22">
        <f t="shared" si="38"/>
        <v>0.2</v>
      </c>
      <c r="BU22">
        <f t="shared" si="39"/>
        <v>0</v>
      </c>
      <c r="BV22">
        <f t="shared" si="40"/>
        <v>0</v>
      </c>
      <c r="BY22">
        <f t="shared" si="41"/>
        <v>0.2521964689907738</v>
      </c>
      <c r="CC22">
        <f t="shared" si="42"/>
        <v>0.50219166559270356</v>
      </c>
    </row>
    <row r="23" spans="1:81">
      <c r="A23" s="3" t="s">
        <v>22</v>
      </c>
      <c r="C23" s="2">
        <v>0.25</v>
      </c>
      <c r="D23" s="6">
        <v>0.25</v>
      </c>
      <c r="E23" s="6">
        <v>0.25</v>
      </c>
      <c r="F23" s="6">
        <v>0.25</v>
      </c>
      <c r="G23" s="2"/>
      <c r="H23" s="2">
        <v>0</v>
      </c>
      <c r="I23" s="2">
        <v>0</v>
      </c>
      <c r="Q23">
        <v>0.48148099999999999</v>
      </c>
      <c r="R23">
        <v>0.52</v>
      </c>
      <c r="S23">
        <v>0.46428599999999998</v>
      </c>
      <c r="T23">
        <v>0.46428599999999998</v>
      </c>
      <c r="U23">
        <v>0.44827600000000001</v>
      </c>
      <c r="V23">
        <v>0</v>
      </c>
      <c r="W23">
        <v>0</v>
      </c>
      <c r="X23">
        <v>0</v>
      </c>
      <c r="Z23">
        <f t="shared" si="4"/>
        <v>0.12037025</v>
      </c>
      <c r="AA23">
        <f t="shared" si="5"/>
        <v>0.13</v>
      </c>
      <c r="AB23">
        <f t="shared" si="6"/>
        <v>0.11607149999999999</v>
      </c>
      <c r="AC23">
        <f t="shared" si="7"/>
        <v>0.11607149999999999</v>
      </c>
      <c r="AD23">
        <f t="shared" si="8"/>
        <v>0</v>
      </c>
      <c r="AE23">
        <f t="shared" si="9"/>
        <v>0</v>
      </c>
      <c r="AF23">
        <f t="shared" si="10"/>
        <v>0</v>
      </c>
      <c r="AI23">
        <f t="shared" si="11"/>
        <v>0.48251325</v>
      </c>
      <c r="AK23">
        <f t="shared" si="12"/>
        <v>0.99786068050980981</v>
      </c>
      <c r="AL23">
        <f t="shared" si="13"/>
        <v>1.0776906126412074</v>
      </c>
      <c r="AM23">
        <f t="shared" si="14"/>
        <v>0.96222435342449142</v>
      </c>
      <c r="AN23">
        <f t="shared" si="15"/>
        <v>0.96222435342449142</v>
      </c>
      <c r="AO23">
        <f t="shared" si="16"/>
        <v>0.92904391744682657</v>
      </c>
      <c r="AP23">
        <f t="shared" si="17"/>
        <v>0</v>
      </c>
      <c r="AQ23">
        <f t="shared" si="18"/>
        <v>0</v>
      </c>
      <c r="AR23">
        <f t="shared" si="19"/>
        <v>0</v>
      </c>
      <c r="AW23">
        <f t="shared" si="20"/>
        <v>2.1393194901901946E-3</v>
      </c>
      <c r="AX23">
        <f t="shared" si="21"/>
        <v>-7.7690612641207357E-2</v>
      </c>
      <c r="AY23">
        <f t="shared" si="22"/>
        <v>3.7775646575508581E-2</v>
      </c>
      <c r="AZ23">
        <f t="shared" si="23"/>
        <v>3.7775646575508581E-2</v>
      </c>
      <c r="BA23">
        <f t="shared" si="24"/>
        <v>7.0956082553173427E-2</v>
      </c>
      <c r="BB23">
        <f t="shared" si="25"/>
        <v>1</v>
      </c>
      <c r="BC23">
        <f t="shared" si="26"/>
        <v>1</v>
      </c>
      <c r="BF23">
        <f t="shared" si="27"/>
        <v>4.5766878811076343E-6</v>
      </c>
      <c r="BG23">
        <f t="shared" si="28"/>
        <v>6.0358312925661286E-3</v>
      </c>
      <c r="BH23">
        <f t="shared" si="29"/>
        <v>1.4269994741977331E-3</v>
      </c>
      <c r="BI23">
        <f t="shared" si="30"/>
        <v>1.4269994741977331E-3</v>
      </c>
      <c r="BJ23">
        <f t="shared" si="31"/>
        <v>5.0347656512927629E-3</v>
      </c>
      <c r="BK23">
        <f t="shared" si="32"/>
        <v>1</v>
      </c>
      <c r="BL23">
        <f t="shared" si="33"/>
        <v>1</v>
      </c>
      <c r="BP23">
        <f t="shared" si="34"/>
        <v>1.1441719702769086E-6</v>
      </c>
      <c r="BQ23">
        <f t="shared" si="35"/>
        <v>1.5089578231415322E-3</v>
      </c>
      <c r="BR23">
        <f t="shared" si="36"/>
        <v>3.5674986854943328E-4</v>
      </c>
      <c r="BS23">
        <f t="shared" si="37"/>
        <v>3.5674986854943328E-4</v>
      </c>
      <c r="BT23">
        <f t="shared" si="38"/>
        <v>0</v>
      </c>
      <c r="BU23">
        <f t="shared" si="39"/>
        <v>0</v>
      </c>
      <c r="BV23">
        <f t="shared" si="40"/>
        <v>0</v>
      </c>
      <c r="BY23">
        <f t="shared" si="41"/>
        <v>2.2236017322106757E-3</v>
      </c>
      <c r="CC23">
        <f t="shared" si="42"/>
        <v>4.7155081722023089E-2</v>
      </c>
    </row>
    <row r="24" spans="1:81">
      <c r="A24" s="6" t="s">
        <v>23</v>
      </c>
      <c r="C24" s="2">
        <v>0.2</v>
      </c>
      <c r="D24" s="2">
        <v>0.2</v>
      </c>
      <c r="E24" s="2">
        <v>0.2</v>
      </c>
      <c r="F24" s="2">
        <v>0.2</v>
      </c>
      <c r="G24" s="2">
        <v>0.2</v>
      </c>
      <c r="H24" s="2">
        <v>0</v>
      </c>
      <c r="I24" s="2">
        <v>0</v>
      </c>
      <c r="Q24">
        <v>0.52</v>
      </c>
      <c r="R24">
        <v>0.46428599999999998</v>
      </c>
      <c r="S24">
        <v>0.44827600000000001</v>
      </c>
      <c r="T24">
        <v>0.35135100000000002</v>
      </c>
      <c r="U24">
        <v>0.41935499999999998</v>
      </c>
      <c r="V24">
        <v>0</v>
      </c>
      <c r="W24">
        <v>0</v>
      </c>
      <c r="X24">
        <v>0</v>
      </c>
      <c r="Z24">
        <f t="shared" si="4"/>
        <v>0.10400000000000001</v>
      </c>
      <c r="AA24">
        <f t="shared" si="5"/>
        <v>9.2857200000000001E-2</v>
      </c>
      <c r="AB24">
        <f t="shared" si="6"/>
        <v>8.9655200000000004E-2</v>
      </c>
      <c r="AC24">
        <f t="shared" si="7"/>
        <v>7.0270200000000005E-2</v>
      </c>
      <c r="AD24">
        <f t="shared" si="8"/>
        <v>8.3871000000000001E-2</v>
      </c>
      <c r="AE24">
        <f t="shared" si="9"/>
        <v>0</v>
      </c>
      <c r="AF24">
        <f t="shared" si="10"/>
        <v>0</v>
      </c>
      <c r="AI24">
        <f t="shared" si="11"/>
        <v>0.44065359999999998</v>
      </c>
      <c r="AK24">
        <f t="shared" si="12"/>
        <v>1.180065248530819</v>
      </c>
      <c r="AL24">
        <f t="shared" si="13"/>
        <v>1.0536303345757303</v>
      </c>
      <c r="AM24">
        <f t="shared" si="14"/>
        <v>1.0172979410584642</v>
      </c>
      <c r="AN24">
        <f t="shared" si="15"/>
        <v>0.79734058680106101</v>
      </c>
      <c r="AO24">
        <f t="shared" si="16"/>
        <v>0.95166588903392602</v>
      </c>
      <c r="AP24">
        <f t="shared" si="17"/>
        <v>0</v>
      </c>
      <c r="AQ24">
        <f t="shared" si="18"/>
        <v>0</v>
      </c>
      <c r="AR24">
        <f t="shared" si="19"/>
        <v>0</v>
      </c>
      <c r="AW24">
        <f t="shared" si="20"/>
        <v>-0.18006524853081896</v>
      </c>
      <c r="AX24">
        <f t="shared" si="21"/>
        <v>-5.3630334575730298E-2</v>
      </c>
      <c r="AY24">
        <f t="shared" si="22"/>
        <v>-1.7297941058464161E-2</v>
      </c>
      <c r="AZ24">
        <f t="shared" si="23"/>
        <v>0.20265941319893899</v>
      </c>
      <c r="BA24">
        <f t="shared" si="24"/>
        <v>4.8334110966073984E-2</v>
      </c>
      <c r="BB24">
        <f t="shared" si="25"/>
        <v>1</v>
      </c>
      <c r="BC24">
        <f t="shared" si="26"/>
        <v>1</v>
      </c>
      <c r="BF24">
        <f t="shared" si="27"/>
        <v>3.2423493728465598E-2</v>
      </c>
      <c r="BG24">
        <f t="shared" si="28"/>
        <v>2.8762127867047729E-3</v>
      </c>
      <c r="BH24">
        <f t="shared" si="29"/>
        <v>2.9921876486210022E-4</v>
      </c>
      <c r="BI24">
        <f t="shared" si="30"/>
        <v>4.1070837758138287E-2</v>
      </c>
      <c r="BJ24">
        <f t="shared" si="31"/>
        <v>2.3361862828807532E-3</v>
      </c>
      <c r="BK24">
        <f t="shared" si="32"/>
        <v>1</v>
      </c>
      <c r="BL24">
        <f t="shared" si="33"/>
        <v>1</v>
      </c>
      <c r="BP24">
        <f t="shared" si="34"/>
        <v>6.4846987456931198E-3</v>
      </c>
      <c r="BQ24">
        <f t="shared" si="35"/>
        <v>5.7524255734095464E-4</v>
      </c>
      <c r="BR24">
        <f t="shared" si="36"/>
        <v>5.9843752972420047E-5</v>
      </c>
      <c r="BS24">
        <f t="shared" si="37"/>
        <v>8.2141675516276581E-3</v>
      </c>
      <c r="BT24">
        <f t="shared" si="38"/>
        <v>4.6723725657615064E-4</v>
      </c>
      <c r="BU24">
        <f t="shared" si="39"/>
        <v>0</v>
      </c>
      <c r="BV24">
        <f t="shared" si="40"/>
        <v>0</v>
      </c>
      <c r="BY24">
        <f t="shared" si="41"/>
        <v>1.5801189864210304E-2</v>
      </c>
      <c r="CC24">
        <f t="shared" si="42"/>
        <v>0.12570278383635863</v>
      </c>
    </row>
    <row r="25" spans="1:81">
      <c r="A25" s="3" t="s">
        <v>24</v>
      </c>
      <c r="C25" s="2">
        <v>0.2</v>
      </c>
      <c r="D25" s="2">
        <v>0.2</v>
      </c>
      <c r="E25" s="2">
        <v>0.2</v>
      </c>
      <c r="F25" s="2">
        <v>0.2</v>
      </c>
      <c r="G25" s="2">
        <v>0.2</v>
      </c>
      <c r="H25" s="2">
        <v>0</v>
      </c>
      <c r="I25" s="2">
        <v>0</v>
      </c>
      <c r="Q25">
        <v>0.46428599999999998</v>
      </c>
      <c r="R25">
        <v>0.52</v>
      </c>
      <c r="S25">
        <v>0.44827600000000001</v>
      </c>
      <c r="T25">
        <v>0.59090900000000002</v>
      </c>
      <c r="U25">
        <v>0.48148099999999999</v>
      </c>
      <c r="V25">
        <v>0</v>
      </c>
      <c r="W25">
        <v>0</v>
      </c>
      <c r="X25">
        <v>0</v>
      </c>
      <c r="Z25">
        <f t="shared" si="4"/>
        <v>9.2857200000000001E-2</v>
      </c>
      <c r="AA25">
        <f t="shared" si="5"/>
        <v>0.10400000000000001</v>
      </c>
      <c r="AB25">
        <f t="shared" si="6"/>
        <v>8.9655200000000004E-2</v>
      </c>
      <c r="AC25">
        <f t="shared" si="7"/>
        <v>0.1181818</v>
      </c>
      <c r="AD25">
        <f t="shared" si="8"/>
        <v>9.6296199999999998E-2</v>
      </c>
      <c r="AE25">
        <f t="shared" si="9"/>
        <v>0</v>
      </c>
      <c r="AF25">
        <f t="shared" si="10"/>
        <v>0</v>
      </c>
      <c r="AI25">
        <f t="shared" si="11"/>
        <v>0.50099040000000006</v>
      </c>
      <c r="AK25">
        <f t="shared" si="12"/>
        <v>0.92673632069596523</v>
      </c>
      <c r="AL25">
        <f t="shared" si="13"/>
        <v>1.0379440404446871</v>
      </c>
      <c r="AM25">
        <f t="shared" si="14"/>
        <v>0.89477962052765869</v>
      </c>
      <c r="AN25">
        <f t="shared" si="15"/>
        <v>1.1794816826829415</v>
      </c>
      <c r="AO25">
        <f t="shared" si="16"/>
        <v>0.96105833564874688</v>
      </c>
      <c r="AP25">
        <f t="shared" si="17"/>
        <v>0</v>
      </c>
      <c r="AQ25">
        <f t="shared" si="18"/>
        <v>0</v>
      </c>
      <c r="AR25">
        <f t="shared" si="19"/>
        <v>0</v>
      </c>
      <c r="AW25">
        <f t="shared" si="20"/>
        <v>7.3263679304034768E-2</v>
      </c>
      <c r="AX25">
        <f t="shared" si="21"/>
        <v>-3.7944040444687133E-2</v>
      </c>
      <c r="AY25">
        <f t="shared" si="22"/>
        <v>0.10522037947234131</v>
      </c>
      <c r="AZ25">
        <f t="shared" si="23"/>
        <v>-0.17948168268294151</v>
      </c>
      <c r="BA25">
        <f t="shared" si="24"/>
        <v>3.8941664351253125E-2</v>
      </c>
      <c r="BB25">
        <f t="shared" si="25"/>
        <v>1</v>
      </c>
      <c r="BC25">
        <f t="shared" si="26"/>
        <v>1</v>
      </c>
      <c r="BF25">
        <f t="shared" si="27"/>
        <v>5.3675667051644527E-3</v>
      </c>
      <c r="BG25">
        <f t="shared" si="28"/>
        <v>1.4397502052680528E-3</v>
      </c>
      <c r="BH25">
        <f t="shared" si="29"/>
        <v>1.1071328256303505E-2</v>
      </c>
      <c r="BI25">
        <f t="shared" si="30"/>
        <v>3.2213674418700107E-2</v>
      </c>
      <c r="BJ25">
        <f t="shared" si="31"/>
        <v>1.5164532224456585E-3</v>
      </c>
      <c r="BK25">
        <f t="shared" si="32"/>
        <v>1</v>
      </c>
      <c r="BL25">
        <f t="shared" si="33"/>
        <v>1</v>
      </c>
      <c r="BP25">
        <f t="shared" si="34"/>
        <v>1.0735133410328906E-3</v>
      </c>
      <c r="BQ25">
        <f t="shared" si="35"/>
        <v>2.8795004105361058E-4</v>
      </c>
      <c r="BR25">
        <f t="shared" si="36"/>
        <v>2.2142656512607012E-3</v>
      </c>
      <c r="BS25">
        <f t="shared" si="37"/>
        <v>6.4427348837400216E-3</v>
      </c>
      <c r="BT25">
        <f t="shared" si="38"/>
        <v>3.0329064448913172E-4</v>
      </c>
      <c r="BU25">
        <f t="shared" si="39"/>
        <v>0</v>
      </c>
      <c r="BV25">
        <f t="shared" si="40"/>
        <v>0</v>
      </c>
      <c r="BY25">
        <f t="shared" si="41"/>
        <v>1.0321754561576356E-2</v>
      </c>
      <c r="CC25">
        <f t="shared" si="42"/>
        <v>0.10159603615090677</v>
      </c>
    </row>
    <row r="26" spans="1:81">
      <c r="A26" s="3" t="s">
        <v>25</v>
      </c>
      <c r="C26" s="2">
        <v>0.2</v>
      </c>
      <c r="D26" s="2">
        <v>0.2</v>
      </c>
      <c r="E26" s="2">
        <v>0.2</v>
      </c>
      <c r="F26" s="2">
        <v>0.2</v>
      </c>
      <c r="G26" s="2">
        <v>0.2</v>
      </c>
      <c r="H26" s="2">
        <v>0</v>
      </c>
      <c r="I26" s="2">
        <v>0</v>
      </c>
      <c r="Q26">
        <v>0.41935499999999998</v>
      </c>
      <c r="R26">
        <v>0.44827600000000001</v>
      </c>
      <c r="S26">
        <v>0.44827600000000001</v>
      </c>
      <c r="T26">
        <v>0.46428599999999998</v>
      </c>
      <c r="U26">
        <v>0.41935499999999998</v>
      </c>
      <c r="V26">
        <v>0</v>
      </c>
      <c r="W26">
        <v>0</v>
      </c>
      <c r="X26">
        <v>0</v>
      </c>
      <c r="Z26">
        <f t="shared" si="4"/>
        <v>8.3871000000000001E-2</v>
      </c>
      <c r="AA26">
        <f t="shared" si="5"/>
        <v>8.9655200000000004E-2</v>
      </c>
      <c r="AB26">
        <f t="shared" si="6"/>
        <v>8.9655200000000004E-2</v>
      </c>
      <c r="AC26">
        <f t="shared" si="7"/>
        <v>9.2857200000000001E-2</v>
      </c>
      <c r="AD26">
        <f t="shared" si="8"/>
        <v>8.3871000000000001E-2</v>
      </c>
      <c r="AE26">
        <f t="shared" si="9"/>
        <v>0</v>
      </c>
      <c r="AF26">
        <f t="shared" si="10"/>
        <v>0</v>
      </c>
      <c r="AI26">
        <f t="shared" si="11"/>
        <v>0.43990960000000001</v>
      </c>
      <c r="AK26">
        <f t="shared" si="12"/>
        <v>0.95327540021859025</v>
      </c>
      <c r="AL26">
        <f t="shared" si="13"/>
        <v>1.0190184528821375</v>
      </c>
      <c r="AM26">
        <f t="shared" si="14"/>
        <v>1.0190184528821375</v>
      </c>
      <c r="AN26">
        <f t="shared" si="15"/>
        <v>1.055412293798544</v>
      </c>
      <c r="AO26">
        <f t="shared" si="16"/>
        <v>0.95327540021859025</v>
      </c>
      <c r="AP26">
        <f t="shared" si="17"/>
        <v>0</v>
      </c>
      <c r="AQ26">
        <f t="shared" si="18"/>
        <v>0</v>
      </c>
      <c r="AR26">
        <f t="shared" si="19"/>
        <v>0</v>
      </c>
      <c r="AW26">
        <f t="shared" si="20"/>
        <v>4.6724599781409748E-2</v>
      </c>
      <c r="AX26">
        <f t="shared" si="21"/>
        <v>-1.9018452882137549E-2</v>
      </c>
      <c r="AY26">
        <f t="shared" si="22"/>
        <v>-1.9018452882137549E-2</v>
      </c>
      <c r="AZ26">
        <f t="shared" si="23"/>
        <v>-5.5412293798543955E-2</v>
      </c>
      <c r="BA26">
        <f t="shared" si="24"/>
        <v>4.6724599781409748E-2</v>
      </c>
      <c r="BB26">
        <f t="shared" si="25"/>
        <v>1</v>
      </c>
      <c r="BC26">
        <f t="shared" si="26"/>
        <v>1</v>
      </c>
      <c r="BF26">
        <f t="shared" si="27"/>
        <v>2.1831882247329158E-3</v>
      </c>
      <c r="BG26">
        <f t="shared" si="28"/>
        <v>3.6170155003008601E-4</v>
      </c>
      <c r="BH26">
        <f t="shared" si="29"/>
        <v>3.6170155003008601E-4</v>
      </c>
      <c r="BI26">
        <f t="shared" si="30"/>
        <v>3.070522304016153E-3</v>
      </c>
      <c r="BJ26">
        <f t="shared" si="31"/>
        <v>2.1831882247329158E-3</v>
      </c>
      <c r="BK26">
        <f t="shared" si="32"/>
        <v>1</v>
      </c>
      <c r="BL26">
        <f t="shared" si="33"/>
        <v>1</v>
      </c>
      <c r="BP26">
        <f t="shared" si="34"/>
        <v>4.366376449465832E-4</v>
      </c>
      <c r="BQ26">
        <f t="shared" si="35"/>
        <v>7.234031000601721E-5</v>
      </c>
      <c r="BR26">
        <f t="shared" si="36"/>
        <v>7.234031000601721E-5</v>
      </c>
      <c r="BS26">
        <f t="shared" si="37"/>
        <v>6.1410446080323062E-4</v>
      </c>
      <c r="BT26">
        <f t="shared" si="38"/>
        <v>4.366376449465832E-4</v>
      </c>
      <c r="BU26">
        <f t="shared" si="39"/>
        <v>0</v>
      </c>
      <c r="BV26">
        <f t="shared" si="40"/>
        <v>0</v>
      </c>
      <c r="BY26">
        <f t="shared" si="41"/>
        <v>1.6320603707084315E-3</v>
      </c>
      <c r="CC26">
        <f t="shared" si="42"/>
        <v>4.0398766945396139E-2</v>
      </c>
    </row>
    <row r="27" spans="1:81">
      <c r="A27" s="3" t="s">
        <v>26</v>
      </c>
      <c r="C27" s="2">
        <v>0.2</v>
      </c>
      <c r="D27" s="2">
        <v>0.2</v>
      </c>
      <c r="E27" s="2">
        <v>0.2</v>
      </c>
      <c r="F27" s="2">
        <v>0.2</v>
      </c>
      <c r="G27" s="2">
        <v>0.2</v>
      </c>
      <c r="H27" s="2">
        <v>0</v>
      </c>
      <c r="I27" s="2">
        <v>0</v>
      </c>
      <c r="Q27">
        <v>0.41935499999999998</v>
      </c>
      <c r="R27">
        <v>0.44827600000000001</v>
      </c>
      <c r="S27">
        <v>0.44827600000000001</v>
      </c>
      <c r="T27">
        <v>0.46428599999999998</v>
      </c>
      <c r="U27">
        <v>0.41935499999999998</v>
      </c>
      <c r="V27">
        <v>0</v>
      </c>
      <c r="W27">
        <v>0</v>
      </c>
      <c r="X27">
        <v>0</v>
      </c>
      <c r="Z27">
        <f t="shared" si="4"/>
        <v>8.3871000000000001E-2</v>
      </c>
      <c r="AA27">
        <f t="shared" si="5"/>
        <v>8.9655200000000004E-2</v>
      </c>
      <c r="AB27">
        <f t="shared" si="6"/>
        <v>8.9655200000000004E-2</v>
      </c>
      <c r="AC27">
        <f t="shared" si="7"/>
        <v>9.2857200000000001E-2</v>
      </c>
      <c r="AD27">
        <f t="shared" si="8"/>
        <v>8.3871000000000001E-2</v>
      </c>
      <c r="AE27">
        <f t="shared" si="9"/>
        <v>0</v>
      </c>
      <c r="AF27">
        <f t="shared" si="10"/>
        <v>0</v>
      </c>
      <c r="AI27">
        <f t="shared" si="11"/>
        <v>0.43990960000000001</v>
      </c>
      <c r="AK27">
        <f t="shared" si="12"/>
        <v>0.95327540021859025</v>
      </c>
      <c r="AL27">
        <f t="shared" si="13"/>
        <v>1.0190184528821375</v>
      </c>
      <c r="AM27">
        <f t="shared" si="14"/>
        <v>1.0190184528821375</v>
      </c>
      <c r="AN27">
        <f t="shared" si="15"/>
        <v>1.055412293798544</v>
      </c>
      <c r="AO27">
        <f t="shared" si="16"/>
        <v>0.95327540021859025</v>
      </c>
      <c r="AP27">
        <f t="shared" si="17"/>
        <v>0</v>
      </c>
      <c r="AQ27">
        <f t="shared" si="18"/>
        <v>0</v>
      </c>
      <c r="AR27">
        <f t="shared" si="19"/>
        <v>0</v>
      </c>
      <c r="AW27">
        <f t="shared" si="20"/>
        <v>4.6724599781409748E-2</v>
      </c>
      <c r="AX27">
        <f t="shared" si="21"/>
        <v>-1.9018452882137549E-2</v>
      </c>
      <c r="AY27">
        <f t="shared" si="22"/>
        <v>-1.9018452882137549E-2</v>
      </c>
      <c r="AZ27">
        <f t="shared" si="23"/>
        <v>-5.5412293798543955E-2</v>
      </c>
      <c r="BA27">
        <f t="shared" si="24"/>
        <v>4.6724599781409748E-2</v>
      </c>
      <c r="BB27">
        <f t="shared" si="25"/>
        <v>1</v>
      </c>
      <c r="BC27">
        <f t="shared" si="26"/>
        <v>1</v>
      </c>
      <c r="BF27">
        <f t="shared" si="27"/>
        <v>2.1831882247329158E-3</v>
      </c>
      <c r="BG27">
        <f t="shared" si="28"/>
        <v>3.6170155003008601E-4</v>
      </c>
      <c r="BH27">
        <f t="shared" si="29"/>
        <v>3.6170155003008601E-4</v>
      </c>
      <c r="BI27">
        <f t="shared" si="30"/>
        <v>3.070522304016153E-3</v>
      </c>
      <c r="BJ27">
        <f t="shared" si="31"/>
        <v>2.1831882247329158E-3</v>
      </c>
      <c r="BK27">
        <f t="shared" si="32"/>
        <v>1</v>
      </c>
      <c r="BL27">
        <f t="shared" si="33"/>
        <v>1</v>
      </c>
      <c r="BP27">
        <f t="shared" si="34"/>
        <v>4.366376449465832E-4</v>
      </c>
      <c r="BQ27">
        <f t="shared" si="35"/>
        <v>7.234031000601721E-5</v>
      </c>
      <c r="BR27">
        <f t="shared" si="36"/>
        <v>7.234031000601721E-5</v>
      </c>
      <c r="BS27">
        <f t="shared" si="37"/>
        <v>6.1410446080323062E-4</v>
      </c>
      <c r="BT27">
        <f t="shared" si="38"/>
        <v>4.366376449465832E-4</v>
      </c>
      <c r="BU27">
        <f t="shared" si="39"/>
        <v>0</v>
      </c>
      <c r="BV27">
        <f t="shared" si="40"/>
        <v>0</v>
      </c>
      <c r="BY27">
        <f t="shared" si="41"/>
        <v>1.6320603707084315E-3</v>
      </c>
      <c r="CC27">
        <f t="shared" si="42"/>
        <v>4.0398766945396139E-2</v>
      </c>
    </row>
    <row r="28" spans="1:81">
      <c r="A28" s="1" t="s">
        <v>27</v>
      </c>
      <c r="C28" s="2">
        <v>0.2</v>
      </c>
      <c r="D28" s="2">
        <v>0.2</v>
      </c>
      <c r="E28" s="2">
        <v>0.2</v>
      </c>
      <c r="F28" s="2">
        <v>0.2</v>
      </c>
      <c r="G28" s="2">
        <v>0.2</v>
      </c>
      <c r="H28" s="2">
        <v>0</v>
      </c>
      <c r="I28" s="2">
        <v>0</v>
      </c>
      <c r="Q28">
        <v>0.46428599999999998</v>
      </c>
      <c r="R28">
        <v>0.44827600000000001</v>
      </c>
      <c r="S28">
        <v>0.44827600000000001</v>
      </c>
      <c r="T28">
        <v>0.46428599999999998</v>
      </c>
      <c r="U28">
        <v>0.48148099999999999</v>
      </c>
      <c r="V28">
        <v>0</v>
      </c>
      <c r="W28">
        <v>0</v>
      </c>
      <c r="X28">
        <v>0</v>
      </c>
      <c r="Z28">
        <f t="shared" si="4"/>
        <v>9.2857200000000001E-2</v>
      </c>
      <c r="AA28">
        <f t="shared" si="5"/>
        <v>8.9655200000000004E-2</v>
      </c>
      <c r="AB28">
        <f t="shared" si="6"/>
        <v>8.9655200000000004E-2</v>
      </c>
      <c r="AC28">
        <f t="shared" si="7"/>
        <v>9.2857200000000001E-2</v>
      </c>
      <c r="AD28">
        <f t="shared" si="8"/>
        <v>9.6296199999999998E-2</v>
      </c>
      <c r="AE28">
        <f t="shared" si="9"/>
        <v>0</v>
      </c>
      <c r="AF28">
        <f t="shared" si="10"/>
        <v>0</v>
      </c>
      <c r="AI28">
        <f t="shared" si="11"/>
        <v>0.46132100000000004</v>
      </c>
      <c r="AK28">
        <f t="shared" si="12"/>
        <v>1.0064271949466856</v>
      </c>
      <c r="AL28">
        <f t="shared" si="13"/>
        <v>0.97172250992259179</v>
      </c>
      <c r="AM28">
        <f t="shared" si="14"/>
        <v>0.97172250992259179</v>
      </c>
      <c r="AN28">
        <f t="shared" si="15"/>
        <v>1.0064271949466856</v>
      </c>
      <c r="AO28">
        <f t="shared" si="16"/>
        <v>1.0437005902614447</v>
      </c>
      <c r="AP28">
        <f t="shared" si="17"/>
        <v>0</v>
      </c>
      <c r="AQ28">
        <f t="shared" si="18"/>
        <v>0</v>
      </c>
      <c r="AR28">
        <f t="shared" si="19"/>
        <v>0</v>
      </c>
      <c r="AW28">
        <f t="shared" si="20"/>
        <v>-6.4271949466856437E-3</v>
      </c>
      <c r="AX28">
        <f t="shared" si="21"/>
        <v>2.8277490077408207E-2</v>
      </c>
      <c r="AY28">
        <f t="shared" si="22"/>
        <v>2.8277490077408207E-2</v>
      </c>
      <c r="AZ28">
        <f t="shared" si="23"/>
        <v>-6.4271949466856437E-3</v>
      </c>
      <c r="BA28">
        <f t="shared" si="24"/>
        <v>-4.3700590261444683E-2</v>
      </c>
      <c r="BB28">
        <f t="shared" si="25"/>
        <v>1</v>
      </c>
      <c r="BC28">
        <f t="shared" si="26"/>
        <v>1</v>
      </c>
      <c r="BF28">
        <f t="shared" si="27"/>
        <v>4.1308834882701477E-5</v>
      </c>
      <c r="BG28">
        <f t="shared" si="28"/>
        <v>7.9961644507791957E-4</v>
      </c>
      <c r="BH28">
        <f t="shared" si="29"/>
        <v>7.9961644507791957E-4</v>
      </c>
      <c r="BI28">
        <f t="shared" si="30"/>
        <v>4.1308834882701477E-5</v>
      </c>
      <c r="BJ28">
        <f t="shared" si="31"/>
        <v>1.9097415891986737E-3</v>
      </c>
      <c r="BK28">
        <f t="shared" si="32"/>
        <v>1</v>
      </c>
      <c r="BL28">
        <f t="shared" si="33"/>
        <v>1</v>
      </c>
      <c r="BP28">
        <f t="shared" si="34"/>
        <v>8.2617669765402951E-6</v>
      </c>
      <c r="BQ28">
        <f t="shared" si="35"/>
        <v>1.5992328901558392E-4</v>
      </c>
      <c r="BR28">
        <f t="shared" si="36"/>
        <v>1.5992328901558392E-4</v>
      </c>
      <c r="BS28">
        <f t="shared" si="37"/>
        <v>8.2617669765402951E-6</v>
      </c>
      <c r="BT28">
        <f t="shared" si="38"/>
        <v>3.8194831783973479E-4</v>
      </c>
      <c r="BU28">
        <f t="shared" si="39"/>
        <v>0</v>
      </c>
      <c r="BV28">
        <f t="shared" si="40"/>
        <v>0</v>
      </c>
      <c r="BY28">
        <f t="shared" si="41"/>
        <v>7.1831842982398317E-4</v>
      </c>
      <c r="CC28">
        <f t="shared" si="42"/>
        <v>2.6801463203041418E-2</v>
      </c>
    </row>
    <row r="29" spans="1:81">
      <c r="A29" s="3" t="s">
        <v>28</v>
      </c>
      <c r="C29" s="2">
        <v>0.2</v>
      </c>
      <c r="D29" s="2">
        <v>0.2</v>
      </c>
      <c r="E29" s="2">
        <v>0.2</v>
      </c>
      <c r="F29" s="2">
        <v>0.2</v>
      </c>
      <c r="G29" s="2">
        <v>0.2</v>
      </c>
      <c r="H29" s="2">
        <v>0</v>
      </c>
      <c r="I29" s="2">
        <v>0</v>
      </c>
      <c r="Q29">
        <v>0.52</v>
      </c>
      <c r="R29">
        <v>0.48148099999999999</v>
      </c>
      <c r="S29">
        <v>0.46428599999999998</v>
      </c>
      <c r="T29">
        <v>0.48148099999999999</v>
      </c>
      <c r="U29">
        <v>0.46428599999999998</v>
      </c>
      <c r="V29">
        <v>0</v>
      </c>
      <c r="W29">
        <v>0</v>
      </c>
      <c r="X29">
        <v>0</v>
      </c>
      <c r="Z29">
        <f t="shared" si="4"/>
        <v>0.10400000000000001</v>
      </c>
      <c r="AA29">
        <f t="shared" si="5"/>
        <v>9.6296199999999998E-2</v>
      </c>
      <c r="AB29">
        <f t="shared" si="6"/>
        <v>9.2857200000000001E-2</v>
      </c>
      <c r="AC29">
        <f t="shared" si="7"/>
        <v>9.6296199999999998E-2</v>
      </c>
      <c r="AD29">
        <f t="shared" si="8"/>
        <v>9.2857200000000001E-2</v>
      </c>
      <c r="AE29">
        <f t="shared" si="9"/>
        <v>0</v>
      </c>
      <c r="AF29">
        <f t="shared" si="10"/>
        <v>0</v>
      </c>
      <c r="AI29">
        <f t="shared" si="11"/>
        <v>0.48230680000000004</v>
      </c>
      <c r="AK29">
        <f t="shared" si="12"/>
        <v>1.078151914922203</v>
      </c>
      <c r="AL29">
        <f t="shared" si="13"/>
        <v>0.99828781182434079</v>
      </c>
      <c r="AM29">
        <f t="shared" si="14"/>
        <v>0.96263623071455751</v>
      </c>
      <c r="AN29">
        <f t="shared" si="15"/>
        <v>0.99828781182434079</v>
      </c>
      <c r="AO29">
        <f t="shared" si="16"/>
        <v>0.96263623071455751</v>
      </c>
      <c r="AP29">
        <f t="shared" si="17"/>
        <v>0</v>
      </c>
      <c r="AQ29">
        <f t="shared" si="18"/>
        <v>0</v>
      </c>
      <c r="AR29">
        <f t="shared" si="19"/>
        <v>0</v>
      </c>
      <c r="AW29">
        <f t="shared" si="20"/>
        <v>-7.815191492220297E-2</v>
      </c>
      <c r="AX29">
        <f t="shared" si="21"/>
        <v>1.7121881756592128E-3</v>
      </c>
      <c r="AY29">
        <f t="shared" si="22"/>
        <v>3.7363769285442494E-2</v>
      </c>
      <c r="AZ29">
        <f t="shared" si="23"/>
        <v>1.7121881756592128E-3</v>
      </c>
      <c r="BA29">
        <f t="shared" si="24"/>
        <v>3.7363769285442494E-2</v>
      </c>
      <c r="BB29">
        <f t="shared" si="25"/>
        <v>1</v>
      </c>
      <c r="BC29">
        <f t="shared" si="26"/>
        <v>1</v>
      </c>
      <c r="BF29">
        <f t="shared" si="27"/>
        <v>6.1077218060072514E-3</v>
      </c>
      <c r="BG29">
        <f t="shared" si="28"/>
        <v>2.9315883488672234E-6</v>
      </c>
      <c r="BH29">
        <f t="shared" si="29"/>
        <v>1.396051255215776E-3</v>
      </c>
      <c r="BI29">
        <f t="shared" si="30"/>
        <v>2.9315883488672234E-6</v>
      </c>
      <c r="BJ29">
        <f t="shared" si="31"/>
        <v>1.396051255215776E-3</v>
      </c>
      <c r="BK29">
        <f t="shared" si="32"/>
        <v>1</v>
      </c>
      <c r="BL29">
        <f t="shared" si="33"/>
        <v>1</v>
      </c>
      <c r="BP29">
        <f t="shared" si="34"/>
        <v>1.2215443612014504E-3</v>
      </c>
      <c r="BQ29">
        <f t="shared" si="35"/>
        <v>5.8631766977344467E-7</v>
      </c>
      <c r="BR29">
        <f t="shared" si="36"/>
        <v>2.7921025104315518E-4</v>
      </c>
      <c r="BS29">
        <f t="shared" si="37"/>
        <v>5.8631766977344467E-7</v>
      </c>
      <c r="BT29">
        <f t="shared" si="38"/>
        <v>2.7921025104315518E-4</v>
      </c>
      <c r="BU29">
        <f t="shared" si="39"/>
        <v>0</v>
      </c>
      <c r="BV29">
        <f t="shared" si="40"/>
        <v>0</v>
      </c>
      <c r="BY29">
        <f t="shared" si="41"/>
        <v>1.7811374986273078E-3</v>
      </c>
      <c r="CC29">
        <f t="shared" si="42"/>
        <v>4.2203524718052964E-2</v>
      </c>
    </row>
    <row r="30" spans="1:81">
      <c r="A30" s="1" t="s">
        <v>29</v>
      </c>
      <c r="C30" s="2">
        <v>0.2</v>
      </c>
      <c r="D30" s="2">
        <v>0.2</v>
      </c>
      <c r="E30" s="2">
        <v>0.2</v>
      </c>
      <c r="F30" s="2">
        <v>0.2</v>
      </c>
      <c r="G30" s="2">
        <v>0.2</v>
      </c>
      <c r="H30" s="2">
        <v>0</v>
      </c>
      <c r="I30" s="2">
        <v>0</v>
      </c>
      <c r="Q30">
        <v>0.52</v>
      </c>
      <c r="R30">
        <v>0.46428599999999998</v>
      </c>
      <c r="S30">
        <v>0.44827600000000001</v>
      </c>
      <c r="T30">
        <v>0.59090900000000002</v>
      </c>
      <c r="U30">
        <v>0.41935499999999998</v>
      </c>
      <c r="V30">
        <v>0</v>
      </c>
      <c r="W30">
        <v>0</v>
      </c>
      <c r="X30">
        <v>0</v>
      </c>
      <c r="Z30">
        <f t="shared" si="4"/>
        <v>0.10400000000000001</v>
      </c>
      <c r="AA30">
        <f t="shared" si="5"/>
        <v>9.2857200000000001E-2</v>
      </c>
      <c r="AB30">
        <f t="shared" si="6"/>
        <v>8.9655200000000004E-2</v>
      </c>
      <c r="AC30">
        <f t="shared" si="7"/>
        <v>0.1181818</v>
      </c>
      <c r="AD30">
        <f t="shared" si="8"/>
        <v>8.3871000000000001E-2</v>
      </c>
      <c r="AE30">
        <f t="shared" si="9"/>
        <v>0</v>
      </c>
      <c r="AF30">
        <f t="shared" si="10"/>
        <v>0</v>
      </c>
      <c r="AI30">
        <f t="shared" si="11"/>
        <v>0.48856520000000003</v>
      </c>
      <c r="AK30">
        <f t="shared" si="12"/>
        <v>1.0643410541725034</v>
      </c>
      <c r="AL30">
        <f t="shared" si="13"/>
        <v>0.95030509745679792</v>
      </c>
      <c r="AM30">
        <f t="shared" si="14"/>
        <v>0.91753567384660217</v>
      </c>
      <c r="AN30">
        <f t="shared" si="15"/>
        <v>1.2094782845769612</v>
      </c>
      <c r="AO30">
        <f t="shared" si="16"/>
        <v>0.85833988994713495</v>
      </c>
      <c r="AP30">
        <f t="shared" si="17"/>
        <v>0</v>
      </c>
      <c r="AQ30">
        <f t="shared" si="18"/>
        <v>0</v>
      </c>
      <c r="AR30">
        <f t="shared" si="19"/>
        <v>0</v>
      </c>
      <c r="AW30">
        <f t="shared" si="20"/>
        <v>-6.4341054172503354E-2</v>
      </c>
      <c r="AX30">
        <f t="shared" si="21"/>
        <v>4.969490254320208E-2</v>
      </c>
      <c r="AY30">
        <f t="shared" si="22"/>
        <v>8.2464326153397827E-2</v>
      </c>
      <c r="AZ30">
        <f t="shared" si="23"/>
        <v>-0.20947828457696116</v>
      </c>
      <c r="BA30">
        <f t="shared" si="24"/>
        <v>0.14166011005286505</v>
      </c>
      <c r="BB30">
        <f t="shared" si="25"/>
        <v>1</v>
      </c>
      <c r="BC30">
        <f t="shared" si="26"/>
        <v>1</v>
      </c>
      <c r="BF30">
        <f t="shared" si="27"/>
        <v>4.1397712520290109E-3</v>
      </c>
      <c r="BG30">
        <f t="shared" si="28"/>
        <v>2.4695833387783526E-3</v>
      </c>
      <c r="BH30">
        <f t="shared" si="29"/>
        <v>6.8003650879339727E-3</v>
      </c>
      <c r="BI30">
        <f t="shared" si="30"/>
        <v>4.3881151709306322E-2</v>
      </c>
      <c r="BJ30">
        <f t="shared" si="31"/>
        <v>2.0067586780189838E-2</v>
      </c>
      <c r="BK30">
        <f t="shared" si="32"/>
        <v>1</v>
      </c>
      <c r="BL30">
        <f t="shared" si="33"/>
        <v>1</v>
      </c>
      <c r="BP30">
        <f t="shared" si="34"/>
        <v>8.2795425040580221E-4</v>
      </c>
      <c r="BQ30">
        <f t="shared" si="35"/>
        <v>4.9391666775567059E-4</v>
      </c>
      <c r="BR30">
        <f t="shared" si="36"/>
        <v>1.3600730175867947E-3</v>
      </c>
      <c r="BS30">
        <f t="shared" si="37"/>
        <v>8.7762303418612644E-3</v>
      </c>
      <c r="BT30">
        <f t="shared" si="38"/>
        <v>4.0135173560379676E-3</v>
      </c>
      <c r="BU30">
        <f t="shared" si="39"/>
        <v>0</v>
      </c>
      <c r="BV30">
        <f t="shared" si="40"/>
        <v>0</v>
      </c>
      <c r="BY30">
        <f t="shared" si="41"/>
        <v>1.54716916336475E-2</v>
      </c>
      <c r="CC30">
        <f t="shared" si="42"/>
        <v>0.12438525488838097</v>
      </c>
    </row>
    <row r="31" spans="1:81">
      <c r="A31" s="3" t="s">
        <v>30</v>
      </c>
      <c r="C31" s="2">
        <v>0.2</v>
      </c>
      <c r="D31" s="2">
        <v>0.2</v>
      </c>
      <c r="E31" s="2">
        <v>0.2</v>
      </c>
      <c r="F31" s="2">
        <v>0.2</v>
      </c>
      <c r="G31" s="2">
        <v>0.2</v>
      </c>
      <c r="H31" s="2">
        <v>0</v>
      </c>
      <c r="I31" s="2">
        <v>0</v>
      </c>
      <c r="Q31">
        <v>0.46428599999999998</v>
      </c>
      <c r="R31">
        <v>0.52</v>
      </c>
      <c r="S31">
        <v>0.46428599999999998</v>
      </c>
      <c r="T31">
        <v>0.44827600000000001</v>
      </c>
      <c r="U31">
        <v>0.48148099999999999</v>
      </c>
      <c r="V31">
        <v>0</v>
      </c>
      <c r="W31">
        <v>0</v>
      </c>
      <c r="X31">
        <v>0</v>
      </c>
      <c r="Z31">
        <f t="shared" si="4"/>
        <v>9.2857200000000001E-2</v>
      </c>
      <c r="AA31">
        <f t="shared" si="5"/>
        <v>0.10400000000000001</v>
      </c>
      <c r="AB31">
        <f t="shared" si="6"/>
        <v>9.2857200000000001E-2</v>
      </c>
      <c r="AC31">
        <f t="shared" si="7"/>
        <v>8.9655200000000004E-2</v>
      </c>
      <c r="AD31">
        <f t="shared" si="8"/>
        <v>9.6296199999999998E-2</v>
      </c>
      <c r="AE31">
        <f t="shared" si="9"/>
        <v>0</v>
      </c>
      <c r="AF31">
        <f t="shared" si="10"/>
        <v>0</v>
      </c>
      <c r="AI31">
        <f t="shared" si="11"/>
        <v>0.47566580000000003</v>
      </c>
      <c r="AK31">
        <f t="shared" si="12"/>
        <v>0.97607606012456638</v>
      </c>
      <c r="AL31">
        <f t="shared" si="13"/>
        <v>1.0932045145982747</v>
      </c>
      <c r="AM31">
        <f t="shared" si="14"/>
        <v>0.97607606012456638</v>
      </c>
      <c r="AN31">
        <f t="shared" si="15"/>
        <v>0.94241797497318491</v>
      </c>
      <c r="AO31">
        <f t="shared" si="16"/>
        <v>1.0122253901794074</v>
      </c>
      <c r="AP31">
        <f t="shared" si="17"/>
        <v>0</v>
      </c>
      <c r="AQ31">
        <f t="shared" si="18"/>
        <v>0</v>
      </c>
      <c r="AR31">
        <f t="shared" si="19"/>
        <v>0</v>
      </c>
      <c r="AW31">
        <f t="shared" si="20"/>
        <v>2.392393987543362E-2</v>
      </c>
      <c r="AX31">
        <f t="shared" si="21"/>
        <v>-9.3204514598274724E-2</v>
      </c>
      <c r="AY31">
        <f t="shared" si="22"/>
        <v>2.392393987543362E-2</v>
      </c>
      <c r="AZ31">
        <f t="shared" si="23"/>
        <v>5.7582025026815087E-2</v>
      </c>
      <c r="BA31">
        <f t="shared" si="24"/>
        <v>-1.222539017940738E-2</v>
      </c>
      <c r="BB31">
        <f t="shared" si="25"/>
        <v>1</v>
      </c>
      <c r="BC31">
        <f t="shared" si="26"/>
        <v>1</v>
      </c>
      <c r="BF31">
        <f t="shared" si="27"/>
        <v>5.7235489916336276E-4</v>
      </c>
      <c r="BG31">
        <f t="shared" si="28"/>
        <v>8.6870815415000056E-3</v>
      </c>
      <c r="BH31">
        <f t="shared" si="29"/>
        <v>5.7235489916336276E-4</v>
      </c>
      <c r="BI31">
        <f t="shared" si="30"/>
        <v>3.315689606188759E-3</v>
      </c>
      <c r="BJ31">
        <f t="shared" si="31"/>
        <v>1.4946016503875043E-4</v>
      </c>
      <c r="BK31">
        <f t="shared" si="32"/>
        <v>1</v>
      </c>
      <c r="BL31">
        <f t="shared" si="33"/>
        <v>1</v>
      </c>
      <c r="BP31">
        <f t="shared" si="34"/>
        <v>1.1447097983267255E-4</v>
      </c>
      <c r="BQ31">
        <f t="shared" si="35"/>
        <v>1.7374163083000013E-3</v>
      </c>
      <c r="BR31">
        <f t="shared" si="36"/>
        <v>1.1447097983267255E-4</v>
      </c>
      <c r="BS31">
        <f t="shared" si="37"/>
        <v>6.6313792123775183E-4</v>
      </c>
      <c r="BT31">
        <f t="shared" si="38"/>
        <v>2.9892033007750089E-5</v>
      </c>
      <c r="BU31">
        <f t="shared" si="39"/>
        <v>0</v>
      </c>
      <c r="BV31">
        <f t="shared" si="40"/>
        <v>0</v>
      </c>
      <c r="BY31">
        <f t="shared" si="41"/>
        <v>2.6593882222108486E-3</v>
      </c>
      <c r="CC31">
        <f t="shared" si="42"/>
        <v>5.1569256560579278E-2</v>
      </c>
    </row>
    <row r="32" spans="1:81">
      <c r="A32" s="1" t="s">
        <v>31</v>
      </c>
      <c r="C32" s="2">
        <v>0.2</v>
      </c>
      <c r="D32" s="2">
        <v>0.2</v>
      </c>
      <c r="E32" s="2">
        <v>0.2</v>
      </c>
      <c r="F32" s="2">
        <v>0.2</v>
      </c>
      <c r="G32" s="2">
        <v>0.2</v>
      </c>
      <c r="H32" s="2">
        <v>0</v>
      </c>
      <c r="I32" s="2">
        <v>0</v>
      </c>
      <c r="Q32">
        <v>0.52</v>
      </c>
      <c r="R32">
        <v>0.46428599999999998</v>
      </c>
      <c r="S32">
        <v>0.46428599999999998</v>
      </c>
      <c r="T32">
        <v>0.48148099999999999</v>
      </c>
      <c r="U32">
        <v>0.41935499999999998</v>
      </c>
      <c r="V32">
        <v>0</v>
      </c>
      <c r="W32">
        <v>0</v>
      </c>
      <c r="X32">
        <v>0</v>
      </c>
      <c r="Z32">
        <f t="shared" si="4"/>
        <v>0.10400000000000001</v>
      </c>
      <c r="AA32">
        <f t="shared" si="5"/>
        <v>9.2857200000000001E-2</v>
      </c>
      <c r="AB32">
        <f t="shared" si="6"/>
        <v>9.2857200000000001E-2</v>
      </c>
      <c r="AC32">
        <f t="shared" si="7"/>
        <v>9.6296199999999998E-2</v>
      </c>
      <c r="AD32">
        <f t="shared" si="8"/>
        <v>8.3871000000000001E-2</v>
      </c>
      <c r="AE32">
        <f t="shared" si="9"/>
        <v>0</v>
      </c>
      <c r="AF32">
        <f t="shared" si="10"/>
        <v>0</v>
      </c>
      <c r="AI32">
        <f t="shared" si="11"/>
        <v>0.46988160000000001</v>
      </c>
      <c r="AK32">
        <f t="shared" si="12"/>
        <v>1.106661763303777</v>
      </c>
      <c r="AL32">
        <f t="shared" si="13"/>
        <v>0.98809146814857185</v>
      </c>
      <c r="AM32">
        <f t="shared" si="14"/>
        <v>0.98809146814857185</v>
      </c>
      <c r="AN32">
        <f t="shared" si="15"/>
        <v>1.0246857931870497</v>
      </c>
      <c r="AO32">
        <f t="shared" si="16"/>
        <v>0.89246950721202956</v>
      </c>
      <c r="AP32">
        <f t="shared" si="17"/>
        <v>0</v>
      </c>
      <c r="AQ32">
        <f t="shared" si="18"/>
        <v>0</v>
      </c>
      <c r="AR32">
        <f t="shared" si="19"/>
        <v>0</v>
      </c>
      <c r="AW32">
        <f t="shared" si="20"/>
        <v>-0.10666176330377697</v>
      </c>
      <c r="AX32">
        <f t="shared" si="21"/>
        <v>1.190853185142815E-2</v>
      </c>
      <c r="AY32">
        <f t="shared" si="22"/>
        <v>1.190853185142815E-2</v>
      </c>
      <c r="AZ32">
        <f t="shared" si="23"/>
        <v>-2.4685793187049665E-2</v>
      </c>
      <c r="BA32">
        <f t="shared" si="24"/>
        <v>0.10753049278797044</v>
      </c>
      <c r="BB32">
        <f t="shared" si="25"/>
        <v>1</v>
      </c>
      <c r="BC32">
        <f t="shared" si="26"/>
        <v>1</v>
      </c>
      <c r="BF32">
        <f t="shared" si="27"/>
        <v>1.1376731751070943E-2</v>
      </c>
      <c r="BG32">
        <f t="shared" si="28"/>
        <v>1.4181313085647878E-4</v>
      </c>
      <c r="BH32">
        <f t="shared" si="29"/>
        <v>1.4181313085647878E-4</v>
      </c>
      <c r="BI32">
        <f t="shared" si="30"/>
        <v>6.0938838527378769E-4</v>
      </c>
      <c r="BJ32">
        <f t="shared" si="31"/>
        <v>1.1562806879223763E-2</v>
      </c>
      <c r="BK32">
        <f t="shared" si="32"/>
        <v>1</v>
      </c>
      <c r="BL32">
        <f t="shared" si="33"/>
        <v>1</v>
      </c>
      <c r="BP32">
        <f t="shared" si="34"/>
        <v>2.2753463502141885E-3</v>
      </c>
      <c r="BQ32">
        <f t="shared" si="35"/>
        <v>2.8362626171295757E-5</v>
      </c>
      <c r="BR32">
        <f t="shared" si="36"/>
        <v>2.8362626171295757E-5</v>
      </c>
      <c r="BS32">
        <f t="shared" si="37"/>
        <v>1.2187767705475754E-4</v>
      </c>
      <c r="BT32">
        <f t="shared" si="38"/>
        <v>2.3125613758447528E-3</v>
      </c>
      <c r="BU32">
        <f t="shared" si="39"/>
        <v>0</v>
      </c>
      <c r="BV32">
        <f t="shared" si="40"/>
        <v>0</v>
      </c>
      <c r="BY32">
        <f t="shared" si="41"/>
        <v>4.7665106554562907E-3</v>
      </c>
      <c r="CC32">
        <f t="shared" si="42"/>
        <v>6.9039920737615931E-2</v>
      </c>
    </row>
    <row r="33" spans="1:81">
      <c r="A33" s="3" t="s">
        <v>32</v>
      </c>
      <c r="C33" s="2">
        <v>0.2</v>
      </c>
      <c r="D33" s="2">
        <v>0.2</v>
      </c>
      <c r="E33" s="2">
        <v>0.2</v>
      </c>
      <c r="F33" s="2">
        <v>0.2</v>
      </c>
      <c r="G33" s="2">
        <v>0.2</v>
      </c>
      <c r="H33" s="2">
        <v>0</v>
      </c>
      <c r="I33" s="2">
        <v>0</v>
      </c>
      <c r="Q33">
        <v>0.52</v>
      </c>
      <c r="R33">
        <v>0.46428599999999998</v>
      </c>
      <c r="S33">
        <v>0.46428599999999998</v>
      </c>
      <c r="T33">
        <v>0.41935499999999998</v>
      </c>
      <c r="U33">
        <v>0.44827600000000001</v>
      </c>
      <c r="V33">
        <v>0.59090900000000002</v>
      </c>
      <c r="W33">
        <v>0</v>
      </c>
      <c r="X33">
        <v>0</v>
      </c>
      <c r="Z33">
        <f t="shared" si="4"/>
        <v>0.10400000000000001</v>
      </c>
      <c r="AA33">
        <f t="shared" si="5"/>
        <v>9.2857200000000001E-2</v>
      </c>
      <c r="AB33">
        <f t="shared" si="6"/>
        <v>9.2857200000000001E-2</v>
      </c>
      <c r="AC33">
        <f t="shared" si="7"/>
        <v>8.3871000000000001E-2</v>
      </c>
      <c r="AD33">
        <f t="shared" si="8"/>
        <v>8.9655200000000004E-2</v>
      </c>
      <c r="AE33">
        <f t="shared" si="9"/>
        <v>0</v>
      </c>
      <c r="AF33">
        <f t="shared" si="10"/>
        <v>0</v>
      </c>
      <c r="AI33">
        <f t="shared" si="11"/>
        <v>0.46324060000000006</v>
      </c>
      <c r="AK33">
        <f t="shared" si="12"/>
        <v>1.1225268251530629</v>
      </c>
      <c r="AL33">
        <f t="shared" si="13"/>
        <v>1.0022567106596441</v>
      </c>
      <c r="AM33">
        <f t="shared" si="14"/>
        <v>1.0022567106596441</v>
      </c>
      <c r="AN33">
        <f t="shared" si="15"/>
        <v>0.90526391685012053</v>
      </c>
      <c r="AO33">
        <f t="shared" si="16"/>
        <v>0.96769583667752768</v>
      </c>
      <c r="AP33">
        <f t="shared" si="17"/>
        <v>1.275598468700714</v>
      </c>
      <c r="AQ33">
        <f t="shared" si="18"/>
        <v>0</v>
      </c>
      <c r="AR33">
        <f t="shared" si="19"/>
        <v>0</v>
      </c>
      <c r="AW33">
        <f t="shared" si="20"/>
        <v>-0.1225268251530629</v>
      </c>
      <c r="AX33">
        <f t="shared" si="21"/>
        <v>-2.2567106596440567E-3</v>
      </c>
      <c r="AY33">
        <f t="shared" si="22"/>
        <v>-2.2567106596440567E-3</v>
      </c>
      <c r="AZ33">
        <f t="shared" si="23"/>
        <v>9.4736083149879469E-2</v>
      </c>
      <c r="BA33">
        <f t="shared" si="24"/>
        <v>3.2304163322472323E-2</v>
      </c>
      <c r="BB33">
        <f t="shared" si="25"/>
        <v>-0.27559846870071403</v>
      </c>
      <c r="BC33">
        <f t="shared" si="26"/>
        <v>1</v>
      </c>
      <c r="BF33">
        <f t="shared" si="27"/>
        <v>1.5012822882089247E-2</v>
      </c>
      <c r="BG33">
        <f t="shared" si="28"/>
        <v>5.0927430013511138E-6</v>
      </c>
      <c r="BH33">
        <f t="shared" si="29"/>
        <v>5.0927430013511138E-6</v>
      </c>
      <c r="BI33">
        <f t="shared" si="30"/>
        <v>8.9749254505808763E-3</v>
      </c>
      <c r="BJ33">
        <f t="shared" si="31"/>
        <v>1.0435589679649662E-3</v>
      </c>
      <c r="BK33">
        <f t="shared" si="32"/>
        <v>7.595451595017845E-2</v>
      </c>
      <c r="BL33">
        <f t="shared" si="33"/>
        <v>1</v>
      </c>
      <c r="BP33">
        <f t="shared" si="34"/>
        <v>3.0025645764178498E-3</v>
      </c>
      <c r="BQ33">
        <f t="shared" si="35"/>
        <v>1.0185486002702228E-6</v>
      </c>
      <c r="BR33">
        <f t="shared" si="36"/>
        <v>1.0185486002702228E-6</v>
      </c>
      <c r="BS33">
        <f t="shared" si="37"/>
        <v>1.7949850901161754E-3</v>
      </c>
      <c r="BT33">
        <f t="shared" si="38"/>
        <v>2.0871179359299326E-4</v>
      </c>
      <c r="BU33">
        <f t="shared" si="39"/>
        <v>0</v>
      </c>
      <c r="BV33">
        <f t="shared" si="40"/>
        <v>0</v>
      </c>
      <c r="BY33">
        <f t="shared" si="41"/>
        <v>5.0082985573275578E-3</v>
      </c>
      <c r="CC33">
        <f t="shared" si="42"/>
        <v>7.0769333452616032E-2</v>
      </c>
    </row>
    <row r="34" spans="1:81">
      <c r="A34" s="3" t="s">
        <v>33</v>
      </c>
      <c r="C34" s="2">
        <v>0.2</v>
      </c>
      <c r="D34" s="2">
        <v>0.2</v>
      </c>
      <c r="E34" s="2">
        <v>0.2</v>
      </c>
      <c r="F34" s="2">
        <v>0.2</v>
      </c>
      <c r="G34" s="2">
        <v>0.2</v>
      </c>
      <c r="H34" s="2">
        <v>0</v>
      </c>
      <c r="I34" s="2">
        <v>0</v>
      </c>
      <c r="Q34">
        <v>0.44827600000000001</v>
      </c>
      <c r="R34">
        <v>0.44827600000000001</v>
      </c>
      <c r="S34">
        <v>0.44827600000000001</v>
      </c>
      <c r="T34">
        <v>0.48148099999999999</v>
      </c>
      <c r="U34">
        <v>0.48148099999999999</v>
      </c>
      <c r="V34">
        <v>0</v>
      </c>
      <c r="W34">
        <v>0</v>
      </c>
      <c r="X34">
        <v>0</v>
      </c>
      <c r="Z34">
        <f t="shared" si="4"/>
        <v>8.9655200000000004E-2</v>
      </c>
      <c r="AA34">
        <f t="shared" si="5"/>
        <v>8.9655200000000004E-2</v>
      </c>
      <c r="AB34">
        <f t="shared" si="6"/>
        <v>8.9655200000000004E-2</v>
      </c>
      <c r="AC34">
        <f t="shared" si="7"/>
        <v>9.6296199999999998E-2</v>
      </c>
      <c r="AD34">
        <f t="shared" si="8"/>
        <v>9.6296199999999998E-2</v>
      </c>
      <c r="AE34">
        <f t="shared" si="9"/>
        <v>0</v>
      </c>
      <c r="AF34">
        <f t="shared" si="10"/>
        <v>0</v>
      </c>
      <c r="AI34">
        <f t="shared" si="11"/>
        <v>0.46155800000000002</v>
      </c>
      <c r="AK34">
        <f t="shared" si="12"/>
        <v>0.97122355153631823</v>
      </c>
      <c r="AL34">
        <f t="shared" si="13"/>
        <v>0.97122355153631823</v>
      </c>
      <c r="AM34">
        <f t="shared" si="14"/>
        <v>0.97122355153631823</v>
      </c>
      <c r="AN34">
        <f t="shared" si="15"/>
        <v>1.0431646726955224</v>
      </c>
      <c r="AO34">
        <f t="shared" si="16"/>
        <v>1.0431646726955224</v>
      </c>
      <c r="AP34">
        <f t="shared" si="17"/>
        <v>0</v>
      </c>
      <c r="AQ34">
        <f t="shared" si="18"/>
        <v>0</v>
      </c>
      <c r="AR34">
        <f t="shared" si="19"/>
        <v>0</v>
      </c>
      <c r="AW34">
        <f t="shared" si="20"/>
        <v>2.877644846368177E-2</v>
      </c>
      <c r="AX34">
        <f t="shared" si="21"/>
        <v>2.877644846368177E-2</v>
      </c>
      <c r="AY34">
        <f t="shared" si="22"/>
        <v>2.877644846368177E-2</v>
      </c>
      <c r="AZ34">
        <f t="shared" si="23"/>
        <v>-4.3164672695522377E-2</v>
      </c>
      <c r="BA34">
        <f t="shared" si="24"/>
        <v>-4.3164672695522377E-2</v>
      </c>
      <c r="BB34">
        <f t="shared" si="25"/>
        <v>1</v>
      </c>
      <c r="BC34">
        <f t="shared" si="26"/>
        <v>1</v>
      </c>
      <c r="BF34">
        <f t="shared" si="27"/>
        <v>8.2808398618293292E-4</v>
      </c>
      <c r="BG34">
        <f t="shared" si="28"/>
        <v>8.2808398618293292E-4</v>
      </c>
      <c r="BH34">
        <f t="shared" si="29"/>
        <v>8.2808398618293292E-4</v>
      </c>
      <c r="BI34">
        <f t="shared" si="30"/>
        <v>1.8631889689115751E-3</v>
      </c>
      <c r="BJ34">
        <f t="shared" si="31"/>
        <v>1.8631889689115751E-3</v>
      </c>
      <c r="BK34">
        <f t="shared" si="32"/>
        <v>1</v>
      </c>
      <c r="BL34">
        <f t="shared" si="33"/>
        <v>1</v>
      </c>
      <c r="BP34">
        <f t="shared" si="34"/>
        <v>1.6561679723658658E-4</v>
      </c>
      <c r="BQ34">
        <f t="shared" si="35"/>
        <v>1.6561679723658658E-4</v>
      </c>
      <c r="BR34">
        <f t="shared" si="36"/>
        <v>1.6561679723658658E-4</v>
      </c>
      <c r="BS34">
        <f t="shared" si="37"/>
        <v>3.7263779378231504E-4</v>
      </c>
      <c r="BT34">
        <f t="shared" si="38"/>
        <v>3.7263779378231504E-4</v>
      </c>
      <c r="BU34">
        <f t="shared" si="39"/>
        <v>0</v>
      </c>
      <c r="BV34">
        <f t="shared" si="40"/>
        <v>0</v>
      </c>
      <c r="BY34">
        <f t="shared" si="41"/>
        <v>1.2421259792743898E-3</v>
      </c>
      <c r="CC34">
        <f t="shared" si="42"/>
        <v>3.5243807672758483E-2</v>
      </c>
    </row>
    <row r="35" spans="1:81">
      <c r="A35" s="1" t="s">
        <v>34</v>
      </c>
      <c r="C35" s="2">
        <v>0.2</v>
      </c>
      <c r="D35" s="2">
        <v>0.2</v>
      </c>
      <c r="E35" s="2">
        <v>0.2</v>
      </c>
      <c r="F35" s="2">
        <v>0.2</v>
      </c>
      <c r="G35" s="2">
        <v>0.2</v>
      </c>
      <c r="H35" s="2">
        <v>0</v>
      </c>
      <c r="I35" s="2">
        <v>0</v>
      </c>
      <c r="Q35">
        <v>0.46428599999999998</v>
      </c>
      <c r="R35">
        <v>0.41935499999999998</v>
      </c>
      <c r="S35">
        <v>0.44827600000000001</v>
      </c>
      <c r="T35">
        <v>0.44827600000000001</v>
      </c>
      <c r="U35">
        <v>0.46428599999999998</v>
      </c>
      <c r="V35">
        <v>0</v>
      </c>
      <c r="W35">
        <v>0</v>
      </c>
      <c r="X35">
        <v>0</v>
      </c>
      <c r="Z35">
        <f t="shared" si="4"/>
        <v>9.2857200000000001E-2</v>
      </c>
      <c r="AA35">
        <f t="shared" si="5"/>
        <v>8.3871000000000001E-2</v>
      </c>
      <c r="AB35">
        <f t="shared" si="6"/>
        <v>8.9655200000000004E-2</v>
      </c>
      <c r="AC35">
        <f t="shared" si="7"/>
        <v>8.9655200000000004E-2</v>
      </c>
      <c r="AD35">
        <f t="shared" si="8"/>
        <v>9.2857200000000001E-2</v>
      </c>
      <c r="AE35">
        <f t="shared" si="9"/>
        <v>0</v>
      </c>
      <c r="AF35">
        <f t="shared" si="10"/>
        <v>0</v>
      </c>
      <c r="AI35">
        <f t="shared" si="11"/>
        <v>0.44889579999999996</v>
      </c>
      <c r="AK35">
        <f t="shared" si="12"/>
        <v>1.0342845711632855</v>
      </c>
      <c r="AL35">
        <f t="shared" si="13"/>
        <v>0.93419230030666367</v>
      </c>
      <c r="AM35">
        <f t="shared" si="14"/>
        <v>0.99861927868338274</v>
      </c>
      <c r="AN35">
        <f t="shared" si="15"/>
        <v>0.99861927868338274</v>
      </c>
      <c r="AO35">
        <f t="shared" si="16"/>
        <v>1.0342845711632855</v>
      </c>
      <c r="AP35">
        <f t="shared" si="17"/>
        <v>0</v>
      </c>
      <c r="AQ35">
        <f t="shared" si="18"/>
        <v>0</v>
      </c>
      <c r="AR35">
        <f t="shared" si="19"/>
        <v>0</v>
      </c>
      <c r="AW35">
        <f t="shared" si="20"/>
        <v>-3.4284571163285538E-2</v>
      </c>
      <c r="AX35">
        <f t="shared" si="21"/>
        <v>6.580769969333633E-2</v>
      </c>
      <c r="AY35">
        <f t="shared" si="22"/>
        <v>1.3807213166172616E-3</v>
      </c>
      <c r="AZ35">
        <f t="shared" si="23"/>
        <v>1.3807213166172616E-3</v>
      </c>
      <c r="BA35">
        <f t="shared" si="24"/>
        <v>-3.4284571163285538E-2</v>
      </c>
      <c r="BB35">
        <f t="shared" si="25"/>
        <v>1</v>
      </c>
      <c r="BC35">
        <f t="shared" si="26"/>
        <v>1</v>
      </c>
      <c r="BF35">
        <f t="shared" si="27"/>
        <v>1.1754318198503903E-3</v>
      </c>
      <c r="BG35">
        <f t="shared" si="28"/>
        <v>4.3306533389283388E-3</v>
      </c>
      <c r="BH35">
        <f t="shared" si="29"/>
        <v>1.9063913541613043E-6</v>
      </c>
      <c r="BI35">
        <f t="shared" si="30"/>
        <v>1.9063913541613043E-6</v>
      </c>
      <c r="BJ35">
        <f t="shared" si="31"/>
        <v>1.1754318198503903E-3</v>
      </c>
      <c r="BK35">
        <f t="shared" si="32"/>
        <v>1</v>
      </c>
      <c r="BL35">
        <f t="shared" si="33"/>
        <v>1</v>
      </c>
      <c r="BP35">
        <f t="shared" si="34"/>
        <v>2.3508636397007805E-4</v>
      </c>
      <c r="BQ35">
        <f t="shared" si="35"/>
        <v>8.661306677856678E-4</v>
      </c>
      <c r="BR35">
        <f t="shared" si="36"/>
        <v>3.8127827083226091E-7</v>
      </c>
      <c r="BS35">
        <f t="shared" si="37"/>
        <v>3.8127827083226091E-7</v>
      </c>
      <c r="BT35">
        <f t="shared" si="38"/>
        <v>2.3508636397007805E-4</v>
      </c>
      <c r="BU35">
        <f t="shared" si="39"/>
        <v>0</v>
      </c>
      <c r="BV35">
        <f t="shared" si="40"/>
        <v>0</v>
      </c>
      <c r="BY35">
        <f t="shared" si="41"/>
        <v>1.3370659522674883E-3</v>
      </c>
      <c r="CC35">
        <f t="shared" si="42"/>
        <v>3.6565912435866939E-2</v>
      </c>
    </row>
    <row r="36" spans="1:81">
      <c r="A36" s="1" t="s">
        <v>35</v>
      </c>
      <c r="C36" s="2">
        <v>0.2</v>
      </c>
      <c r="D36" s="2">
        <v>0.2</v>
      </c>
      <c r="E36" s="2">
        <v>0.2</v>
      </c>
      <c r="F36" s="2">
        <v>0.2</v>
      </c>
      <c r="G36" s="2">
        <v>0.2</v>
      </c>
      <c r="H36" s="2">
        <v>0</v>
      </c>
      <c r="I36" s="2">
        <v>0</v>
      </c>
      <c r="Q36">
        <v>0.44827600000000001</v>
      </c>
      <c r="R36">
        <v>0.44827600000000001</v>
      </c>
      <c r="S36">
        <v>0.59090900000000002</v>
      </c>
      <c r="T36">
        <v>0.41935499999999998</v>
      </c>
      <c r="U36">
        <v>0.46428599999999998</v>
      </c>
      <c r="V36">
        <v>0</v>
      </c>
      <c r="W36">
        <v>0</v>
      </c>
      <c r="X36">
        <v>0</v>
      </c>
      <c r="Z36">
        <f t="shared" si="4"/>
        <v>8.9655200000000004E-2</v>
      </c>
      <c r="AA36">
        <f t="shared" si="5"/>
        <v>8.9655200000000004E-2</v>
      </c>
      <c r="AB36">
        <f t="shared" si="6"/>
        <v>0.1181818</v>
      </c>
      <c r="AC36">
        <f t="shared" si="7"/>
        <v>8.3871000000000001E-2</v>
      </c>
      <c r="AD36">
        <f t="shared" si="8"/>
        <v>9.2857200000000001E-2</v>
      </c>
      <c r="AE36">
        <f t="shared" si="9"/>
        <v>0</v>
      </c>
      <c r="AF36">
        <f t="shared" si="10"/>
        <v>0</v>
      </c>
      <c r="AI36">
        <f t="shared" si="11"/>
        <v>0.47422039999999999</v>
      </c>
      <c r="AK36">
        <f t="shared" si="12"/>
        <v>0.94529041770451039</v>
      </c>
      <c r="AL36">
        <f t="shared" si="13"/>
        <v>0.94529041770451039</v>
      </c>
      <c r="AM36">
        <f t="shared" si="14"/>
        <v>1.2460640664130014</v>
      </c>
      <c r="AN36">
        <f t="shared" si="15"/>
        <v>0.8843040071662881</v>
      </c>
      <c r="AO36">
        <f t="shared" si="16"/>
        <v>0.97905109101168986</v>
      </c>
      <c r="AP36">
        <f t="shared" si="17"/>
        <v>0</v>
      </c>
      <c r="AQ36">
        <f t="shared" si="18"/>
        <v>0</v>
      </c>
      <c r="AR36">
        <f t="shared" si="19"/>
        <v>0</v>
      </c>
      <c r="AW36">
        <f t="shared" si="20"/>
        <v>5.4709582295489612E-2</v>
      </c>
      <c r="AX36">
        <f t="shared" si="21"/>
        <v>5.4709582295489612E-2</v>
      </c>
      <c r="AY36">
        <f t="shared" si="22"/>
        <v>-0.24606406641300138</v>
      </c>
      <c r="AZ36">
        <f t="shared" si="23"/>
        <v>0.1156959928337119</v>
      </c>
      <c r="BA36">
        <f t="shared" si="24"/>
        <v>2.0948908988310144E-2</v>
      </c>
      <c r="BB36">
        <f t="shared" si="25"/>
        <v>1</v>
      </c>
      <c r="BC36">
        <f t="shared" si="26"/>
        <v>1</v>
      </c>
      <c r="BF36">
        <f t="shared" si="27"/>
        <v>2.9931383949469504E-3</v>
      </c>
      <c r="BG36">
        <f t="shared" si="28"/>
        <v>2.9931383949469504E-3</v>
      </c>
      <c r="BH36">
        <f t="shared" si="29"/>
        <v>6.0547524779701954E-2</v>
      </c>
      <c r="BI36">
        <f t="shared" si="30"/>
        <v>1.3385562757778316E-2</v>
      </c>
      <c r="BJ36">
        <f t="shared" si="31"/>
        <v>4.3885678780050154E-4</v>
      </c>
      <c r="BK36">
        <f t="shared" si="32"/>
        <v>1</v>
      </c>
      <c r="BL36">
        <f t="shared" si="33"/>
        <v>1</v>
      </c>
      <c r="BP36">
        <f t="shared" si="34"/>
        <v>5.9862767898939012E-4</v>
      </c>
      <c r="BQ36">
        <f t="shared" si="35"/>
        <v>5.9862767898939012E-4</v>
      </c>
      <c r="BR36">
        <f t="shared" si="36"/>
        <v>1.2109504955940391E-2</v>
      </c>
      <c r="BS36">
        <f t="shared" si="37"/>
        <v>2.6771125515556633E-3</v>
      </c>
      <c r="BT36">
        <f t="shared" si="38"/>
        <v>8.7771357560100313E-5</v>
      </c>
      <c r="BU36">
        <f t="shared" si="39"/>
        <v>0</v>
      </c>
      <c r="BV36">
        <f t="shared" si="40"/>
        <v>0</v>
      </c>
      <c r="BY36">
        <f t="shared" si="41"/>
        <v>1.6071644223034934E-2</v>
      </c>
      <c r="CC36">
        <f t="shared" si="42"/>
        <v>0.12677398874783002</v>
      </c>
    </row>
    <row r="37" spans="1:81">
      <c r="A37" s="3" t="s">
        <v>36</v>
      </c>
      <c r="C37" s="2">
        <v>0.16600000000000001</v>
      </c>
      <c r="D37" s="2">
        <v>0.16600000000000001</v>
      </c>
      <c r="E37" s="2">
        <v>0.16600000000000001</v>
      </c>
      <c r="F37" s="2">
        <v>0.16600000000000001</v>
      </c>
      <c r="G37" s="2">
        <v>0.16600000000000001</v>
      </c>
      <c r="H37" s="2">
        <v>0.16600000000000001</v>
      </c>
      <c r="I37" s="2">
        <v>0</v>
      </c>
      <c r="Q37">
        <v>0.48148099999999999</v>
      </c>
      <c r="R37">
        <v>0.48148099999999999</v>
      </c>
      <c r="S37">
        <v>0.46428599999999998</v>
      </c>
      <c r="T37">
        <v>0.46428599999999998</v>
      </c>
      <c r="U37">
        <v>0.52</v>
      </c>
      <c r="V37">
        <v>0.46428599999999998</v>
      </c>
      <c r="W37">
        <v>0</v>
      </c>
      <c r="X37">
        <v>0</v>
      </c>
      <c r="Z37">
        <f t="shared" si="4"/>
        <v>7.9925846000000009E-2</v>
      </c>
      <c r="AA37">
        <f t="shared" si="5"/>
        <v>7.9925846000000009E-2</v>
      </c>
      <c r="AB37">
        <f t="shared" si="6"/>
        <v>7.7071476E-2</v>
      </c>
      <c r="AC37">
        <f t="shared" si="7"/>
        <v>7.7071476E-2</v>
      </c>
      <c r="AD37">
        <f t="shared" si="8"/>
        <v>8.6320000000000008E-2</v>
      </c>
      <c r="AE37">
        <f t="shared" si="9"/>
        <v>7.7071476E-2</v>
      </c>
      <c r="AF37">
        <f t="shared" si="10"/>
        <v>0</v>
      </c>
      <c r="AI37">
        <f t="shared" si="11"/>
        <v>0.47738612000000002</v>
      </c>
      <c r="AK37">
        <f t="shared" si="12"/>
        <v>1.0085777106380889</v>
      </c>
      <c r="AL37">
        <f t="shared" si="13"/>
        <v>1.0085777106380889</v>
      </c>
      <c r="AM37">
        <f t="shared" si="14"/>
        <v>0.97255864917061252</v>
      </c>
      <c r="AN37">
        <f t="shared" si="15"/>
        <v>0.97255864917061252</v>
      </c>
      <c r="AO37">
        <f t="shared" si="16"/>
        <v>1.0892650167541529</v>
      </c>
      <c r="AP37">
        <f t="shared" si="17"/>
        <v>0.97255864917061252</v>
      </c>
      <c r="AQ37">
        <f t="shared" si="18"/>
        <v>0</v>
      </c>
      <c r="AR37">
        <f t="shared" si="19"/>
        <v>0</v>
      </c>
      <c r="AW37">
        <f t="shared" si="20"/>
        <v>-8.5777106380888757E-3</v>
      </c>
      <c r="AX37">
        <f t="shared" si="21"/>
        <v>-8.5777106380888757E-3</v>
      </c>
      <c r="AY37">
        <f t="shared" si="22"/>
        <v>2.7441350829387479E-2</v>
      </c>
      <c r="AZ37">
        <f t="shared" si="23"/>
        <v>2.7441350829387479E-2</v>
      </c>
      <c r="BA37">
        <f t="shared" si="24"/>
        <v>-8.9265016754152882E-2</v>
      </c>
      <c r="BB37">
        <f t="shared" si="25"/>
        <v>2.7441350829387479E-2</v>
      </c>
      <c r="BC37">
        <f t="shared" si="26"/>
        <v>1</v>
      </c>
      <c r="BF37">
        <f t="shared" si="27"/>
        <v>7.3577119790783064E-5</v>
      </c>
      <c r="BG37">
        <f t="shared" si="28"/>
        <v>7.3577119790783064E-5</v>
      </c>
      <c r="BH37">
        <f t="shared" si="29"/>
        <v>7.5302773534152484E-4</v>
      </c>
      <c r="BI37">
        <f t="shared" si="30"/>
        <v>7.5302773534152484E-4</v>
      </c>
      <c r="BJ37">
        <f t="shared" si="31"/>
        <v>7.9682432161191953E-3</v>
      </c>
      <c r="BK37">
        <f t="shared" si="32"/>
        <v>7.5302773534152484E-4</v>
      </c>
      <c r="BL37">
        <f t="shared" si="33"/>
        <v>1</v>
      </c>
      <c r="BP37">
        <f t="shared" si="34"/>
        <v>1.2213801885269989E-5</v>
      </c>
      <c r="BQ37">
        <f t="shared" si="35"/>
        <v>1.2213801885269989E-5</v>
      </c>
      <c r="BR37">
        <f t="shared" si="36"/>
        <v>1.2500260406669313E-4</v>
      </c>
      <c r="BS37">
        <f t="shared" si="37"/>
        <v>1.2500260406669313E-4</v>
      </c>
      <c r="BT37">
        <f t="shared" si="38"/>
        <v>1.3227283738757865E-3</v>
      </c>
      <c r="BU37">
        <f t="shared" si="39"/>
        <v>1.2500260406669313E-4</v>
      </c>
      <c r="BV37">
        <f t="shared" si="40"/>
        <v>0</v>
      </c>
      <c r="BY37">
        <f t="shared" si="41"/>
        <v>1.7221637898464058E-3</v>
      </c>
      <c r="CC37">
        <f t="shared" si="42"/>
        <v>4.1498961310452165E-2</v>
      </c>
    </row>
    <row r="38" spans="1:81">
      <c r="A38" s="1" t="s">
        <v>37</v>
      </c>
      <c r="C38" s="2">
        <v>0.2</v>
      </c>
      <c r="D38" s="2">
        <v>0.2</v>
      </c>
      <c r="E38" s="2">
        <v>0.2</v>
      </c>
      <c r="F38" s="2">
        <v>0.2</v>
      </c>
      <c r="G38" s="2">
        <v>0.2</v>
      </c>
      <c r="H38" s="2">
        <v>0</v>
      </c>
      <c r="I38" s="2">
        <v>0</v>
      </c>
      <c r="Q38">
        <v>0.46428599999999998</v>
      </c>
      <c r="R38">
        <v>0.46428599999999998</v>
      </c>
      <c r="S38">
        <v>0.41935499999999998</v>
      </c>
      <c r="T38">
        <v>0.48148099999999999</v>
      </c>
      <c r="U38">
        <v>0.52</v>
      </c>
      <c r="V38">
        <v>0</v>
      </c>
      <c r="W38">
        <v>0</v>
      </c>
      <c r="X38">
        <v>0</v>
      </c>
      <c r="Z38">
        <f t="shared" si="4"/>
        <v>9.2857200000000001E-2</v>
      </c>
      <c r="AA38">
        <f t="shared" si="5"/>
        <v>9.2857200000000001E-2</v>
      </c>
      <c r="AB38">
        <f t="shared" si="6"/>
        <v>8.3871000000000001E-2</v>
      </c>
      <c r="AC38">
        <f t="shared" si="7"/>
        <v>9.6296199999999998E-2</v>
      </c>
      <c r="AD38">
        <f t="shared" si="8"/>
        <v>0.10400000000000001</v>
      </c>
      <c r="AE38">
        <f t="shared" si="9"/>
        <v>0</v>
      </c>
      <c r="AF38">
        <f t="shared" si="10"/>
        <v>0</v>
      </c>
      <c r="AI38">
        <f t="shared" si="11"/>
        <v>0.46988160000000001</v>
      </c>
      <c r="AK38">
        <f t="shared" si="12"/>
        <v>0.98809146814857185</v>
      </c>
      <c r="AL38">
        <f t="shared" si="13"/>
        <v>0.98809146814857185</v>
      </c>
      <c r="AM38">
        <f t="shared" si="14"/>
        <v>0.89246950721202956</v>
      </c>
      <c r="AN38">
        <f t="shared" si="15"/>
        <v>1.0246857931870497</v>
      </c>
      <c r="AO38">
        <f t="shared" si="16"/>
        <v>1.106661763303777</v>
      </c>
      <c r="AP38">
        <f t="shared" si="17"/>
        <v>0</v>
      </c>
      <c r="AQ38">
        <f t="shared" si="18"/>
        <v>0</v>
      </c>
      <c r="AR38">
        <f t="shared" si="19"/>
        <v>0</v>
      </c>
      <c r="AW38">
        <f t="shared" si="20"/>
        <v>1.190853185142815E-2</v>
      </c>
      <c r="AX38">
        <f t="shared" si="21"/>
        <v>1.190853185142815E-2</v>
      </c>
      <c r="AY38">
        <f t="shared" si="22"/>
        <v>0.10753049278797044</v>
      </c>
      <c r="AZ38">
        <f t="shared" si="23"/>
        <v>-2.4685793187049665E-2</v>
      </c>
      <c r="BA38">
        <f t="shared" si="24"/>
        <v>-0.10666176330377697</v>
      </c>
      <c r="BB38">
        <f t="shared" si="25"/>
        <v>1</v>
      </c>
      <c r="BC38">
        <f t="shared" si="26"/>
        <v>1</v>
      </c>
      <c r="BF38">
        <f t="shared" si="27"/>
        <v>1.4181313085647878E-4</v>
      </c>
      <c r="BG38">
        <f t="shared" si="28"/>
        <v>1.4181313085647878E-4</v>
      </c>
      <c r="BH38">
        <f t="shared" si="29"/>
        <v>1.1562806879223763E-2</v>
      </c>
      <c r="BI38">
        <f t="shared" si="30"/>
        <v>6.0938838527378769E-4</v>
      </c>
      <c r="BJ38">
        <f t="shared" si="31"/>
        <v>1.1376731751070943E-2</v>
      </c>
      <c r="BK38">
        <f t="shared" si="32"/>
        <v>1</v>
      </c>
      <c r="BL38">
        <f t="shared" si="33"/>
        <v>1</v>
      </c>
      <c r="BP38">
        <f t="shared" si="34"/>
        <v>2.8362626171295757E-5</v>
      </c>
      <c r="BQ38">
        <f t="shared" si="35"/>
        <v>2.8362626171295757E-5</v>
      </c>
      <c r="BR38">
        <f t="shared" si="36"/>
        <v>2.3125613758447528E-3</v>
      </c>
      <c r="BS38">
        <f t="shared" si="37"/>
        <v>1.2187767705475754E-4</v>
      </c>
      <c r="BT38">
        <f t="shared" si="38"/>
        <v>2.2753463502141885E-3</v>
      </c>
      <c r="BU38">
        <f t="shared" si="39"/>
        <v>0</v>
      </c>
      <c r="BV38">
        <f t="shared" si="40"/>
        <v>0</v>
      </c>
      <c r="BY38">
        <f t="shared" si="41"/>
        <v>4.7665106554562898E-3</v>
      </c>
      <c r="CC38">
        <f t="shared" si="42"/>
        <v>6.9039920737615931E-2</v>
      </c>
    </row>
    <row r="39" spans="1:81">
      <c r="A39" s="1" t="s">
        <v>38</v>
      </c>
      <c r="C39" s="2">
        <v>0.14000000000000001</v>
      </c>
      <c r="D39" s="6">
        <v>0.14000000000000001</v>
      </c>
      <c r="E39" s="6">
        <v>0.14000000000000001</v>
      </c>
      <c r="F39" s="6">
        <v>0.14000000000000001</v>
      </c>
      <c r="G39" s="6">
        <v>0.14000000000000001</v>
      </c>
      <c r="H39" s="6">
        <v>0.14000000000000001</v>
      </c>
      <c r="I39" s="6">
        <v>0.14000000000000001</v>
      </c>
      <c r="Q39">
        <v>0.46428599999999998</v>
      </c>
      <c r="R39">
        <v>0.48148099999999999</v>
      </c>
      <c r="S39">
        <v>0.48148099999999999</v>
      </c>
      <c r="T39">
        <v>0.46428599999999998</v>
      </c>
      <c r="U39">
        <v>0.48148099999999999</v>
      </c>
      <c r="V39">
        <v>0.52</v>
      </c>
      <c r="W39">
        <v>0.46428599999999998</v>
      </c>
      <c r="X39">
        <v>0</v>
      </c>
      <c r="Z39">
        <f t="shared" si="4"/>
        <v>6.5000040000000009E-2</v>
      </c>
      <c r="AA39">
        <f t="shared" si="5"/>
        <v>6.740734000000001E-2</v>
      </c>
      <c r="AB39">
        <f t="shared" si="6"/>
        <v>6.740734000000001E-2</v>
      </c>
      <c r="AC39">
        <f t="shared" si="7"/>
        <v>6.5000040000000009E-2</v>
      </c>
      <c r="AD39">
        <f t="shared" si="8"/>
        <v>6.740734000000001E-2</v>
      </c>
      <c r="AE39">
        <f t="shared" si="9"/>
        <v>7.2800000000000004E-2</v>
      </c>
      <c r="AF39">
        <f t="shared" si="10"/>
        <v>6.5000040000000009E-2</v>
      </c>
      <c r="AI39">
        <f t="shared" si="11"/>
        <v>0.47002214000000009</v>
      </c>
      <c r="AK39">
        <f t="shared" si="12"/>
        <v>0.98779602169378633</v>
      </c>
      <c r="AL39">
        <f t="shared" si="13"/>
        <v>1.0243794047659114</v>
      </c>
      <c r="AM39">
        <f t="shared" si="14"/>
        <v>1.0243794047659114</v>
      </c>
      <c r="AN39">
        <f t="shared" si="15"/>
        <v>0.98779602169378633</v>
      </c>
      <c r="AO39">
        <f t="shared" si="16"/>
        <v>1.0243794047659114</v>
      </c>
      <c r="AP39">
        <f t="shared" si="17"/>
        <v>1.106330863478048</v>
      </c>
      <c r="AQ39">
        <f t="shared" si="18"/>
        <v>0.98779602169378633</v>
      </c>
      <c r="AR39">
        <f t="shared" si="19"/>
        <v>0</v>
      </c>
      <c r="AW39">
        <f t="shared" si="20"/>
        <v>1.220397830621367E-2</v>
      </c>
      <c r="AX39">
        <f t="shared" si="21"/>
        <v>-2.4379404765911383E-2</v>
      </c>
      <c r="AY39">
        <f t="shared" si="22"/>
        <v>-2.4379404765911383E-2</v>
      </c>
      <c r="AZ39">
        <f t="shared" si="23"/>
        <v>1.220397830621367E-2</v>
      </c>
      <c r="BA39">
        <f t="shared" si="24"/>
        <v>-2.4379404765911383E-2</v>
      </c>
      <c r="BB39">
        <f t="shared" si="25"/>
        <v>-0.10633086347804799</v>
      </c>
      <c r="BC39">
        <f t="shared" si="26"/>
        <v>1.220397830621367E-2</v>
      </c>
      <c r="BF39">
        <f t="shared" si="27"/>
        <v>1.4893708649853387E-4</v>
      </c>
      <c r="BG39">
        <f t="shared" si="28"/>
        <v>5.9435537674014263E-4</v>
      </c>
      <c r="BH39">
        <f t="shared" si="29"/>
        <v>5.9435537674014263E-4</v>
      </c>
      <c r="BI39">
        <f t="shared" si="30"/>
        <v>1.4893708649853387E-4</v>
      </c>
      <c r="BJ39">
        <f t="shared" si="31"/>
        <v>5.9435537674014263E-4</v>
      </c>
      <c r="BK39">
        <f t="shared" si="32"/>
        <v>1.130625252798728E-2</v>
      </c>
      <c r="BL39">
        <f t="shared" si="33"/>
        <v>1.4893708649853387E-4</v>
      </c>
      <c r="BP39">
        <f t="shared" si="34"/>
        <v>2.0851192109794744E-5</v>
      </c>
      <c r="BQ39">
        <f t="shared" si="35"/>
        <v>8.3209752743619982E-5</v>
      </c>
      <c r="BR39">
        <f t="shared" si="36"/>
        <v>8.3209752743619982E-5</v>
      </c>
      <c r="BS39">
        <f t="shared" si="37"/>
        <v>2.0851192109794744E-5</v>
      </c>
      <c r="BT39">
        <f t="shared" si="38"/>
        <v>8.3209752743619982E-5</v>
      </c>
      <c r="BU39">
        <f t="shared" si="39"/>
        <v>1.5828753539182192E-3</v>
      </c>
      <c r="BV39">
        <f t="shared" si="40"/>
        <v>2.0851192109794744E-5</v>
      </c>
      <c r="BY39">
        <f t="shared" si="41"/>
        <v>1.8950581884784636E-3</v>
      </c>
      <c r="CC39">
        <f t="shared" si="42"/>
        <v>4.3532266061835828E-2</v>
      </c>
    </row>
    <row r="40" spans="1:81">
      <c r="A40" s="1" t="s">
        <v>39</v>
      </c>
      <c r="C40" s="2">
        <v>0.16600000000000001</v>
      </c>
      <c r="D40" s="2">
        <v>0.16600000000000001</v>
      </c>
      <c r="E40" s="2">
        <v>0.16600000000000001</v>
      </c>
      <c r="F40" s="2">
        <v>0.16600000000000001</v>
      </c>
      <c r="G40" s="2">
        <v>0.16600000000000001</v>
      </c>
      <c r="H40" s="2">
        <v>0.16600000000000001</v>
      </c>
      <c r="I40" s="2">
        <v>0</v>
      </c>
      <c r="Q40">
        <v>0.46428599999999998</v>
      </c>
      <c r="R40">
        <v>0.48148099999999999</v>
      </c>
      <c r="S40">
        <v>0.48148099999999999</v>
      </c>
      <c r="T40">
        <v>0.46428599999999998</v>
      </c>
      <c r="U40">
        <v>0.48148099999999999</v>
      </c>
      <c r="V40">
        <v>0.52</v>
      </c>
      <c r="W40">
        <v>0</v>
      </c>
      <c r="X40">
        <v>0</v>
      </c>
      <c r="Z40">
        <f t="shared" si="4"/>
        <v>7.7071476E-2</v>
      </c>
      <c r="AA40">
        <f t="shared" si="5"/>
        <v>7.9925846000000009E-2</v>
      </c>
      <c r="AB40">
        <f t="shared" si="6"/>
        <v>7.9925846000000009E-2</v>
      </c>
      <c r="AC40">
        <f t="shared" si="7"/>
        <v>7.7071476E-2</v>
      </c>
      <c r="AD40">
        <f t="shared" si="8"/>
        <v>7.9925846000000009E-2</v>
      </c>
      <c r="AE40">
        <f t="shared" si="9"/>
        <v>8.6320000000000008E-2</v>
      </c>
      <c r="AF40">
        <f t="shared" si="10"/>
        <v>0</v>
      </c>
      <c r="AI40">
        <f t="shared" si="11"/>
        <v>0.48024049000000002</v>
      </c>
      <c r="AK40">
        <f t="shared" si="12"/>
        <v>0.96677812401865559</v>
      </c>
      <c r="AL40">
        <f t="shared" si="13"/>
        <v>1.0025831016455942</v>
      </c>
      <c r="AM40">
        <f t="shared" si="14"/>
        <v>1.0025831016455942</v>
      </c>
      <c r="AN40">
        <f t="shared" si="15"/>
        <v>0.96677812401865559</v>
      </c>
      <c r="AO40">
        <f t="shared" si="16"/>
        <v>1.0025831016455942</v>
      </c>
      <c r="AP40">
        <f t="shared" si="17"/>
        <v>1.0827908325680744</v>
      </c>
      <c r="AQ40">
        <f t="shared" si="18"/>
        <v>0</v>
      </c>
      <c r="AR40">
        <f t="shared" si="19"/>
        <v>0</v>
      </c>
      <c r="AW40">
        <f t="shared" si="20"/>
        <v>3.3221875981344406E-2</v>
      </c>
      <c r="AX40">
        <f t="shared" si="21"/>
        <v>-2.5831016455941658E-3</v>
      </c>
      <c r="AY40">
        <f t="shared" si="22"/>
        <v>-2.5831016455941658E-3</v>
      </c>
      <c r="AZ40">
        <f t="shared" si="23"/>
        <v>3.3221875981344406E-2</v>
      </c>
      <c r="BA40">
        <f t="shared" si="24"/>
        <v>-2.5831016455941658E-3</v>
      </c>
      <c r="BB40">
        <f t="shared" si="25"/>
        <v>-8.2790832568074402E-2</v>
      </c>
      <c r="BC40">
        <f t="shared" si="26"/>
        <v>1</v>
      </c>
      <c r="BF40">
        <f t="shared" si="27"/>
        <v>1.1036930437198283E-3</v>
      </c>
      <c r="BG40">
        <f t="shared" si="28"/>
        <v>6.6724141114712873E-6</v>
      </c>
      <c r="BH40">
        <f t="shared" si="29"/>
        <v>6.6724141114712873E-6</v>
      </c>
      <c r="BI40">
        <f t="shared" si="30"/>
        <v>1.1036930437198283E-3</v>
      </c>
      <c r="BJ40">
        <f t="shared" si="31"/>
        <v>6.6724141114712873E-6</v>
      </c>
      <c r="BK40">
        <f t="shared" si="32"/>
        <v>6.8543219573149287E-3</v>
      </c>
      <c r="BL40">
        <f t="shared" si="33"/>
        <v>1</v>
      </c>
      <c r="BP40">
        <f t="shared" si="34"/>
        <v>1.8321304525749152E-4</v>
      </c>
      <c r="BQ40">
        <f t="shared" si="35"/>
        <v>1.1076207425042337E-6</v>
      </c>
      <c r="BR40">
        <f t="shared" si="36"/>
        <v>1.1076207425042337E-6</v>
      </c>
      <c r="BS40">
        <f t="shared" si="37"/>
        <v>1.8321304525749152E-4</v>
      </c>
      <c r="BT40">
        <f t="shared" si="38"/>
        <v>1.1076207425042337E-6</v>
      </c>
      <c r="BU40">
        <f t="shared" si="39"/>
        <v>1.1378174449142783E-3</v>
      </c>
      <c r="BV40">
        <f t="shared" si="40"/>
        <v>0</v>
      </c>
      <c r="BY40">
        <f t="shared" si="41"/>
        <v>1.5075663976567739E-3</v>
      </c>
      <c r="CC40">
        <f t="shared" si="42"/>
        <v>3.8827392362310066E-2</v>
      </c>
    </row>
    <row r="41" spans="1:81">
      <c r="A41" s="1" t="s">
        <v>40</v>
      </c>
      <c r="C41" s="2">
        <v>0.16600000000000001</v>
      </c>
      <c r="D41" s="2">
        <v>0.16600000000000001</v>
      </c>
      <c r="E41" s="2">
        <v>0.16600000000000001</v>
      </c>
      <c r="F41" s="2">
        <v>0.16600000000000001</v>
      </c>
      <c r="G41" s="2">
        <v>0.16600000000000001</v>
      </c>
      <c r="H41" s="2">
        <v>0.16600000000000001</v>
      </c>
      <c r="I41" s="2">
        <v>0</v>
      </c>
      <c r="Q41">
        <v>0.52</v>
      </c>
      <c r="R41">
        <v>0.48148099999999999</v>
      </c>
      <c r="S41">
        <v>0.46428599999999998</v>
      </c>
      <c r="T41">
        <v>0.48148099999999999</v>
      </c>
      <c r="U41">
        <v>0.46428599999999998</v>
      </c>
      <c r="V41">
        <v>0.48148099999999999</v>
      </c>
      <c r="W41">
        <v>0</v>
      </c>
      <c r="X41">
        <v>0</v>
      </c>
      <c r="Z41">
        <f t="shared" si="4"/>
        <v>8.6320000000000008E-2</v>
      </c>
      <c r="AA41">
        <f t="shared" si="5"/>
        <v>7.9925846000000009E-2</v>
      </c>
      <c r="AB41">
        <f t="shared" si="6"/>
        <v>7.7071476E-2</v>
      </c>
      <c r="AC41">
        <f t="shared" si="7"/>
        <v>7.9925846000000009E-2</v>
      </c>
      <c r="AD41">
        <f t="shared" si="8"/>
        <v>7.7071476E-2</v>
      </c>
      <c r="AE41">
        <f t="shared" si="9"/>
        <v>7.9925846000000009E-2</v>
      </c>
      <c r="AF41">
        <f t="shared" si="10"/>
        <v>0</v>
      </c>
      <c r="AI41">
        <f t="shared" si="11"/>
        <v>0.48024049000000008</v>
      </c>
      <c r="AK41">
        <f t="shared" si="12"/>
        <v>1.0827908325680742</v>
      </c>
      <c r="AL41">
        <f t="shared" si="13"/>
        <v>1.0025831016455942</v>
      </c>
      <c r="AM41">
        <f t="shared" si="14"/>
        <v>0.96677812401865548</v>
      </c>
      <c r="AN41">
        <f t="shared" si="15"/>
        <v>1.0025831016455942</v>
      </c>
      <c r="AO41">
        <f t="shared" si="16"/>
        <v>0.96677812401865548</v>
      </c>
      <c r="AP41">
        <f t="shared" si="17"/>
        <v>1.0025831016455942</v>
      </c>
      <c r="AQ41">
        <f t="shared" si="18"/>
        <v>0</v>
      </c>
      <c r="AR41">
        <f t="shared" si="19"/>
        <v>0</v>
      </c>
      <c r="AW41">
        <f t="shared" si="20"/>
        <v>-8.279083256807418E-2</v>
      </c>
      <c r="AX41">
        <f t="shared" si="21"/>
        <v>-2.5831016455941658E-3</v>
      </c>
      <c r="AY41">
        <f t="shared" si="22"/>
        <v>3.3221875981344517E-2</v>
      </c>
      <c r="AZ41">
        <f t="shared" si="23"/>
        <v>-2.5831016455941658E-3</v>
      </c>
      <c r="BA41">
        <f t="shared" si="24"/>
        <v>3.3221875981344517E-2</v>
      </c>
      <c r="BB41">
        <f t="shared" si="25"/>
        <v>-2.5831016455941658E-3</v>
      </c>
      <c r="BC41">
        <f t="shared" si="26"/>
        <v>1</v>
      </c>
      <c r="BF41">
        <f t="shared" si="27"/>
        <v>6.8543219573148923E-3</v>
      </c>
      <c r="BG41">
        <f t="shared" si="28"/>
        <v>6.6724141114712873E-6</v>
      </c>
      <c r="BH41">
        <f t="shared" si="29"/>
        <v>1.1036930437198357E-3</v>
      </c>
      <c r="BI41">
        <f t="shared" si="30"/>
        <v>6.6724141114712873E-6</v>
      </c>
      <c r="BJ41">
        <f t="shared" si="31"/>
        <v>1.1036930437198357E-3</v>
      </c>
      <c r="BK41">
        <f t="shared" si="32"/>
        <v>6.6724141114712873E-6</v>
      </c>
      <c r="BL41">
        <f t="shared" si="33"/>
        <v>1</v>
      </c>
      <c r="BP41">
        <f t="shared" si="34"/>
        <v>1.1378174449142723E-3</v>
      </c>
      <c r="BQ41">
        <f t="shared" si="35"/>
        <v>1.1076207425042337E-6</v>
      </c>
      <c r="BR41">
        <f t="shared" si="36"/>
        <v>1.8321304525749274E-4</v>
      </c>
      <c r="BS41">
        <f t="shared" si="37"/>
        <v>1.1076207425042337E-6</v>
      </c>
      <c r="BT41">
        <f t="shared" si="38"/>
        <v>1.8321304525749274E-4</v>
      </c>
      <c r="BU41">
        <f t="shared" si="39"/>
        <v>1.1076207425042337E-6</v>
      </c>
      <c r="BV41">
        <f t="shared" si="40"/>
        <v>0</v>
      </c>
      <c r="BY41">
        <f t="shared" si="41"/>
        <v>1.5075663976567703E-3</v>
      </c>
      <c r="CC41">
        <f t="shared" si="42"/>
        <v>3.8827392362310018E-2</v>
      </c>
    </row>
    <row r="42" spans="1:81">
      <c r="A42" s="1" t="s">
        <v>41</v>
      </c>
      <c r="C42" s="2">
        <v>0.2</v>
      </c>
      <c r="D42" s="2">
        <v>0.2</v>
      </c>
      <c r="E42" s="2">
        <v>0.2</v>
      </c>
      <c r="F42" s="2">
        <v>0.2</v>
      </c>
      <c r="G42" s="2">
        <v>0.2</v>
      </c>
      <c r="H42" s="2">
        <v>0</v>
      </c>
      <c r="I42" s="2">
        <v>0</v>
      </c>
      <c r="Q42">
        <v>0.52</v>
      </c>
      <c r="R42">
        <v>0.46428599999999998</v>
      </c>
      <c r="S42">
        <v>0.48148099999999999</v>
      </c>
      <c r="T42">
        <v>0.59090900000000002</v>
      </c>
      <c r="U42">
        <v>0.46428599999999998</v>
      </c>
      <c r="V42">
        <v>0</v>
      </c>
      <c r="W42">
        <v>0</v>
      </c>
      <c r="X42">
        <v>0</v>
      </c>
      <c r="Z42">
        <f t="shared" si="4"/>
        <v>0.10400000000000001</v>
      </c>
      <c r="AA42">
        <f t="shared" si="5"/>
        <v>9.2857200000000001E-2</v>
      </c>
      <c r="AB42">
        <f t="shared" si="6"/>
        <v>9.6296199999999998E-2</v>
      </c>
      <c r="AC42">
        <f t="shared" si="7"/>
        <v>0.1181818</v>
      </c>
      <c r="AD42">
        <f t="shared" si="8"/>
        <v>9.2857200000000001E-2</v>
      </c>
      <c r="AE42">
        <f t="shared" si="9"/>
        <v>0</v>
      </c>
      <c r="AF42">
        <f t="shared" si="10"/>
        <v>0</v>
      </c>
      <c r="AI42">
        <f t="shared" si="11"/>
        <v>0.50419239999999999</v>
      </c>
      <c r="AK42">
        <f t="shared" si="12"/>
        <v>1.0313523170916501</v>
      </c>
      <c r="AL42">
        <f t="shared" si="13"/>
        <v>0.92085084979464182</v>
      </c>
      <c r="AM42">
        <f t="shared" si="14"/>
        <v>0.95495489420308599</v>
      </c>
      <c r="AN42">
        <f t="shared" si="15"/>
        <v>1.1719910891159804</v>
      </c>
      <c r="AO42">
        <f t="shared" si="16"/>
        <v>0.92085084979464182</v>
      </c>
      <c r="AP42">
        <f t="shared" si="17"/>
        <v>0</v>
      </c>
      <c r="AQ42">
        <f t="shared" si="18"/>
        <v>0</v>
      </c>
      <c r="AR42">
        <f t="shared" si="19"/>
        <v>0</v>
      </c>
      <c r="AW42">
        <f t="shared" si="20"/>
        <v>-3.1352317091650095E-2</v>
      </c>
      <c r="AX42">
        <f t="shared" si="21"/>
        <v>7.9149150205358176E-2</v>
      </c>
      <c r="AY42">
        <f t="shared" si="22"/>
        <v>4.5045105796914009E-2</v>
      </c>
      <c r="AZ42">
        <f t="shared" si="23"/>
        <v>-0.17199108911598038</v>
      </c>
      <c r="BA42">
        <f t="shared" si="24"/>
        <v>7.9149150205358176E-2</v>
      </c>
      <c r="BB42">
        <f t="shared" si="25"/>
        <v>1</v>
      </c>
      <c r="BC42">
        <f t="shared" si="26"/>
        <v>1</v>
      </c>
      <c r="BF42">
        <f t="shared" si="27"/>
        <v>9.829677870153747E-4</v>
      </c>
      <c r="BG42">
        <f t="shared" si="28"/>
        <v>6.2645879782303503E-3</v>
      </c>
      <c r="BH42">
        <f t="shared" si="29"/>
        <v>2.029061556255176E-3</v>
      </c>
      <c r="BI42">
        <f t="shared" si="30"/>
        <v>2.9580934735301104E-2</v>
      </c>
      <c r="BJ42">
        <f t="shared" si="31"/>
        <v>6.2645879782303503E-3</v>
      </c>
      <c r="BK42">
        <f t="shared" si="32"/>
        <v>1</v>
      </c>
      <c r="BL42">
        <f t="shared" si="33"/>
        <v>1</v>
      </c>
      <c r="BP42">
        <f t="shared" si="34"/>
        <v>1.9659355740307496E-4</v>
      </c>
      <c r="BQ42">
        <f t="shared" si="35"/>
        <v>1.2529175956460701E-3</v>
      </c>
      <c r="BR42">
        <f t="shared" si="36"/>
        <v>4.0581231125103522E-4</v>
      </c>
      <c r="BS42">
        <f t="shared" si="37"/>
        <v>5.9161869470602214E-3</v>
      </c>
      <c r="BT42">
        <f t="shared" si="38"/>
        <v>1.2529175956460701E-3</v>
      </c>
      <c r="BU42">
        <f t="shared" si="39"/>
        <v>0</v>
      </c>
      <c r="BV42">
        <f t="shared" si="40"/>
        <v>0</v>
      </c>
      <c r="BY42">
        <f t="shared" si="41"/>
        <v>9.0244280070064711E-3</v>
      </c>
      <c r="CC42">
        <f t="shared" si="42"/>
        <v>9.4996989462858616E-2</v>
      </c>
    </row>
    <row r="43" spans="1:81">
      <c r="A43" s="1" t="s">
        <v>42</v>
      </c>
      <c r="C43" s="2">
        <v>0.2</v>
      </c>
      <c r="D43" s="2">
        <v>0.2</v>
      </c>
      <c r="E43" s="2">
        <v>0.2</v>
      </c>
      <c r="F43" s="2">
        <v>0.2</v>
      </c>
      <c r="G43" s="2">
        <v>0.2</v>
      </c>
      <c r="H43" s="2">
        <v>0</v>
      </c>
      <c r="I43" s="2">
        <v>0</v>
      </c>
      <c r="Q43">
        <v>0.52</v>
      </c>
      <c r="R43">
        <v>0.46428599999999998</v>
      </c>
      <c r="S43">
        <v>0.44827600000000001</v>
      </c>
      <c r="T43">
        <v>0.46428599999999998</v>
      </c>
      <c r="U43">
        <v>0.41935499999999998</v>
      </c>
      <c r="V43">
        <v>0</v>
      </c>
      <c r="W43">
        <v>0</v>
      </c>
      <c r="X43">
        <v>0</v>
      </c>
      <c r="Z43">
        <f t="shared" si="4"/>
        <v>0.10400000000000001</v>
      </c>
      <c r="AA43">
        <f t="shared" si="5"/>
        <v>9.2857200000000001E-2</v>
      </c>
      <c r="AB43">
        <f t="shared" si="6"/>
        <v>8.9655200000000004E-2</v>
      </c>
      <c r="AC43">
        <f t="shared" si="7"/>
        <v>9.2857200000000001E-2</v>
      </c>
      <c r="AD43">
        <f t="shared" si="8"/>
        <v>8.3871000000000001E-2</v>
      </c>
      <c r="AE43">
        <f t="shared" si="9"/>
        <v>0</v>
      </c>
      <c r="AF43">
        <f t="shared" si="10"/>
        <v>0</v>
      </c>
      <c r="AI43">
        <f t="shared" si="11"/>
        <v>0.4632406</v>
      </c>
      <c r="AK43">
        <f t="shared" si="12"/>
        <v>1.1225268251530631</v>
      </c>
      <c r="AL43">
        <f t="shared" si="13"/>
        <v>1.0022567106596443</v>
      </c>
      <c r="AM43">
        <f t="shared" si="14"/>
        <v>0.9676958366775279</v>
      </c>
      <c r="AN43">
        <f t="shared" si="15"/>
        <v>1.0022567106596443</v>
      </c>
      <c r="AO43">
        <f t="shared" si="16"/>
        <v>0.90526391685012064</v>
      </c>
      <c r="AP43">
        <f t="shared" si="17"/>
        <v>0</v>
      </c>
      <c r="AQ43">
        <f t="shared" si="18"/>
        <v>0</v>
      </c>
      <c r="AR43">
        <f t="shared" si="19"/>
        <v>0</v>
      </c>
      <c r="AW43">
        <f t="shared" si="20"/>
        <v>-0.12252682515306312</v>
      </c>
      <c r="AX43">
        <f t="shared" si="21"/>
        <v>-2.2567106596442787E-3</v>
      </c>
      <c r="AY43">
        <f t="shared" si="22"/>
        <v>3.2304163322472101E-2</v>
      </c>
      <c r="AZ43">
        <f t="shared" si="23"/>
        <v>-2.2567106596442787E-3</v>
      </c>
      <c r="BA43">
        <f t="shared" si="24"/>
        <v>9.4736083149879358E-2</v>
      </c>
      <c r="BB43">
        <f t="shared" si="25"/>
        <v>1</v>
      </c>
      <c r="BC43">
        <f t="shared" si="26"/>
        <v>1</v>
      </c>
      <c r="BF43">
        <f t="shared" si="27"/>
        <v>1.5012822882089303E-2</v>
      </c>
      <c r="BG43">
        <f t="shared" si="28"/>
        <v>5.0927430013521158E-6</v>
      </c>
      <c r="BH43">
        <f t="shared" si="29"/>
        <v>1.0435589679649517E-3</v>
      </c>
      <c r="BI43">
        <f t="shared" si="30"/>
        <v>5.0927430013521158E-6</v>
      </c>
      <c r="BJ43">
        <f t="shared" si="31"/>
        <v>8.9749254505808555E-3</v>
      </c>
      <c r="BK43">
        <f t="shared" si="32"/>
        <v>1</v>
      </c>
      <c r="BL43">
        <f t="shared" si="33"/>
        <v>1</v>
      </c>
      <c r="BP43">
        <f t="shared" si="34"/>
        <v>3.0025645764178606E-3</v>
      </c>
      <c r="BQ43">
        <f t="shared" si="35"/>
        <v>1.0185486002704233E-6</v>
      </c>
      <c r="BR43">
        <f t="shared" si="36"/>
        <v>2.0871179359299036E-4</v>
      </c>
      <c r="BS43">
        <f t="shared" si="37"/>
        <v>1.0185486002704233E-6</v>
      </c>
      <c r="BT43">
        <f t="shared" si="38"/>
        <v>1.7949850901161713E-3</v>
      </c>
      <c r="BU43">
        <f t="shared" si="39"/>
        <v>0</v>
      </c>
      <c r="BV43">
        <f t="shared" si="40"/>
        <v>0</v>
      </c>
      <c r="BY43">
        <f t="shared" si="41"/>
        <v>5.008298557327563E-3</v>
      </c>
      <c r="CC43">
        <f t="shared" si="42"/>
        <v>7.0769333452616059E-2</v>
      </c>
    </row>
    <row r="44" spans="1:81">
      <c r="A44" s="2" t="s">
        <v>43</v>
      </c>
      <c r="C44" s="2">
        <v>0.14280000000000001</v>
      </c>
      <c r="D44" s="2">
        <v>0.14280000000000001</v>
      </c>
      <c r="E44" s="2">
        <v>0.14280000000000001</v>
      </c>
      <c r="F44" s="2">
        <v>0.14280000000000001</v>
      </c>
      <c r="G44" s="2">
        <v>0.14280000000000001</v>
      </c>
      <c r="H44" s="2">
        <v>0.14280000000000001</v>
      </c>
      <c r="I44" s="2">
        <v>0.14280000000000001</v>
      </c>
      <c r="Q44">
        <v>0.52</v>
      </c>
      <c r="R44">
        <v>0.44827600000000001</v>
      </c>
      <c r="S44">
        <v>0.44827600000000001</v>
      </c>
      <c r="T44">
        <v>0.59090900000000002</v>
      </c>
      <c r="U44">
        <v>0.44827600000000001</v>
      </c>
      <c r="V44">
        <v>0.46428599999999998</v>
      </c>
      <c r="W44">
        <v>0.48148099999999999</v>
      </c>
      <c r="X44">
        <v>0.41935499999999998</v>
      </c>
      <c r="Z44">
        <f t="shared" si="4"/>
        <v>7.4256000000000003E-2</v>
      </c>
      <c r="AA44">
        <f t="shared" si="5"/>
        <v>6.40138128E-2</v>
      </c>
      <c r="AB44">
        <f t="shared" si="6"/>
        <v>6.40138128E-2</v>
      </c>
      <c r="AC44">
        <f t="shared" si="7"/>
        <v>8.4381805200000007E-2</v>
      </c>
      <c r="AD44">
        <f t="shared" si="8"/>
        <v>6.40138128E-2</v>
      </c>
      <c r="AE44">
        <f t="shared" si="9"/>
        <v>6.6300040800000001E-2</v>
      </c>
      <c r="AF44">
        <f t="shared" si="10"/>
        <v>6.8755486800000001E-2</v>
      </c>
      <c r="AI44">
        <f t="shared" si="11"/>
        <v>0.48573477120000003</v>
      </c>
      <c r="AK44">
        <f t="shared" si="12"/>
        <v>1.070543084069004</v>
      </c>
      <c r="AL44">
        <f t="shared" si="13"/>
        <v>0.9228822529886862</v>
      </c>
      <c r="AM44">
        <f t="shared" si="14"/>
        <v>0.9228822529886862</v>
      </c>
      <c r="AN44">
        <f t="shared" si="15"/>
        <v>1.2165260447387136</v>
      </c>
      <c r="AO44">
        <f t="shared" si="16"/>
        <v>0.9228822529886862</v>
      </c>
      <c r="AP44">
        <f t="shared" si="17"/>
        <v>0.95584262755781058</v>
      </c>
      <c r="AQ44">
        <f t="shared" si="18"/>
        <v>0.99124260511659246</v>
      </c>
      <c r="AR44">
        <f t="shared" si="19"/>
        <v>0.86334152888414828</v>
      </c>
      <c r="AW44">
        <f t="shared" si="20"/>
        <v>-7.0543084069004003E-2</v>
      </c>
      <c r="AX44">
        <f t="shared" si="21"/>
        <v>7.7117747011313798E-2</v>
      </c>
      <c r="AY44">
        <f t="shared" si="22"/>
        <v>7.7117747011313798E-2</v>
      </c>
      <c r="AZ44">
        <f t="shared" si="23"/>
        <v>-0.21652604473871362</v>
      </c>
      <c r="BA44">
        <f t="shared" si="24"/>
        <v>7.7117747011313798E-2</v>
      </c>
      <c r="BB44">
        <f t="shared" si="25"/>
        <v>4.4157372442189424E-2</v>
      </c>
      <c r="BC44">
        <f t="shared" si="26"/>
        <v>8.7573948834075432E-3</v>
      </c>
      <c r="BF44">
        <f t="shared" si="27"/>
        <v>4.9763267099665661E-3</v>
      </c>
      <c r="BG44">
        <f t="shared" si="28"/>
        <v>5.9471469041009984E-3</v>
      </c>
      <c r="BH44">
        <f t="shared" si="29"/>
        <v>5.9471469041009984E-3</v>
      </c>
      <c r="BI44">
        <f t="shared" si="30"/>
        <v>4.6883528050191414E-2</v>
      </c>
      <c r="BJ44">
        <f t="shared" si="31"/>
        <v>5.9471469041009984E-3</v>
      </c>
      <c r="BK44">
        <f t="shared" si="32"/>
        <v>1.9498735409982299E-3</v>
      </c>
      <c r="BL44">
        <f t="shared" si="33"/>
        <v>7.6691965143932617E-5</v>
      </c>
      <c r="BP44">
        <f t="shared" si="34"/>
        <v>7.1061945418322565E-4</v>
      </c>
      <c r="BQ44">
        <f t="shared" si="35"/>
        <v>8.4925257790562265E-4</v>
      </c>
      <c r="BR44">
        <f t="shared" si="36"/>
        <v>8.4925257790562265E-4</v>
      </c>
      <c r="BS44">
        <f t="shared" si="37"/>
        <v>6.6949678055673346E-3</v>
      </c>
      <c r="BT44">
        <f t="shared" si="38"/>
        <v>8.4925257790562265E-4</v>
      </c>
      <c r="BU44">
        <f t="shared" si="39"/>
        <v>2.7844194165454724E-4</v>
      </c>
      <c r="BV44">
        <f t="shared" si="40"/>
        <v>1.0951612622553578E-5</v>
      </c>
      <c r="BY44">
        <f t="shared" si="41"/>
        <v>1.0242738547744528E-2</v>
      </c>
      <c r="CC44">
        <f t="shared" si="42"/>
        <v>0.10120641554637003</v>
      </c>
    </row>
    <row r="45" spans="1:81">
      <c r="A45" s="1" t="s">
        <v>44</v>
      </c>
      <c r="C45" s="2">
        <v>0.125</v>
      </c>
      <c r="D45" s="2">
        <v>0.125</v>
      </c>
      <c r="E45" s="2">
        <v>0.125</v>
      </c>
      <c r="F45" s="2">
        <v>0.125</v>
      </c>
      <c r="G45" s="2">
        <v>0.125</v>
      </c>
      <c r="H45" s="2">
        <v>0.125</v>
      </c>
      <c r="I45" s="2">
        <v>0.125</v>
      </c>
      <c r="Q45">
        <v>0.52</v>
      </c>
      <c r="R45">
        <v>0.44827600000000001</v>
      </c>
      <c r="S45">
        <v>0.44827600000000001</v>
      </c>
      <c r="T45">
        <v>0.59090900000000002</v>
      </c>
      <c r="U45">
        <v>0.44827600000000001</v>
      </c>
      <c r="V45">
        <v>0.46428599999999998</v>
      </c>
      <c r="W45">
        <v>0.48148099999999999</v>
      </c>
      <c r="X45">
        <v>0.41935499999999998</v>
      </c>
      <c r="Z45">
        <f t="shared" si="4"/>
        <v>6.5000000000000002E-2</v>
      </c>
      <c r="AA45">
        <f t="shared" si="5"/>
        <v>5.6034500000000001E-2</v>
      </c>
      <c r="AB45">
        <f t="shared" si="6"/>
        <v>5.6034500000000001E-2</v>
      </c>
      <c r="AC45">
        <f t="shared" si="7"/>
        <v>7.3863625000000002E-2</v>
      </c>
      <c r="AD45">
        <f t="shared" si="8"/>
        <v>5.6034500000000001E-2</v>
      </c>
      <c r="AE45">
        <f t="shared" si="9"/>
        <v>5.8035749999999997E-2</v>
      </c>
      <c r="AF45">
        <f t="shared" si="10"/>
        <v>6.0185124999999999E-2</v>
      </c>
      <c r="AI45">
        <f t="shared" si="11"/>
        <v>0.42518800000000001</v>
      </c>
      <c r="AK45">
        <f t="shared" si="12"/>
        <v>1.2229884192404301</v>
      </c>
      <c r="AL45">
        <f t="shared" si="13"/>
        <v>1.0543006858142752</v>
      </c>
      <c r="AM45">
        <f t="shared" si="14"/>
        <v>1.0543006858142752</v>
      </c>
      <c r="AN45">
        <f t="shared" si="15"/>
        <v>1.3897593535095063</v>
      </c>
      <c r="AO45">
        <f t="shared" si="16"/>
        <v>1.0543006858142752</v>
      </c>
      <c r="AP45">
        <f t="shared" si="17"/>
        <v>1.0919546177220429</v>
      </c>
      <c r="AQ45">
        <f t="shared" si="18"/>
        <v>1.1323955520851952</v>
      </c>
      <c r="AR45">
        <f t="shared" si="19"/>
        <v>0.98628136259725108</v>
      </c>
      <c r="AW45">
        <f t="shared" si="20"/>
        <v>-0.22298841924043011</v>
      </c>
      <c r="AX45">
        <f t="shared" si="21"/>
        <v>-5.4300685814275162E-2</v>
      </c>
      <c r="AY45">
        <f t="shared" si="22"/>
        <v>-5.4300685814275162E-2</v>
      </c>
      <c r="AZ45">
        <f t="shared" si="23"/>
        <v>-0.3897593535095063</v>
      </c>
      <c r="BA45">
        <f t="shared" si="24"/>
        <v>-5.4300685814275162E-2</v>
      </c>
      <c r="BB45">
        <f t="shared" si="25"/>
        <v>-9.1954617722042942E-2</v>
      </c>
      <c r="BC45">
        <f t="shared" si="26"/>
        <v>-0.13239555208519516</v>
      </c>
      <c r="BF45">
        <f t="shared" si="27"/>
        <v>4.9723835115345824E-2</v>
      </c>
      <c r="BG45">
        <f t="shared" si="28"/>
        <v>2.9485644799006239E-3</v>
      </c>
      <c r="BH45">
        <f t="shared" si="29"/>
        <v>2.9485644799006239E-3</v>
      </c>
      <c r="BI45">
        <f t="shared" si="30"/>
        <v>0.15191235364814831</v>
      </c>
      <c r="BJ45">
        <f t="shared" si="31"/>
        <v>2.9485644799006239E-3</v>
      </c>
      <c r="BK45">
        <f t="shared" si="32"/>
        <v>8.4556517204070532E-3</v>
      </c>
      <c r="BL45">
        <f t="shared" si="33"/>
        <v>1.7528582211943623E-2</v>
      </c>
      <c r="BP45">
        <f t="shared" si="34"/>
        <v>6.215479389418228E-3</v>
      </c>
      <c r="BQ45">
        <f t="shared" si="35"/>
        <v>3.6857055998757799E-4</v>
      </c>
      <c r="BR45">
        <f t="shared" si="36"/>
        <v>3.6857055998757799E-4</v>
      </c>
      <c r="BS45">
        <f t="shared" si="37"/>
        <v>1.8989044206018539E-2</v>
      </c>
      <c r="BT45">
        <f t="shared" si="38"/>
        <v>3.6857055998757799E-4</v>
      </c>
      <c r="BU45">
        <f t="shared" si="39"/>
        <v>1.0569564650508817E-3</v>
      </c>
      <c r="BV45">
        <f t="shared" si="40"/>
        <v>2.1910727764929529E-3</v>
      </c>
      <c r="BY45">
        <f t="shared" si="41"/>
        <v>2.9558264516943336E-2</v>
      </c>
      <c r="CC45">
        <f t="shared" si="42"/>
        <v>0.17192517127210702</v>
      </c>
    </row>
    <row r="46" spans="1:81">
      <c r="A46" s="1" t="s">
        <v>45</v>
      </c>
      <c r="C46" s="2">
        <v>0.16</v>
      </c>
      <c r="D46" s="6">
        <v>0.16</v>
      </c>
      <c r="E46" s="6">
        <v>0.16</v>
      </c>
      <c r="F46" s="6">
        <v>0.16</v>
      </c>
      <c r="G46" s="6">
        <v>0.16</v>
      </c>
      <c r="H46" s="6">
        <v>0.16</v>
      </c>
      <c r="I46" s="2">
        <v>0</v>
      </c>
      <c r="Q46">
        <v>0.52</v>
      </c>
      <c r="R46">
        <v>0.46428599999999998</v>
      </c>
      <c r="S46">
        <v>0.44827600000000001</v>
      </c>
      <c r="T46">
        <v>0.59090900000000002</v>
      </c>
      <c r="U46">
        <v>0.46428599999999998</v>
      </c>
      <c r="V46">
        <v>0.48148099999999999</v>
      </c>
      <c r="W46">
        <v>0</v>
      </c>
      <c r="X46">
        <v>0</v>
      </c>
      <c r="Z46">
        <f t="shared" si="4"/>
        <v>8.320000000000001E-2</v>
      </c>
      <c r="AA46">
        <f t="shared" si="5"/>
        <v>7.4285759999999992E-2</v>
      </c>
      <c r="AB46">
        <f t="shared" si="6"/>
        <v>7.1724160000000009E-2</v>
      </c>
      <c r="AC46">
        <f t="shared" si="7"/>
        <v>9.4545440000000008E-2</v>
      </c>
      <c r="AD46">
        <f t="shared" si="8"/>
        <v>7.4285759999999992E-2</v>
      </c>
      <c r="AE46">
        <f t="shared" si="9"/>
        <v>7.7036960000000002E-2</v>
      </c>
      <c r="AF46">
        <f t="shared" si="10"/>
        <v>0</v>
      </c>
      <c r="AI46">
        <f t="shared" si="11"/>
        <v>0.47507808000000001</v>
      </c>
      <c r="AK46">
        <f t="shared" si="12"/>
        <v>1.0945569199909202</v>
      </c>
      <c r="AL46">
        <f t="shared" si="13"/>
        <v>0.9772835656825084</v>
      </c>
      <c r="AM46">
        <f t="shared" si="14"/>
        <v>0.94358384204971102</v>
      </c>
      <c r="AN46">
        <f t="shared" si="15"/>
        <v>1.243814490451759</v>
      </c>
      <c r="AO46">
        <f t="shared" si="16"/>
        <v>0.9772835656825084</v>
      </c>
      <c r="AP46">
        <f t="shared" si="17"/>
        <v>1.0134776161425927</v>
      </c>
      <c r="AQ46">
        <f t="shared" si="18"/>
        <v>0</v>
      </c>
      <c r="AR46">
        <f t="shared" si="19"/>
        <v>0</v>
      </c>
      <c r="AW46">
        <f t="shared" si="20"/>
        <v>-9.4556919990920196E-2</v>
      </c>
      <c r="AX46">
        <f t="shared" si="21"/>
        <v>2.2716434317491596E-2</v>
      </c>
      <c r="AY46">
        <f t="shared" si="22"/>
        <v>5.6416157950288981E-2</v>
      </c>
      <c r="AZ46">
        <f t="shared" si="23"/>
        <v>-0.24381449045175896</v>
      </c>
      <c r="BA46">
        <f t="shared" si="24"/>
        <v>2.2716434317491596E-2</v>
      </c>
      <c r="BB46">
        <f t="shared" si="25"/>
        <v>-1.3477616142592685E-2</v>
      </c>
      <c r="BC46">
        <f t="shared" si="26"/>
        <v>1</v>
      </c>
      <c r="BF46">
        <f t="shared" si="27"/>
        <v>8.9410111181692838E-3</v>
      </c>
      <c r="BG46">
        <f t="shared" si="28"/>
        <v>5.1603638810090991E-4</v>
      </c>
      <c r="BH46">
        <f t="shared" si="29"/>
        <v>3.1827828778719547E-3</v>
      </c>
      <c r="BI46">
        <f t="shared" si="30"/>
        <v>5.9445505754250859E-2</v>
      </c>
      <c r="BJ46">
        <f t="shared" si="31"/>
        <v>5.1603638810090991E-4</v>
      </c>
      <c r="BK46">
        <f t="shared" si="32"/>
        <v>1.8164613688707493E-4</v>
      </c>
      <c r="BL46">
        <f t="shared" si="33"/>
        <v>1</v>
      </c>
      <c r="BP46">
        <f t="shared" si="34"/>
        <v>1.4305617789070854E-3</v>
      </c>
      <c r="BQ46">
        <f t="shared" si="35"/>
        <v>8.2565822096145587E-5</v>
      </c>
      <c r="BR46">
        <f t="shared" si="36"/>
        <v>5.0924526045951276E-4</v>
      </c>
      <c r="BS46">
        <f t="shared" si="37"/>
        <v>9.5112809206801385E-3</v>
      </c>
      <c r="BT46">
        <f t="shared" si="38"/>
        <v>8.2565822096145587E-5</v>
      </c>
      <c r="BU46">
        <f t="shared" si="39"/>
        <v>2.906338190193199E-5</v>
      </c>
      <c r="BV46">
        <f t="shared" si="40"/>
        <v>0</v>
      </c>
      <c r="BY46">
        <f t="shared" si="41"/>
        <v>1.164528298614096E-2</v>
      </c>
      <c r="CC46">
        <f t="shared" si="42"/>
        <v>0.10791331236757104</v>
      </c>
    </row>
    <row r="47" spans="1:81">
      <c r="A47" s="1" t="s">
        <v>46</v>
      </c>
      <c r="C47" s="2">
        <v>0.2</v>
      </c>
      <c r="D47" s="2">
        <v>0.2</v>
      </c>
      <c r="E47" s="2">
        <v>0.2</v>
      </c>
      <c r="F47" s="2">
        <v>0.2</v>
      </c>
      <c r="G47" s="2">
        <v>0.2</v>
      </c>
      <c r="H47" s="2">
        <v>0</v>
      </c>
      <c r="I47" s="2">
        <v>0</v>
      </c>
      <c r="Q47">
        <v>0.52</v>
      </c>
      <c r="R47">
        <v>0.46428599999999998</v>
      </c>
      <c r="S47">
        <v>0.44827600000000001</v>
      </c>
      <c r="T47">
        <v>0.59090900000000002</v>
      </c>
      <c r="U47">
        <v>0.46428599999999998</v>
      </c>
      <c r="V47">
        <v>0</v>
      </c>
      <c r="W47">
        <v>0</v>
      </c>
      <c r="X47">
        <v>0</v>
      </c>
      <c r="Z47">
        <f t="shared" si="4"/>
        <v>0.10400000000000001</v>
      </c>
      <c r="AA47">
        <f t="shared" si="5"/>
        <v>9.2857200000000001E-2</v>
      </c>
      <c r="AB47">
        <f t="shared" si="6"/>
        <v>8.9655200000000004E-2</v>
      </c>
      <c r="AC47">
        <f t="shared" si="7"/>
        <v>0.1181818</v>
      </c>
      <c r="AD47">
        <f t="shared" si="8"/>
        <v>9.2857200000000001E-2</v>
      </c>
      <c r="AE47">
        <f t="shared" si="9"/>
        <v>0</v>
      </c>
      <c r="AF47">
        <f t="shared" si="10"/>
        <v>0</v>
      </c>
      <c r="AI47">
        <f t="shared" si="11"/>
        <v>0.49755139999999998</v>
      </c>
      <c r="AK47">
        <f t="shared" si="12"/>
        <v>1.0451181526169961</v>
      </c>
      <c r="AL47">
        <f t="shared" si="13"/>
        <v>0.9331417819344896</v>
      </c>
      <c r="AM47">
        <f t="shared" si="14"/>
        <v>0.90096420188949333</v>
      </c>
      <c r="AN47">
        <f t="shared" si="15"/>
        <v>1.1876340816245317</v>
      </c>
      <c r="AO47">
        <f t="shared" si="16"/>
        <v>0.9331417819344896</v>
      </c>
      <c r="AP47">
        <f t="shared" si="17"/>
        <v>0</v>
      </c>
      <c r="AQ47">
        <f t="shared" si="18"/>
        <v>0</v>
      </c>
      <c r="AR47">
        <f t="shared" si="19"/>
        <v>0</v>
      </c>
      <c r="AW47">
        <f t="shared" si="20"/>
        <v>-4.5118152616996143E-2</v>
      </c>
      <c r="AX47">
        <f t="shared" si="21"/>
        <v>6.68582180655104E-2</v>
      </c>
      <c r="AY47">
        <f t="shared" si="22"/>
        <v>9.9035798110506668E-2</v>
      </c>
      <c r="AZ47">
        <f t="shared" si="23"/>
        <v>-0.18763408162453166</v>
      </c>
      <c r="BA47">
        <f t="shared" si="24"/>
        <v>6.68582180655104E-2</v>
      </c>
      <c r="BB47">
        <f t="shared" si="25"/>
        <v>1</v>
      </c>
      <c r="BC47">
        <f t="shared" si="26"/>
        <v>1</v>
      </c>
      <c r="BF47">
        <f t="shared" si="27"/>
        <v>2.0356476955705558E-3</v>
      </c>
      <c r="BG47">
        <f t="shared" si="28"/>
        <v>4.4700213228953409E-3</v>
      </c>
      <c r="BH47">
        <f t="shared" si="29"/>
        <v>9.8080893073850366E-3</v>
      </c>
      <c r="BI47">
        <f t="shared" si="30"/>
        <v>3.5206548587081408E-2</v>
      </c>
      <c r="BJ47">
        <f t="shared" si="31"/>
        <v>4.4700213228953409E-3</v>
      </c>
      <c r="BK47">
        <f t="shared" si="32"/>
        <v>1</v>
      </c>
      <c r="BL47">
        <f t="shared" si="33"/>
        <v>1</v>
      </c>
      <c r="BP47">
        <f t="shared" si="34"/>
        <v>4.0712953911411121E-4</v>
      </c>
      <c r="BQ47">
        <f t="shared" si="35"/>
        <v>8.9400426457906818E-4</v>
      </c>
      <c r="BR47">
        <f t="shared" si="36"/>
        <v>1.9616178614770075E-3</v>
      </c>
      <c r="BS47">
        <f t="shared" si="37"/>
        <v>7.0413097174162817E-3</v>
      </c>
      <c r="BT47">
        <f t="shared" si="38"/>
        <v>8.9400426457906818E-4</v>
      </c>
      <c r="BU47">
        <f t="shared" si="39"/>
        <v>0</v>
      </c>
      <c r="BV47">
        <f t="shared" si="40"/>
        <v>0</v>
      </c>
      <c r="BY47">
        <f t="shared" si="41"/>
        <v>1.1198065647165537E-2</v>
      </c>
      <c r="CC47">
        <f t="shared" si="42"/>
        <v>0.10582091308983087</v>
      </c>
    </row>
    <row r="48" spans="1:81">
      <c r="A48" s="1" t="s">
        <v>47</v>
      </c>
      <c r="C48" s="2">
        <v>0.2</v>
      </c>
      <c r="D48" s="2">
        <v>0.2</v>
      </c>
      <c r="E48" s="2">
        <v>0.2</v>
      </c>
      <c r="F48" s="2">
        <v>0.2</v>
      </c>
      <c r="G48" s="2">
        <v>0.2</v>
      </c>
      <c r="H48" s="2">
        <v>0</v>
      </c>
      <c r="I48" s="2">
        <v>0</v>
      </c>
      <c r="Q48">
        <v>0.46428599999999998</v>
      </c>
      <c r="R48">
        <v>0.41935499999999998</v>
      </c>
      <c r="S48">
        <v>0.41935499999999998</v>
      </c>
      <c r="T48">
        <v>0.48148099999999999</v>
      </c>
      <c r="U48">
        <v>0.44827600000000001</v>
      </c>
      <c r="V48">
        <v>0</v>
      </c>
      <c r="W48">
        <v>0</v>
      </c>
      <c r="X48">
        <v>0</v>
      </c>
      <c r="Z48">
        <f t="shared" si="4"/>
        <v>9.2857200000000001E-2</v>
      </c>
      <c r="AA48">
        <f t="shared" si="5"/>
        <v>8.3871000000000001E-2</v>
      </c>
      <c r="AB48">
        <f t="shared" si="6"/>
        <v>8.3871000000000001E-2</v>
      </c>
      <c r="AC48">
        <f t="shared" si="7"/>
        <v>9.6296199999999998E-2</v>
      </c>
      <c r="AD48">
        <f t="shared" si="8"/>
        <v>8.9655200000000004E-2</v>
      </c>
      <c r="AE48">
        <f t="shared" si="9"/>
        <v>0</v>
      </c>
      <c r="AF48">
        <f t="shared" si="10"/>
        <v>0</v>
      </c>
      <c r="AI48">
        <f t="shared" si="11"/>
        <v>0.44655060000000002</v>
      </c>
      <c r="AK48">
        <f t="shared" si="12"/>
        <v>1.0397164397494931</v>
      </c>
      <c r="AL48">
        <f t="shared" si="13"/>
        <v>0.93909850305877984</v>
      </c>
      <c r="AM48">
        <f t="shared" si="14"/>
        <v>0.93909850305877984</v>
      </c>
      <c r="AN48">
        <f t="shared" si="15"/>
        <v>1.0782227142903849</v>
      </c>
      <c r="AO48">
        <f t="shared" si="16"/>
        <v>1.0038638398425621</v>
      </c>
      <c r="AP48">
        <f t="shared" si="17"/>
        <v>0</v>
      </c>
      <c r="AQ48">
        <f t="shared" si="18"/>
        <v>0</v>
      </c>
      <c r="AR48">
        <f t="shared" si="19"/>
        <v>0</v>
      </c>
      <c r="AW48">
        <f t="shared" si="20"/>
        <v>-3.9716439749493126E-2</v>
      </c>
      <c r="AX48">
        <f t="shared" si="21"/>
        <v>6.0901496941220157E-2</v>
      </c>
      <c r="AY48">
        <f t="shared" si="22"/>
        <v>6.0901496941220157E-2</v>
      </c>
      <c r="AZ48">
        <f t="shared" si="23"/>
        <v>-7.8222714290384854E-2</v>
      </c>
      <c r="BA48">
        <f t="shared" si="24"/>
        <v>-3.8638398425621112E-3</v>
      </c>
      <c r="BB48">
        <f t="shared" si="25"/>
        <v>1</v>
      </c>
      <c r="BC48">
        <f t="shared" si="26"/>
        <v>1</v>
      </c>
      <c r="BF48">
        <f t="shared" si="27"/>
        <v>1.5773955863751176E-3</v>
      </c>
      <c r="BG48">
        <f t="shared" si="28"/>
        <v>3.7089923296814483E-3</v>
      </c>
      <c r="BH48">
        <f t="shared" si="29"/>
        <v>3.7089923296814483E-3</v>
      </c>
      <c r="BI48">
        <f t="shared" si="30"/>
        <v>6.1187930309551785E-3</v>
      </c>
      <c r="BJ48">
        <f t="shared" si="31"/>
        <v>1.49292583289704E-5</v>
      </c>
      <c r="BK48">
        <f t="shared" si="32"/>
        <v>1</v>
      </c>
      <c r="BL48">
        <f t="shared" si="33"/>
        <v>1</v>
      </c>
      <c r="BP48">
        <f t="shared" si="34"/>
        <v>3.1547911727502353E-4</v>
      </c>
      <c r="BQ48">
        <f t="shared" si="35"/>
        <v>7.4179846593628966E-4</v>
      </c>
      <c r="BR48">
        <f t="shared" si="36"/>
        <v>7.4179846593628966E-4</v>
      </c>
      <c r="BS48">
        <f t="shared" si="37"/>
        <v>1.2237586061910359E-3</v>
      </c>
      <c r="BT48">
        <f t="shared" si="38"/>
        <v>2.9858516657940802E-6</v>
      </c>
      <c r="BU48">
        <f t="shared" si="39"/>
        <v>0</v>
      </c>
      <c r="BV48">
        <f t="shared" si="40"/>
        <v>0</v>
      </c>
      <c r="BY48">
        <f t="shared" si="41"/>
        <v>3.0258205070044326E-3</v>
      </c>
      <c r="CC48">
        <f t="shared" si="42"/>
        <v>5.5007458648845362E-2</v>
      </c>
    </row>
    <row r="49" spans="1:81">
      <c r="A49" s="1" t="s">
        <v>48</v>
      </c>
      <c r="C49" s="2">
        <v>0.2</v>
      </c>
      <c r="D49" s="2">
        <v>0.2</v>
      </c>
      <c r="E49" s="2">
        <v>0.2</v>
      </c>
      <c r="F49" s="2">
        <v>0.2</v>
      </c>
      <c r="G49" s="2">
        <v>0.2</v>
      </c>
      <c r="H49" s="2">
        <v>0</v>
      </c>
      <c r="I49" s="2">
        <v>0</v>
      </c>
      <c r="Q49">
        <v>0.52</v>
      </c>
      <c r="R49">
        <v>0.46428599999999998</v>
      </c>
      <c r="S49">
        <v>0.44827600000000001</v>
      </c>
      <c r="T49">
        <v>0.59090900000000002</v>
      </c>
      <c r="U49">
        <v>0.46428599999999998</v>
      </c>
      <c r="V49">
        <v>0</v>
      </c>
      <c r="W49">
        <v>0</v>
      </c>
      <c r="X49">
        <v>0</v>
      </c>
      <c r="Z49">
        <f t="shared" si="4"/>
        <v>0.10400000000000001</v>
      </c>
      <c r="AA49">
        <f t="shared" si="5"/>
        <v>9.2857200000000001E-2</v>
      </c>
      <c r="AB49">
        <f t="shared" si="6"/>
        <v>8.9655200000000004E-2</v>
      </c>
      <c r="AC49">
        <f t="shared" si="7"/>
        <v>0.1181818</v>
      </c>
      <c r="AD49">
        <f t="shared" si="8"/>
        <v>9.2857200000000001E-2</v>
      </c>
      <c r="AE49">
        <f t="shared" si="9"/>
        <v>0</v>
      </c>
      <c r="AF49">
        <f t="shared" si="10"/>
        <v>0</v>
      </c>
      <c r="AI49">
        <f t="shared" si="11"/>
        <v>0.49755139999999998</v>
      </c>
      <c r="AK49">
        <f t="shared" si="12"/>
        <v>1.0451181526169961</v>
      </c>
      <c r="AL49">
        <f t="shared" si="13"/>
        <v>0.9331417819344896</v>
      </c>
      <c r="AM49">
        <f t="shared" si="14"/>
        <v>0.90096420188949333</v>
      </c>
      <c r="AN49">
        <f t="shared" si="15"/>
        <v>1.1876340816245317</v>
      </c>
      <c r="AO49">
        <f t="shared" si="16"/>
        <v>0.9331417819344896</v>
      </c>
      <c r="AP49">
        <f t="shared" si="17"/>
        <v>0</v>
      </c>
      <c r="AQ49">
        <f t="shared" si="18"/>
        <v>0</v>
      </c>
      <c r="AR49">
        <f t="shared" si="19"/>
        <v>0</v>
      </c>
      <c r="AW49">
        <f t="shared" si="20"/>
        <v>-4.5118152616996143E-2</v>
      </c>
      <c r="AX49">
        <f t="shared" si="21"/>
        <v>6.68582180655104E-2</v>
      </c>
      <c r="AY49">
        <f t="shared" si="22"/>
        <v>9.9035798110506668E-2</v>
      </c>
      <c r="AZ49">
        <f t="shared" si="23"/>
        <v>-0.18763408162453166</v>
      </c>
      <c r="BA49">
        <f t="shared" si="24"/>
        <v>6.68582180655104E-2</v>
      </c>
      <c r="BB49">
        <f t="shared" si="25"/>
        <v>1</v>
      </c>
      <c r="BC49">
        <f t="shared" si="26"/>
        <v>1</v>
      </c>
      <c r="BF49">
        <f t="shared" si="27"/>
        <v>2.0356476955705558E-3</v>
      </c>
      <c r="BG49">
        <f t="shared" si="28"/>
        <v>4.4700213228953409E-3</v>
      </c>
      <c r="BH49">
        <f t="shared" si="29"/>
        <v>9.8080893073850366E-3</v>
      </c>
      <c r="BI49">
        <f t="shared" si="30"/>
        <v>3.5206548587081408E-2</v>
      </c>
      <c r="BJ49">
        <f t="shared" si="31"/>
        <v>4.4700213228953409E-3</v>
      </c>
      <c r="BK49">
        <f t="shared" si="32"/>
        <v>1</v>
      </c>
      <c r="BL49">
        <f t="shared" si="33"/>
        <v>1</v>
      </c>
      <c r="BP49">
        <f t="shared" si="34"/>
        <v>4.0712953911411121E-4</v>
      </c>
      <c r="BQ49">
        <f t="shared" si="35"/>
        <v>8.9400426457906818E-4</v>
      </c>
      <c r="BR49">
        <f t="shared" si="36"/>
        <v>1.9616178614770075E-3</v>
      </c>
      <c r="BS49">
        <f t="shared" si="37"/>
        <v>7.0413097174162817E-3</v>
      </c>
      <c r="BT49">
        <f t="shared" si="38"/>
        <v>8.9400426457906818E-4</v>
      </c>
      <c r="BU49">
        <f t="shared" si="39"/>
        <v>0</v>
      </c>
      <c r="BV49">
        <f t="shared" si="40"/>
        <v>0</v>
      </c>
      <c r="BY49">
        <f t="shared" si="41"/>
        <v>1.1198065647165537E-2</v>
      </c>
      <c r="CC49">
        <f t="shared" si="42"/>
        <v>0.10582091308983087</v>
      </c>
    </row>
    <row r="50" spans="1:81">
      <c r="A50" s="3" t="s">
        <v>49</v>
      </c>
      <c r="C50" s="2">
        <v>0.2</v>
      </c>
      <c r="D50" s="2">
        <v>0.2</v>
      </c>
      <c r="E50" s="2">
        <v>0.2</v>
      </c>
      <c r="F50" s="2">
        <v>0.2</v>
      </c>
      <c r="G50" s="2">
        <v>0.2</v>
      </c>
      <c r="H50" s="2">
        <v>0</v>
      </c>
      <c r="I50" s="2">
        <v>0</v>
      </c>
      <c r="Q50">
        <v>0.52</v>
      </c>
      <c r="R50">
        <v>0.46428599999999998</v>
      </c>
      <c r="S50">
        <v>0.44827600000000001</v>
      </c>
      <c r="T50">
        <v>0.59090900000000002</v>
      </c>
      <c r="U50">
        <v>0.46428599999999998</v>
      </c>
      <c r="V50">
        <v>0</v>
      </c>
      <c r="W50">
        <v>0</v>
      </c>
      <c r="X50">
        <v>0</v>
      </c>
      <c r="Z50">
        <f t="shared" si="4"/>
        <v>0.10400000000000001</v>
      </c>
      <c r="AA50">
        <f t="shared" si="5"/>
        <v>9.2857200000000001E-2</v>
      </c>
      <c r="AB50">
        <f t="shared" si="6"/>
        <v>8.9655200000000004E-2</v>
      </c>
      <c r="AC50">
        <f t="shared" si="7"/>
        <v>0.1181818</v>
      </c>
      <c r="AD50">
        <f t="shared" si="8"/>
        <v>9.2857200000000001E-2</v>
      </c>
      <c r="AE50">
        <f t="shared" si="9"/>
        <v>0</v>
      </c>
      <c r="AF50">
        <f t="shared" si="10"/>
        <v>0</v>
      </c>
      <c r="AI50">
        <f t="shared" si="11"/>
        <v>0.49755139999999998</v>
      </c>
      <c r="AK50">
        <f t="shared" si="12"/>
        <v>1.0451181526169961</v>
      </c>
      <c r="AL50">
        <f t="shared" si="13"/>
        <v>0.9331417819344896</v>
      </c>
      <c r="AM50">
        <f t="shared" si="14"/>
        <v>0.90096420188949333</v>
      </c>
      <c r="AN50">
        <f t="shared" si="15"/>
        <v>1.1876340816245317</v>
      </c>
      <c r="AO50">
        <f t="shared" si="16"/>
        <v>0.9331417819344896</v>
      </c>
      <c r="AP50">
        <f t="shared" si="17"/>
        <v>0</v>
      </c>
      <c r="AQ50">
        <f t="shared" si="18"/>
        <v>0</v>
      </c>
      <c r="AR50">
        <f t="shared" si="19"/>
        <v>0</v>
      </c>
      <c r="AW50">
        <f t="shared" si="20"/>
        <v>-4.5118152616996143E-2</v>
      </c>
      <c r="AX50">
        <f t="shared" si="21"/>
        <v>6.68582180655104E-2</v>
      </c>
      <c r="AY50">
        <f t="shared" si="22"/>
        <v>9.9035798110506668E-2</v>
      </c>
      <c r="AZ50">
        <f t="shared" si="23"/>
        <v>-0.18763408162453166</v>
      </c>
      <c r="BA50">
        <f t="shared" si="24"/>
        <v>6.68582180655104E-2</v>
      </c>
      <c r="BB50">
        <f t="shared" si="25"/>
        <v>1</v>
      </c>
      <c r="BC50">
        <f t="shared" si="26"/>
        <v>1</v>
      </c>
      <c r="BF50">
        <f t="shared" si="27"/>
        <v>2.0356476955705558E-3</v>
      </c>
      <c r="BG50">
        <f t="shared" si="28"/>
        <v>4.4700213228953409E-3</v>
      </c>
      <c r="BH50">
        <f t="shared" si="29"/>
        <v>9.8080893073850366E-3</v>
      </c>
      <c r="BI50">
        <f t="shared" si="30"/>
        <v>3.5206548587081408E-2</v>
      </c>
      <c r="BJ50">
        <f t="shared" si="31"/>
        <v>4.4700213228953409E-3</v>
      </c>
      <c r="BK50">
        <f t="shared" si="32"/>
        <v>1</v>
      </c>
      <c r="BL50">
        <f t="shared" si="33"/>
        <v>1</v>
      </c>
      <c r="BP50">
        <f t="shared" si="34"/>
        <v>4.0712953911411121E-4</v>
      </c>
      <c r="BQ50">
        <f t="shared" si="35"/>
        <v>8.9400426457906818E-4</v>
      </c>
      <c r="BR50">
        <f t="shared" si="36"/>
        <v>1.9616178614770075E-3</v>
      </c>
      <c r="BS50">
        <f t="shared" si="37"/>
        <v>7.0413097174162817E-3</v>
      </c>
      <c r="BT50">
        <f t="shared" si="38"/>
        <v>8.9400426457906818E-4</v>
      </c>
      <c r="BU50">
        <f t="shared" si="39"/>
        <v>0</v>
      </c>
      <c r="BV50">
        <f t="shared" si="40"/>
        <v>0</v>
      </c>
      <c r="BY50">
        <f t="shared" si="41"/>
        <v>1.1198065647165537E-2</v>
      </c>
      <c r="CC50">
        <f t="shared" si="42"/>
        <v>0.10582091308983087</v>
      </c>
    </row>
    <row r="51" spans="1:81">
      <c r="A51" s="3" t="s">
        <v>50</v>
      </c>
      <c r="C51" s="2">
        <v>0.2</v>
      </c>
      <c r="D51" s="2">
        <v>0.2</v>
      </c>
      <c r="E51" s="2">
        <v>0.2</v>
      </c>
      <c r="F51" s="2">
        <v>0.2</v>
      </c>
      <c r="G51" s="2">
        <v>0.2</v>
      </c>
      <c r="H51" s="2">
        <v>0</v>
      </c>
      <c r="I51" s="2">
        <v>0</v>
      </c>
      <c r="Q51">
        <v>0.52</v>
      </c>
      <c r="R51">
        <v>0.46428599999999998</v>
      </c>
      <c r="S51">
        <v>0.44827600000000001</v>
      </c>
      <c r="T51">
        <v>0.59090900000000002</v>
      </c>
      <c r="U51">
        <v>0.46428599999999998</v>
      </c>
      <c r="V51">
        <v>0</v>
      </c>
      <c r="W51">
        <v>0</v>
      </c>
      <c r="X51">
        <v>0</v>
      </c>
      <c r="Z51">
        <f t="shared" si="4"/>
        <v>0.10400000000000001</v>
      </c>
      <c r="AA51">
        <f t="shared" si="5"/>
        <v>9.2857200000000001E-2</v>
      </c>
      <c r="AB51">
        <f t="shared" si="6"/>
        <v>8.9655200000000004E-2</v>
      </c>
      <c r="AC51">
        <f t="shared" si="7"/>
        <v>0.1181818</v>
      </c>
      <c r="AD51">
        <f t="shared" si="8"/>
        <v>9.2857200000000001E-2</v>
      </c>
      <c r="AE51">
        <f t="shared" si="9"/>
        <v>0</v>
      </c>
      <c r="AF51">
        <f t="shared" si="10"/>
        <v>0</v>
      </c>
      <c r="AI51">
        <f t="shared" si="11"/>
        <v>0.49755139999999998</v>
      </c>
      <c r="AK51">
        <f t="shared" si="12"/>
        <v>1.0451181526169961</v>
      </c>
      <c r="AL51">
        <f t="shared" si="13"/>
        <v>0.9331417819344896</v>
      </c>
      <c r="AM51">
        <f t="shared" si="14"/>
        <v>0.90096420188949333</v>
      </c>
      <c r="AN51">
        <f t="shared" si="15"/>
        <v>1.1876340816245317</v>
      </c>
      <c r="AO51">
        <f t="shared" si="16"/>
        <v>0.9331417819344896</v>
      </c>
      <c r="AP51">
        <f t="shared" si="17"/>
        <v>0</v>
      </c>
      <c r="AQ51">
        <f t="shared" si="18"/>
        <v>0</v>
      </c>
      <c r="AR51">
        <f t="shared" si="19"/>
        <v>0</v>
      </c>
      <c r="AW51">
        <f t="shared" si="20"/>
        <v>-4.5118152616996143E-2</v>
      </c>
      <c r="AX51">
        <f t="shared" si="21"/>
        <v>6.68582180655104E-2</v>
      </c>
      <c r="AY51">
        <f t="shared" si="22"/>
        <v>9.9035798110506668E-2</v>
      </c>
      <c r="AZ51">
        <f t="shared" si="23"/>
        <v>-0.18763408162453166</v>
      </c>
      <c r="BA51">
        <f t="shared" si="24"/>
        <v>6.68582180655104E-2</v>
      </c>
      <c r="BB51">
        <f t="shared" si="25"/>
        <v>1</v>
      </c>
      <c r="BC51">
        <f t="shared" si="26"/>
        <v>1</v>
      </c>
      <c r="BF51">
        <f t="shared" si="27"/>
        <v>2.0356476955705558E-3</v>
      </c>
      <c r="BG51">
        <f t="shared" si="28"/>
        <v>4.4700213228953409E-3</v>
      </c>
      <c r="BH51">
        <f t="shared" si="29"/>
        <v>9.8080893073850366E-3</v>
      </c>
      <c r="BI51">
        <f t="shared" si="30"/>
        <v>3.5206548587081408E-2</v>
      </c>
      <c r="BJ51">
        <f t="shared" si="31"/>
        <v>4.4700213228953409E-3</v>
      </c>
      <c r="BK51">
        <f t="shared" si="32"/>
        <v>1</v>
      </c>
      <c r="BL51">
        <f t="shared" si="33"/>
        <v>1</v>
      </c>
      <c r="BP51">
        <f t="shared" si="34"/>
        <v>4.0712953911411121E-4</v>
      </c>
      <c r="BQ51">
        <f t="shared" si="35"/>
        <v>8.9400426457906818E-4</v>
      </c>
      <c r="BR51">
        <f t="shared" si="36"/>
        <v>1.9616178614770075E-3</v>
      </c>
      <c r="BS51">
        <f t="shared" si="37"/>
        <v>7.0413097174162817E-3</v>
      </c>
      <c r="BT51">
        <f t="shared" si="38"/>
        <v>8.9400426457906818E-4</v>
      </c>
      <c r="BU51">
        <f t="shared" si="39"/>
        <v>0</v>
      </c>
      <c r="BV51">
        <f t="shared" si="40"/>
        <v>0</v>
      </c>
      <c r="BY51">
        <f t="shared" si="41"/>
        <v>1.1198065647165537E-2</v>
      </c>
      <c r="CC51">
        <f t="shared" si="42"/>
        <v>0.10582091308983087</v>
      </c>
    </row>
    <row r="52" spans="1:81">
      <c r="A52" s="1" t="s">
        <v>51</v>
      </c>
      <c r="C52" s="2">
        <v>0.2</v>
      </c>
      <c r="D52" s="2">
        <v>0.2</v>
      </c>
      <c r="E52" s="2">
        <v>0.2</v>
      </c>
      <c r="F52" s="2">
        <v>0.2</v>
      </c>
      <c r="G52" s="2">
        <v>0.2</v>
      </c>
      <c r="H52" s="2">
        <v>0</v>
      </c>
      <c r="I52" s="2">
        <v>0</v>
      </c>
      <c r="Q52">
        <v>0.52</v>
      </c>
      <c r="R52">
        <v>0.46428599999999998</v>
      </c>
      <c r="S52">
        <v>0.59090900000000002</v>
      </c>
      <c r="T52">
        <v>0.44827600000000001</v>
      </c>
      <c r="U52">
        <v>0.41935499999999998</v>
      </c>
      <c r="V52">
        <v>0</v>
      </c>
      <c r="W52">
        <v>0</v>
      </c>
      <c r="X52">
        <v>0</v>
      </c>
      <c r="Z52">
        <f t="shared" si="4"/>
        <v>0.10400000000000001</v>
      </c>
      <c r="AA52">
        <f t="shared" si="5"/>
        <v>9.2857200000000001E-2</v>
      </c>
      <c r="AB52">
        <f t="shared" si="6"/>
        <v>0.1181818</v>
      </c>
      <c r="AC52">
        <f t="shared" si="7"/>
        <v>8.9655200000000004E-2</v>
      </c>
      <c r="AD52">
        <f t="shared" si="8"/>
        <v>8.3871000000000001E-2</v>
      </c>
      <c r="AE52">
        <f t="shared" si="9"/>
        <v>0</v>
      </c>
      <c r="AF52">
        <f t="shared" si="10"/>
        <v>0</v>
      </c>
      <c r="AI52">
        <f t="shared" si="11"/>
        <v>0.48856520000000003</v>
      </c>
      <c r="AK52">
        <f t="shared" si="12"/>
        <v>1.0643410541725034</v>
      </c>
      <c r="AL52">
        <f t="shared" si="13"/>
        <v>0.95030509745679792</v>
      </c>
      <c r="AM52">
        <f t="shared" si="14"/>
        <v>1.2094782845769612</v>
      </c>
      <c r="AN52">
        <f t="shared" si="15"/>
        <v>0.91753567384660217</v>
      </c>
      <c r="AO52">
        <f t="shared" si="16"/>
        <v>0.85833988994713495</v>
      </c>
      <c r="AP52">
        <f t="shared" si="17"/>
        <v>0</v>
      </c>
      <c r="AQ52">
        <f t="shared" si="18"/>
        <v>0</v>
      </c>
      <c r="AR52">
        <f t="shared" si="19"/>
        <v>0</v>
      </c>
      <c r="AW52">
        <f t="shared" si="20"/>
        <v>-6.4341054172503354E-2</v>
      </c>
      <c r="AX52">
        <f t="shared" si="21"/>
        <v>4.969490254320208E-2</v>
      </c>
      <c r="AY52">
        <f t="shared" si="22"/>
        <v>-0.20947828457696116</v>
      </c>
      <c r="AZ52">
        <f t="shared" si="23"/>
        <v>8.2464326153397827E-2</v>
      </c>
      <c r="BA52">
        <f t="shared" si="24"/>
        <v>0.14166011005286505</v>
      </c>
      <c r="BB52">
        <f t="shared" si="25"/>
        <v>1</v>
      </c>
      <c r="BC52">
        <f t="shared" si="26"/>
        <v>1</v>
      </c>
      <c r="BF52">
        <f t="shared" si="27"/>
        <v>4.1397712520290109E-3</v>
      </c>
      <c r="BG52">
        <f t="shared" si="28"/>
        <v>2.4695833387783526E-3</v>
      </c>
      <c r="BH52">
        <f t="shared" si="29"/>
        <v>4.3881151709306322E-2</v>
      </c>
      <c r="BI52">
        <f t="shared" si="30"/>
        <v>6.8003650879339727E-3</v>
      </c>
      <c r="BJ52">
        <f t="shared" si="31"/>
        <v>2.0067586780189838E-2</v>
      </c>
      <c r="BK52">
        <f t="shared" si="32"/>
        <v>1</v>
      </c>
      <c r="BL52">
        <f t="shared" si="33"/>
        <v>1</v>
      </c>
      <c r="BP52">
        <f t="shared" si="34"/>
        <v>8.2795425040580221E-4</v>
      </c>
      <c r="BQ52">
        <f t="shared" si="35"/>
        <v>4.9391666775567059E-4</v>
      </c>
      <c r="BR52">
        <f t="shared" si="36"/>
        <v>8.7762303418612644E-3</v>
      </c>
      <c r="BS52">
        <f t="shared" si="37"/>
        <v>1.3600730175867947E-3</v>
      </c>
      <c r="BT52">
        <f t="shared" si="38"/>
        <v>4.0135173560379676E-3</v>
      </c>
      <c r="BU52">
        <f t="shared" si="39"/>
        <v>0</v>
      </c>
      <c r="BV52">
        <f t="shared" si="40"/>
        <v>0</v>
      </c>
      <c r="BY52">
        <f t="shared" si="41"/>
        <v>1.54716916336475E-2</v>
      </c>
      <c r="CC52">
        <f t="shared" si="42"/>
        <v>0.12438525488838097</v>
      </c>
    </row>
    <row r="53" spans="1:81">
      <c r="A53" s="2" t="s">
        <v>23</v>
      </c>
      <c r="C53" s="2">
        <v>0.2</v>
      </c>
      <c r="D53" s="2">
        <v>0.2</v>
      </c>
      <c r="E53" s="2">
        <v>0.2</v>
      </c>
      <c r="F53" s="2">
        <v>0.2</v>
      </c>
      <c r="G53" s="2">
        <v>0.2</v>
      </c>
      <c r="H53" s="2">
        <v>0</v>
      </c>
      <c r="I53" s="2">
        <v>0</v>
      </c>
      <c r="Q53">
        <v>0.52</v>
      </c>
      <c r="R53">
        <v>0.46428599999999998</v>
      </c>
      <c r="S53">
        <v>0.44827600000000001</v>
      </c>
      <c r="T53">
        <v>0.35135100000000002</v>
      </c>
      <c r="U53">
        <v>0.41935499999999998</v>
      </c>
      <c r="V53">
        <v>0</v>
      </c>
      <c r="W53">
        <v>0</v>
      </c>
      <c r="X53">
        <v>0</v>
      </c>
      <c r="Z53">
        <f t="shared" si="4"/>
        <v>0.10400000000000001</v>
      </c>
      <c r="AA53">
        <f t="shared" si="5"/>
        <v>9.2857200000000001E-2</v>
      </c>
      <c r="AB53">
        <f t="shared" si="6"/>
        <v>8.9655200000000004E-2</v>
      </c>
      <c r="AC53">
        <f t="shared" si="7"/>
        <v>7.0270200000000005E-2</v>
      </c>
      <c r="AD53">
        <f t="shared" si="8"/>
        <v>8.3871000000000001E-2</v>
      </c>
      <c r="AE53">
        <f t="shared" si="9"/>
        <v>0</v>
      </c>
      <c r="AF53">
        <f t="shared" si="10"/>
        <v>0</v>
      </c>
      <c r="AI53">
        <f t="shared" si="11"/>
        <v>0.44065359999999998</v>
      </c>
      <c r="AK53">
        <f t="shared" si="12"/>
        <v>1.180065248530819</v>
      </c>
      <c r="AL53">
        <f t="shared" si="13"/>
        <v>1.0536303345757303</v>
      </c>
      <c r="AM53">
        <f t="shared" si="14"/>
        <v>1.0172979410584642</v>
      </c>
      <c r="AN53">
        <f t="shared" si="15"/>
        <v>0.79734058680106101</v>
      </c>
      <c r="AO53">
        <f t="shared" si="16"/>
        <v>0.95166588903392602</v>
      </c>
      <c r="AP53">
        <f t="shared" si="17"/>
        <v>0</v>
      </c>
      <c r="AQ53">
        <f t="shared" si="18"/>
        <v>0</v>
      </c>
      <c r="AR53">
        <f t="shared" si="19"/>
        <v>0</v>
      </c>
      <c r="AW53">
        <f t="shared" si="20"/>
        <v>-0.18006524853081896</v>
      </c>
      <c r="AX53">
        <f t="shared" si="21"/>
        <v>-5.3630334575730298E-2</v>
      </c>
      <c r="AY53">
        <f t="shared" si="22"/>
        <v>-1.7297941058464161E-2</v>
      </c>
      <c r="AZ53">
        <f t="shared" si="23"/>
        <v>0.20265941319893899</v>
      </c>
      <c r="BA53">
        <f t="shared" si="24"/>
        <v>4.8334110966073984E-2</v>
      </c>
      <c r="BB53">
        <f t="shared" si="25"/>
        <v>1</v>
      </c>
      <c r="BC53">
        <f t="shared" si="26"/>
        <v>1</v>
      </c>
      <c r="BF53">
        <f t="shared" si="27"/>
        <v>3.2423493728465598E-2</v>
      </c>
      <c r="BG53">
        <f t="shared" si="28"/>
        <v>2.8762127867047729E-3</v>
      </c>
      <c r="BH53">
        <f t="shared" si="29"/>
        <v>2.9921876486210022E-4</v>
      </c>
      <c r="BI53">
        <f t="shared" si="30"/>
        <v>4.1070837758138287E-2</v>
      </c>
      <c r="BJ53">
        <f t="shared" si="31"/>
        <v>2.3361862828807532E-3</v>
      </c>
      <c r="BK53">
        <f t="shared" si="32"/>
        <v>1</v>
      </c>
      <c r="BL53">
        <f t="shared" si="33"/>
        <v>1</v>
      </c>
      <c r="BP53">
        <f t="shared" si="34"/>
        <v>6.4846987456931198E-3</v>
      </c>
      <c r="BQ53">
        <f t="shared" si="35"/>
        <v>5.7524255734095464E-4</v>
      </c>
      <c r="BR53">
        <f t="shared" si="36"/>
        <v>5.9843752972420047E-5</v>
      </c>
      <c r="BS53">
        <f t="shared" si="37"/>
        <v>8.2141675516276581E-3</v>
      </c>
      <c r="BT53">
        <f t="shared" si="38"/>
        <v>4.6723725657615064E-4</v>
      </c>
      <c r="BU53">
        <f t="shared" si="39"/>
        <v>0</v>
      </c>
      <c r="BV53">
        <f t="shared" si="40"/>
        <v>0</v>
      </c>
      <c r="BY53">
        <f t="shared" si="41"/>
        <v>1.5801189864210304E-2</v>
      </c>
      <c r="CC53">
        <f t="shared" si="42"/>
        <v>0.12570278383635863</v>
      </c>
    </row>
    <row r="54" spans="1:81">
      <c r="A54" s="1" t="s">
        <v>52</v>
      </c>
      <c r="C54" s="2">
        <v>0.2</v>
      </c>
      <c r="D54" s="2">
        <v>0.2</v>
      </c>
      <c r="E54" s="2">
        <v>0.2</v>
      </c>
      <c r="F54" s="2">
        <v>0.2</v>
      </c>
      <c r="G54" s="2">
        <v>0.2</v>
      </c>
      <c r="H54" s="2">
        <v>0</v>
      </c>
      <c r="I54" s="2">
        <v>0</v>
      </c>
      <c r="Q54">
        <v>0.52</v>
      </c>
      <c r="R54">
        <v>0.46428599999999998</v>
      </c>
      <c r="S54">
        <v>0.44827600000000001</v>
      </c>
      <c r="T54">
        <v>0.35135100000000002</v>
      </c>
      <c r="U54">
        <v>0.41935499999999998</v>
      </c>
      <c r="V54">
        <v>0</v>
      </c>
      <c r="W54">
        <v>0</v>
      </c>
      <c r="X54">
        <v>0</v>
      </c>
      <c r="Z54">
        <f t="shared" si="4"/>
        <v>0.10400000000000001</v>
      </c>
      <c r="AA54">
        <f t="shared" si="5"/>
        <v>9.2857200000000001E-2</v>
      </c>
      <c r="AB54">
        <f t="shared" si="6"/>
        <v>8.9655200000000004E-2</v>
      </c>
      <c r="AC54">
        <f t="shared" si="7"/>
        <v>7.0270200000000005E-2</v>
      </c>
      <c r="AD54">
        <f t="shared" si="8"/>
        <v>8.3871000000000001E-2</v>
      </c>
      <c r="AE54">
        <f t="shared" si="9"/>
        <v>0</v>
      </c>
      <c r="AF54">
        <f t="shared" si="10"/>
        <v>0</v>
      </c>
      <c r="AI54">
        <f t="shared" si="11"/>
        <v>0.44065359999999998</v>
      </c>
      <c r="AK54">
        <f t="shared" si="12"/>
        <v>1.180065248530819</v>
      </c>
      <c r="AL54">
        <f t="shared" si="13"/>
        <v>1.0536303345757303</v>
      </c>
      <c r="AM54">
        <f t="shared" si="14"/>
        <v>1.0172979410584642</v>
      </c>
      <c r="AN54">
        <f t="shared" si="15"/>
        <v>0.79734058680106101</v>
      </c>
      <c r="AO54">
        <f t="shared" si="16"/>
        <v>0.95166588903392602</v>
      </c>
      <c r="AP54">
        <f t="shared" si="17"/>
        <v>0</v>
      </c>
      <c r="AQ54">
        <f t="shared" si="18"/>
        <v>0</v>
      </c>
      <c r="AR54">
        <f t="shared" si="19"/>
        <v>0</v>
      </c>
      <c r="AW54">
        <f t="shared" si="20"/>
        <v>-0.18006524853081896</v>
      </c>
      <c r="AX54">
        <f t="shared" si="21"/>
        <v>-5.3630334575730298E-2</v>
      </c>
      <c r="AY54">
        <f t="shared" si="22"/>
        <v>-1.7297941058464161E-2</v>
      </c>
      <c r="AZ54">
        <f t="shared" si="23"/>
        <v>0.20265941319893899</v>
      </c>
      <c r="BA54">
        <f t="shared" si="24"/>
        <v>4.8334110966073984E-2</v>
      </c>
      <c r="BB54">
        <f t="shared" si="25"/>
        <v>1</v>
      </c>
      <c r="BC54">
        <f t="shared" si="26"/>
        <v>1</v>
      </c>
      <c r="BF54">
        <f t="shared" si="27"/>
        <v>3.2423493728465598E-2</v>
      </c>
      <c r="BG54">
        <f t="shared" si="28"/>
        <v>2.8762127867047729E-3</v>
      </c>
      <c r="BH54">
        <f t="shared" si="29"/>
        <v>2.9921876486210022E-4</v>
      </c>
      <c r="BI54">
        <f t="shared" si="30"/>
        <v>4.1070837758138287E-2</v>
      </c>
      <c r="BJ54">
        <f t="shared" si="31"/>
        <v>2.3361862828807532E-3</v>
      </c>
      <c r="BK54">
        <f t="shared" si="32"/>
        <v>1</v>
      </c>
      <c r="BL54">
        <f t="shared" si="33"/>
        <v>1</v>
      </c>
      <c r="BP54">
        <f t="shared" si="34"/>
        <v>6.4846987456931198E-3</v>
      </c>
      <c r="BQ54">
        <f t="shared" si="35"/>
        <v>5.7524255734095464E-4</v>
      </c>
      <c r="BR54">
        <f t="shared" si="36"/>
        <v>5.9843752972420047E-5</v>
      </c>
      <c r="BS54">
        <f t="shared" si="37"/>
        <v>8.2141675516276581E-3</v>
      </c>
      <c r="BT54">
        <f t="shared" si="38"/>
        <v>4.6723725657615064E-4</v>
      </c>
      <c r="BU54">
        <f t="shared" si="39"/>
        <v>0</v>
      </c>
      <c r="BV54">
        <f t="shared" si="40"/>
        <v>0</v>
      </c>
      <c r="BY54">
        <f t="shared" si="41"/>
        <v>1.5801189864210304E-2</v>
      </c>
      <c r="CC54">
        <f t="shared" si="42"/>
        <v>0.12570278383635863</v>
      </c>
    </row>
    <row r="55" spans="1:81">
      <c r="C55" s="2"/>
      <c r="D55" s="2"/>
      <c r="E55" s="2"/>
      <c r="F55" s="2"/>
      <c r="G55" s="2"/>
      <c r="H55" s="2"/>
      <c r="I5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D4EA-8B16-4988-BEB5-01184EACA3E6}">
  <dimension ref="A3:I54"/>
  <sheetViews>
    <sheetView workbookViewId="0">
      <selection activeCell="K12" sqref="K12"/>
    </sheetView>
  </sheetViews>
  <sheetFormatPr defaultRowHeight="14.45"/>
  <sheetData>
    <row r="3" spans="1:9">
      <c r="E3" t="s">
        <v>0</v>
      </c>
    </row>
    <row r="4" spans="1:9">
      <c r="A4" s="1" t="s">
        <v>4</v>
      </c>
      <c r="C4" s="2">
        <v>0.1429</v>
      </c>
      <c r="D4" s="2">
        <v>0.1429</v>
      </c>
      <c r="E4" s="2">
        <v>0.1429</v>
      </c>
      <c r="F4" s="2">
        <v>0.1429</v>
      </c>
      <c r="G4" s="2">
        <v>0.1429</v>
      </c>
      <c r="H4" s="2">
        <v>0.1429</v>
      </c>
      <c r="I4" s="2">
        <v>0</v>
      </c>
    </row>
    <row r="5" spans="1:9">
      <c r="A5" s="1" t="s">
        <v>5</v>
      </c>
      <c r="C5" s="2">
        <v>0.33</v>
      </c>
      <c r="D5" s="2">
        <v>0.33</v>
      </c>
      <c r="E5" s="2">
        <v>0.34</v>
      </c>
      <c r="F5" s="2">
        <v>0</v>
      </c>
      <c r="G5" s="2">
        <v>0</v>
      </c>
      <c r="H5" s="2">
        <v>0</v>
      </c>
      <c r="I5" s="2">
        <v>0</v>
      </c>
    </row>
    <row r="6" spans="1:9">
      <c r="A6" s="1" t="s">
        <v>6</v>
      </c>
      <c r="C6" s="2">
        <v>0.25</v>
      </c>
      <c r="D6" s="2">
        <v>0.25</v>
      </c>
      <c r="E6" s="2">
        <v>0.25</v>
      </c>
      <c r="F6" s="2">
        <v>0.25</v>
      </c>
      <c r="G6" s="2">
        <v>0</v>
      </c>
      <c r="H6" s="2">
        <v>0</v>
      </c>
      <c r="I6" s="2">
        <v>0</v>
      </c>
    </row>
    <row r="7" spans="1:9">
      <c r="A7" s="1" t="s">
        <v>7</v>
      </c>
      <c r="C7" s="2">
        <v>0.2</v>
      </c>
      <c r="D7" s="2">
        <v>0.2</v>
      </c>
      <c r="E7" s="2">
        <v>0.2</v>
      </c>
      <c r="F7" s="2">
        <v>0.2</v>
      </c>
      <c r="G7" s="2">
        <v>0.2</v>
      </c>
      <c r="H7" s="2">
        <v>0</v>
      </c>
      <c r="I7" s="2">
        <v>0</v>
      </c>
    </row>
    <row r="8" spans="1:9">
      <c r="A8" s="1" t="s">
        <v>8</v>
      </c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</v>
      </c>
      <c r="I8" s="2">
        <v>0</v>
      </c>
    </row>
    <row r="9" spans="1:9">
      <c r="A9" s="1" t="s">
        <v>9</v>
      </c>
      <c r="C9" s="2">
        <v>0.33</v>
      </c>
      <c r="D9" s="2">
        <v>0.33</v>
      </c>
      <c r="E9" s="2">
        <v>0.34</v>
      </c>
      <c r="F9" s="2">
        <v>0</v>
      </c>
      <c r="G9" s="2">
        <v>0</v>
      </c>
      <c r="H9" s="2">
        <v>0</v>
      </c>
      <c r="I9" s="2">
        <v>0</v>
      </c>
    </row>
    <row r="10" spans="1:9">
      <c r="A10" s="3" t="s">
        <v>10</v>
      </c>
      <c r="C10" s="2">
        <v>0.2</v>
      </c>
      <c r="D10" s="2">
        <v>0.2</v>
      </c>
      <c r="E10" s="2">
        <v>0.2</v>
      </c>
      <c r="F10" s="2">
        <v>0.2</v>
      </c>
      <c r="G10" s="2">
        <v>0.2</v>
      </c>
      <c r="H10" s="2">
        <v>0</v>
      </c>
      <c r="I10" s="2">
        <v>0</v>
      </c>
    </row>
    <row r="11" spans="1:9">
      <c r="A11" s="1" t="s">
        <v>11</v>
      </c>
      <c r="C11" s="2">
        <v>0.14280000000000001</v>
      </c>
      <c r="D11" s="2">
        <v>0.14280000000000001</v>
      </c>
      <c r="E11" s="2">
        <v>0.14280000000000001</v>
      </c>
      <c r="F11" s="2">
        <v>0.14280000000000001</v>
      </c>
      <c r="G11" s="2">
        <v>0.14280000000000001</v>
      </c>
      <c r="H11" s="2">
        <v>0.14280000000000001</v>
      </c>
      <c r="I11" s="2">
        <v>0.14280000000000001</v>
      </c>
    </row>
    <row r="12" spans="1:9">
      <c r="A12" s="1" t="s">
        <v>12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</v>
      </c>
      <c r="I12" s="2">
        <v>0</v>
      </c>
    </row>
    <row r="13" spans="1:9">
      <c r="A13" s="1" t="s">
        <v>13</v>
      </c>
      <c r="C13" s="2">
        <v>0.2</v>
      </c>
      <c r="D13" s="2">
        <v>0.2</v>
      </c>
      <c r="E13" s="2">
        <v>0.2</v>
      </c>
      <c r="F13" s="2">
        <v>0.2</v>
      </c>
      <c r="G13" s="2">
        <v>0.2</v>
      </c>
      <c r="H13" s="2">
        <v>0</v>
      </c>
      <c r="I13" s="2">
        <v>0</v>
      </c>
    </row>
    <row r="14" spans="1:9">
      <c r="A14" s="3" t="s">
        <v>14</v>
      </c>
      <c r="C14" s="2">
        <v>0.2</v>
      </c>
      <c r="D14" s="2">
        <v>0.2</v>
      </c>
      <c r="E14" s="2">
        <v>0.2</v>
      </c>
      <c r="F14" s="2">
        <v>0.2</v>
      </c>
      <c r="G14" s="2">
        <v>0.2</v>
      </c>
      <c r="H14" s="2">
        <v>0</v>
      </c>
      <c r="I14" s="2">
        <v>0</v>
      </c>
    </row>
    <row r="15" spans="1:9">
      <c r="A15" s="1" t="s">
        <v>15</v>
      </c>
      <c r="C15" s="2">
        <v>0.2</v>
      </c>
      <c r="D15" s="2">
        <v>0.2</v>
      </c>
      <c r="E15" s="2">
        <v>0.2</v>
      </c>
      <c r="F15" s="2">
        <v>0.2</v>
      </c>
      <c r="G15" s="2">
        <v>0.2</v>
      </c>
      <c r="H15" s="2">
        <v>0</v>
      </c>
      <c r="I15" s="2">
        <v>0</v>
      </c>
    </row>
    <row r="16" spans="1:9" ht="17.45">
      <c r="A16" s="1" t="s">
        <v>16</v>
      </c>
      <c r="C16" s="18">
        <v>0.16600000000000001</v>
      </c>
      <c r="D16" s="19">
        <v>0.16600000000000001</v>
      </c>
      <c r="E16" s="18">
        <v>0.16600000000000001</v>
      </c>
      <c r="F16" s="18">
        <v>0.16600000000000001</v>
      </c>
      <c r="G16" s="18">
        <v>0.16600000000000001</v>
      </c>
      <c r="H16" s="18">
        <v>0.16600000000000001</v>
      </c>
      <c r="I16" s="2">
        <v>0</v>
      </c>
    </row>
    <row r="17" spans="1:9" ht="17.45">
      <c r="A17" s="1" t="s">
        <v>17</v>
      </c>
      <c r="C17" s="18">
        <v>0.16600000000000001</v>
      </c>
      <c r="D17" s="18">
        <v>0.16600000000000001</v>
      </c>
      <c r="E17" s="18">
        <v>0.16600000000000001</v>
      </c>
      <c r="F17" s="18">
        <v>0.16600000000000001</v>
      </c>
      <c r="G17" s="18">
        <v>0.16600000000000001</v>
      </c>
      <c r="H17" s="18">
        <v>0.16600000000000001</v>
      </c>
      <c r="I17" s="2">
        <v>0</v>
      </c>
    </row>
    <row r="18" spans="1:9">
      <c r="A18" s="1" t="s">
        <v>18</v>
      </c>
      <c r="C18" s="2">
        <v>0.2</v>
      </c>
      <c r="D18" s="2">
        <v>0.2</v>
      </c>
      <c r="E18" s="2">
        <v>0.2</v>
      </c>
      <c r="F18" s="2">
        <v>0.2</v>
      </c>
      <c r="G18" s="2">
        <v>0.2</v>
      </c>
      <c r="H18" s="2">
        <v>0</v>
      </c>
      <c r="I18" s="2">
        <v>0</v>
      </c>
    </row>
    <row r="19" spans="1:9">
      <c r="A19" s="1" t="s">
        <v>19</v>
      </c>
      <c r="C19" s="2">
        <v>0.16600000000000001</v>
      </c>
      <c r="D19" s="6">
        <v>0.16600000000000001</v>
      </c>
      <c r="E19" s="6">
        <v>0.16600000000000001</v>
      </c>
      <c r="F19" s="6">
        <v>0.16600000000000001</v>
      </c>
      <c r="G19" s="6">
        <v>0.16600000000000001</v>
      </c>
      <c r="H19" s="6">
        <v>0.16600000000000001</v>
      </c>
      <c r="I19" s="2">
        <v>0</v>
      </c>
    </row>
    <row r="20" spans="1:9">
      <c r="A20" s="1" t="s">
        <v>20</v>
      </c>
      <c r="C20" s="2">
        <v>0.2</v>
      </c>
      <c r="D20" s="2">
        <v>0.2</v>
      </c>
      <c r="E20" s="6">
        <v>0.2</v>
      </c>
      <c r="F20" s="6">
        <v>0.2</v>
      </c>
      <c r="G20" s="6">
        <v>0.2</v>
      </c>
      <c r="H20" s="2">
        <v>0</v>
      </c>
      <c r="I20" s="2">
        <v>0</v>
      </c>
    </row>
    <row r="21" spans="1:9">
      <c r="A21" s="1" t="s">
        <v>21</v>
      </c>
      <c r="C21" s="2">
        <v>0.2</v>
      </c>
      <c r="D21" s="2">
        <v>0.2</v>
      </c>
      <c r="E21" s="2">
        <v>0.2</v>
      </c>
      <c r="F21" s="2">
        <v>0.2</v>
      </c>
      <c r="G21" s="2">
        <v>0.2</v>
      </c>
      <c r="H21" s="2">
        <v>0</v>
      </c>
      <c r="I21" s="2">
        <v>0</v>
      </c>
    </row>
    <row r="22" spans="1:9">
      <c r="A22" s="3" t="s">
        <v>22</v>
      </c>
      <c r="C22" s="2">
        <v>0.25</v>
      </c>
      <c r="D22" s="6">
        <v>0.25</v>
      </c>
      <c r="E22" s="6">
        <v>0.25</v>
      </c>
      <c r="F22" s="6">
        <v>0.25</v>
      </c>
      <c r="G22" s="2"/>
      <c r="H22" s="2">
        <v>0</v>
      </c>
      <c r="I22" s="2">
        <v>0</v>
      </c>
    </row>
    <row r="23" spans="1:9">
      <c r="A23" s="6" t="s">
        <v>23</v>
      </c>
      <c r="C23" s="2">
        <v>0.2</v>
      </c>
      <c r="D23" s="2">
        <v>0.2</v>
      </c>
      <c r="E23" s="2">
        <v>0.2</v>
      </c>
      <c r="F23" s="2">
        <v>0.2</v>
      </c>
      <c r="G23" s="2">
        <v>0.2</v>
      </c>
      <c r="H23" s="2">
        <v>0</v>
      </c>
      <c r="I23" s="2">
        <v>0</v>
      </c>
    </row>
    <row r="24" spans="1:9">
      <c r="A24" s="3" t="s">
        <v>24</v>
      </c>
      <c r="C24" s="2">
        <v>0.2</v>
      </c>
      <c r="D24" s="2">
        <v>0.2</v>
      </c>
      <c r="E24" s="2">
        <v>0.2</v>
      </c>
      <c r="F24" s="2">
        <v>0.2</v>
      </c>
      <c r="G24" s="2">
        <v>0.2</v>
      </c>
      <c r="H24" s="2">
        <v>0</v>
      </c>
      <c r="I24" s="2">
        <v>0</v>
      </c>
    </row>
    <row r="25" spans="1:9">
      <c r="A25" s="3" t="s">
        <v>25</v>
      </c>
      <c r="C25" s="2">
        <v>0.2</v>
      </c>
      <c r="D25" s="2">
        <v>0.2</v>
      </c>
      <c r="E25" s="2">
        <v>0.2</v>
      </c>
      <c r="F25" s="2">
        <v>0.2</v>
      </c>
      <c r="G25" s="2">
        <v>0.2</v>
      </c>
      <c r="H25" s="2">
        <v>0</v>
      </c>
      <c r="I25" s="2">
        <v>0</v>
      </c>
    </row>
    <row r="26" spans="1:9">
      <c r="A26" s="3" t="s">
        <v>26</v>
      </c>
      <c r="C26" s="2">
        <v>0.2</v>
      </c>
      <c r="D26" s="2">
        <v>0.2</v>
      </c>
      <c r="E26" s="2">
        <v>0.2</v>
      </c>
      <c r="F26" s="2">
        <v>0.2</v>
      </c>
      <c r="G26" s="2">
        <v>0.2</v>
      </c>
      <c r="H26" s="2">
        <v>0</v>
      </c>
      <c r="I26" s="2">
        <v>0</v>
      </c>
    </row>
    <row r="27" spans="1:9">
      <c r="A27" s="1" t="s">
        <v>27</v>
      </c>
      <c r="C27" s="2">
        <v>0.2</v>
      </c>
      <c r="D27" s="2">
        <v>0.2</v>
      </c>
      <c r="E27" s="2">
        <v>0.2</v>
      </c>
      <c r="F27" s="2">
        <v>0.2</v>
      </c>
      <c r="G27" s="2">
        <v>0.2</v>
      </c>
      <c r="H27" s="2">
        <v>0</v>
      </c>
      <c r="I27" s="2">
        <v>0</v>
      </c>
    </row>
    <row r="28" spans="1:9">
      <c r="A28" s="3" t="s">
        <v>28</v>
      </c>
      <c r="C28" s="2">
        <v>0.2</v>
      </c>
      <c r="D28" s="2">
        <v>0.2</v>
      </c>
      <c r="E28" s="2">
        <v>0.2</v>
      </c>
      <c r="F28" s="2">
        <v>0.2</v>
      </c>
      <c r="G28" s="2">
        <v>0.2</v>
      </c>
      <c r="H28" s="2">
        <v>0</v>
      </c>
      <c r="I28" s="2">
        <v>0</v>
      </c>
    </row>
    <row r="29" spans="1:9">
      <c r="A29" s="1" t="s">
        <v>29</v>
      </c>
      <c r="C29" s="2">
        <v>0.2</v>
      </c>
      <c r="D29" s="2">
        <v>0.2</v>
      </c>
      <c r="E29" s="2">
        <v>0.2</v>
      </c>
      <c r="F29" s="2">
        <v>0.2</v>
      </c>
      <c r="G29" s="2">
        <v>0.2</v>
      </c>
      <c r="H29" s="2">
        <v>0</v>
      </c>
      <c r="I29" s="2">
        <v>0</v>
      </c>
    </row>
    <row r="30" spans="1:9">
      <c r="A30" s="3" t="s">
        <v>30</v>
      </c>
      <c r="C30" s="2">
        <v>0.2</v>
      </c>
      <c r="D30" s="2">
        <v>0.2</v>
      </c>
      <c r="E30" s="2">
        <v>0.2</v>
      </c>
      <c r="F30" s="2">
        <v>0.2</v>
      </c>
      <c r="G30" s="2">
        <v>0.2</v>
      </c>
      <c r="H30" s="2">
        <v>0</v>
      </c>
      <c r="I30" s="2">
        <v>0</v>
      </c>
    </row>
    <row r="31" spans="1:9">
      <c r="A31" s="1" t="s">
        <v>31</v>
      </c>
      <c r="C31" s="2">
        <v>0.2</v>
      </c>
      <c r="D31" s="2">
        <v>0.2</v>
      </c>
      <c r="E31" s="2">
        <v>0.2</v>
      </c>
      <c r="F31" s="2">
        <v>0.2</v>
      </c>
      <c r="G31" s="2">
        <v>0.2</v>
      </c>
      <c r="H31" s="2">
        <v>0</v>
      </c>
      <c r="I31" s="2">
        <v>0</v>
      </c>
    </row>
    <row r="32" spans="1:9">
      <c r="A32" s="3" t="s">
        <v>32</v>
      </c>
      <c r="C32" s="2">
        <v>0.2</v>
      </c>
      <c r="D32" s="2">
        <v>0.2</v>
      </c>
      <c r="E32" s="2">
        <v>0.2</v>
      </c>
      <c r="F32" s="2">
        <v>0.2</v>
      </c>
      <c r="G32" s="2">
        <v>0.2</v>
      </c>
      <c r="H32" s="2">
        <v>0</v>
      </c>
      <c r="I32" s="2">
        <v>0</v>
      </c>
    </row>
    <row r="33" spans="1:9">
      <c r="A33" s="3" t="s">
        <v>33</v>
      </c>
      <c r="C33" s="2">
        <v>0.2</v>
      </c>
      <c r="D33" s="2">
        <v>0.2</v>
      </c>
      <c r="E33" s="2">
        <v>0.2</v>
      </c>
      <c r="F33" s="2">
        <v>0.2</v>
      </c>
      <c r="G33" s="2">
        <v>0.2</v>
      </c>
      <c r="H33" s="2">
        <v>0</v>
      </c>
      <c r="I33" s="2">
        <v>0</v>
      </c>
    </row>
    <row r="34" spans="1:9">
      <c r="A34" s="1" t="s">
        <v>34</v>
      </c>
      <c r="C34" s="2">
        <v>0.2</v>
      </c>
      <c r="D34" s="2">
        <v>0.2</v>
      </c>
      <c r="E34" s="2">
        <v>0.2</v>
      </c>
      <c r="F34" s="2">
        <v>0.2</v>
      </c>
      <c r="G34" s="2">
        <v>0.2</v>
      </c>
      <c r="H34" s="2">
        <v>0</v>
      </c>
      <c r="I34" s="2">
        <v>0</v>
      </c>
    </row>
    <row r="35" spans="1:9">
      <c r="A35" s="1" t="s">
        <v>35</v>
      </c>
      <c r="C35" s="2">
        <v>0.2</v>
      </c>
      <c r="D35" s="2">
        <v>0.2</v>
      </c>
      <c r="E35" s="2">
        <v>0.2</v>
      </c>
      <c r="F35" s="2">
        <v>0.2</v>
      </c>
      <c r="G35" s="2">
        <v>0.2</v>
      </c>
      <c r="H35" s="2">
        <v>0</v>
      </c>
      <c r="I35" s="2">
        <v>0</v>
      </c>
    </row>
    <row r="36" spans="1:9">
      <c r="A36" s="3" t="s">
        <v>36</v>
      </c>
      <c r="C36" s="2">
        <v>0.16600000000000001</v>
      </c>
      <c r="D36" s="2">
        <v>0.16600000000000001</v>
      </c>
      <c r="E36" s="2">
        <v>0.16600000000000001</v>
      </c>
      <c r="F36" s="2">
        <v>0.16600000000000001</v>
      </c>
      <c r="G36" s="2">
        <v>0.16600000000000001</v>
      </c>
      <c r="H36" s="2">
        <v>0.16600000000000001</v>
      </c>
      <c r="I36" s="2">
        <v>0</v>
      </c>
    </row>
    <row r="37" spans="1:9">
      <c r="A37" s="1" t="s">
        <v>37</v>
      </c>
      <c r="C37" s="2">
        <v>0.2</v>
      </c>
      <c r="D37" s="2">
        <v>0.2</v>
      </c>
      <c r="E37" s="2">
        <v>0.2</v>
      </c>
      <c r="F37" s="2">
        <v>0.2</v>
      </c>
      <c r="G37" s="2">
        <v>0.2</v>
      </c>
      <c r="H37" s="2">
        <v>0</v>
      </c>
      <c r="I37" s="2">
        <v>0</v>
      </c>
    </row>
    <row r="38" spans="1:9">
      <c r="A38" s="1" t="s">
        <v>38</v>
      </c>
      <c r="C38" s="2">
        <v>0.14000000000000001</v>
      </c>
      <c r="D38" s="6">
        <v>0.14000000000000001</v>
      </c>
      <c r="E38" s="6">
        <v>0.14000000000000001</v>
      </c>
      <c r="F38" s="6">
        <v>0.14000000000000001</v>
      </c>
      <c r="G38" s="6">
        <v>0.14000000000000001</v>
      </c>
      <c r="H38" s="6">
        <v>0.14000000000000001</v>
      </c>
      <c r="I38" s="6">
        <v>0.14000000000000001</v>
      </c>
    </row>
    <row r="39" spans="1:9">
      <c r="A39" s="1" t="s">
        <v>39</v>
      </c>
      <c r="C39" s="2">
        <v>0.16600000000000001</v>
      </c>
      <c r="D39" s="2">
        <v>0.16600000000000001</v>
      </c>
      <c r="E39" s="2">
        <v>0.16600000000000001</v>
      </c>
      <c r="F39" s="2">
        <v>0.16600000000000001</v>
      </c>
      <c r="G39" s="2">
        <v>0.16600000000000001</v>
      </c>
      <c r="H39" s="2">
        <v>0.16600000000000001</v>
      </c>
      <c r="I39" s="2">
        <v>0</v>
      </c>
    </row>
    <row r="40" spans="1:9">
      <c r="A40" s="1" t="s">
        <v>40</v>
      </c>
      <c r="C40" s="2">
        <v>0.16600000000000001</v>
      </c>
      <c r="D40" s="2">
        <v>0.16600000000000001</v>
      </c>
      <c r="E40" s="2">
        <v>0.16600000000000001</v>
      </c>
      <c r="F40" s="2">
        <v>0.16600000000000001</v>
      </c>
      <c r="G40" s="2">
        <v>0.16600000000000001</v>
      </c>
      <c r="H40" s="2">
        <v>0.16600000000000001</v>
      </c>
      <c r="I40" s="2">
        <v>0</v>
      </c>
    </row>
    <row r="41" spans="1:9">
      <c r="A41" s="1" t="s">
        <v>41</v>
      </c>
      <c r="C41" s="2">
        <v>0.2</v>
      </c>
      <c r="D41" s="2">
        <v>0.2</v>
      </c>
      <c r="E41" s="2">
        <v>0.2</v>
      </c>
      <c r="F41" s="2">
        <v>0.2</v>
      </c>
      <c r="G41" s="2">
        <v>0.2</v>
      </c>
      <c r="H41" s="2">
        <v>0</v>
      </c>
      <c r="I41" s="2">
        <v>0</v>
      </c>
    </row>
    <row r="42" spans="1:9">
      <c r="A42" s="1" t="s">
        <v>42</v>
      </c>
      <c r="C42" s="2">
        <v>0.2</v>
      </c>
      <c r="D42" s="2">
        <v>0.2</v>
      </c>
      <c r="E42" s="2">
        <v>0.2</v>
      </c>
      <c r="F42" s="2">
        <v>0.2</v>
      </c>
      <c r="G42" s="2">
        <v>0.2</v>
      </c>
      <c r="H42" s="2">
        <v>0</v>
      </c>
      <c r="I42" s="2">
        <v>0</v>
      </c>
    </row>
    <row r="43" spans="1:9">
      <c r="A43" s="2" t="s">
        <v>43</v>
      </c>
      <c r="C43" s="2">
        <v>0.14280000000000001</v>
      </c>
      <c r="D43" s="2">
        <v>0.14280000000000001</v>
      </c>
      <c r="E43" s="2">
        <v>0.14280000000000001</v>
      </c>
      <c r="F43" s="2">
        <v>0.14280000000000001</v>
      </c>
      <c r="G43" s="2">
        <v>0.14280000000000001</v>
      </c>
      <c r="H43" s="2">
        <v>0.14280000000000001</v>
      </c>
      <c r="I43" s="2">
        <v>0.14280000000000001</v>
      </c>
    </row>
    <row r="44" spans="1:9">
      <c r="A44" s="1" t="s">
        <v>44</v>
      </c>
      <c r="C44" s="2">
        <v>0.125</v>
      </c>
      <c r="D44" s="2">
        <v>0.125</v>
      </c>
      <c r="E44" s="2">
        <v>0.125</v>
      </c>
      <c r="F44" s="2">
        <v>0.125</v>
      </c>
      <c r="G44" s="2">
        <v>0.125</v>
      </c>
      <c r="H44" s="2">
        <v>0.125</v>
      </c>
      <c r="I44" s="2">
        <v>0.125</v>
      </c>
    </row>
    <row r="45" spans="1:9">
      <c r="A45" s="1" t="s">
        <v>45</v>
      </c>
      <c r="C45" s="2">
        <v>0.16</v>
      </c>
      <c r="D45" s="6">
        <v>0.16</v>
      </c>
      <c r="E45" s="6">
        <v>0.16</v>
      </c>
      <c r="F45" s="6">
        <v>0.16</v>
      </c>
      <c r="G45" s="6">
        <v>0.16</v>
      </c>
      <c r="H45" s="6">
        <v>0.16</v>
      </c>
      <c r="I45" s="2">
        <v>0</v>
      </c>
    </row>
    <row r="46" spans="1:9">
      <c r="A46" s="1" t="s">
        <v>46</v>
      </c>
      <c r="C46" s="2">
        <v>0.2</v>
      </c>
      <c r="D46" s="2">
        <v>0.2</v>
      </c>
      <c r="E46" s="2">
        <v>0.2</v>
      </c>
      <c r="F46" s="2">
        <v>0.2</v>
      </c>
      <c r="G46" s="2">
        <v>0.2</v>
      </c>
      <c r="H46" s="2">
        <v>0</v>
      </c>
      <c r="I46" s="2">
        <v>0</v>
      </c>
    </row>
    <row r="47" spans="1:9">
      <c r="A47" s="1" t="s">
        <v>47</v>
      </c>
      <c r="C47" s="2">
        <v>0.2</v>
      </c>
      <c r="D47" s="2">
        <v>0.2</v>
      </c>
      <c r="E47" s="2">
        <v>0.2</v>
      </c>
      <c r="F47" s="2">
        <v>0.2</v>
      </c>
      <c r="G47" s="2">
        <v>0.2</v>
      </c>
      <c r="H47" s="2">
        <v>0</v>
      </c>
      <c r="I47" s="2">
        <v>0</v>
      </c>
    </row>
    <row r="48" spans="1:9">
      <c r="A48" s="1" t="s">
        <v>48</v>
      </c>
      <c r="C48" s="2">
        <v>0.2</v>
      </c>
      <c r="D48" s="2">
        <v>0.2</v>
      </c>
      <c r="E48" s="2">
        <v>0.2</v>
      </c>
      <c r="F48" s="2">
        <v>0.2</v>
      </c>
      <c r="G48" s="2">
        <v>0.2</v>
      </c>
      <c r="H48" s="2">
        <v>0</v>
      </c>
      <c r="I48" s="2">
        <v>0</v>
      </c>
    </row>
    <row r="49" spans="1:9">
      <c r="A49" s="3" t="s">
        <v>49</v>
      </c>
      <c r="C49" s="2">
        <v>0.2</v>
      </c>
      <c r="D49" s="2">
        <v>0.2</v>
      </c>
      <c r="E49" s="2">
        <v>0.2</v>
      </c>
      <c r="F49" s="2">
        <v>0.2</v>
      </c>
      <c r="G49" s="2">
        <v>0.2</v>
      </c>
      <c r="H49" s="2">
        <v>0</v>
      </c>
      <c r="I49" s="2">
        <v>0</v>
      </c>
    </row>
    <row r="50" spans="1:9">
      <c r="A50" s="3" t="s">
        <v>50</v>
      </c>
      <c r="C50" s="2">
        <v>0.2</v>
      </c>
      <c r="D50" s="2">
        <v>0.2</v>
      </c>
      <c r="E50" s="2">
        <v>0.2</v>
      </c>
      <c r="F50" s="2">
        <v>0.2</v>
      </c>
      <c r="G50" s="2">
        <v>0.2</v>
      </c>
      <c r="H50" s="2">
        <v>0</v>
      </c>
      <c r="I50" s="2">
        <v>0</v>
      </c>
    </row>
    <row r="51" spans="1:9">
      <c r="A51" s="1" t="s">
        <v>51</v>
      </c>
      <c r="C51" s="2">
        <v>0.2</v>
      </c>
      <c r="D51" s="2">
        <v>0.2</v>
      </c>
      <c r="E51" s="2">
        <v>0.2</v>
      </c>
      <c r="F51" s="2">
        <v>0.2</v>
      </c>
      <c r="G51" s="2">
        <v>0.2</v>
      </c>
      <c r="H51" s="2">
        <v>0</v>
      </c>
      <c r="I51" s="2">
        <v>0</v>
      </c>
    </row>
    <row r="52" spans="1:9">
      <c r="A52" s="2" t="s">
        <v>23</v>
      </c>
      <c r="C52" s="2">
        <v>0.2</v>
      </c>
      <c r="D52" s="2">
        <v>0.2</v>
      </c>
      <c r="E52" s="2">
        <v>0.2</v>
      </c>
      <c r="F52" s="2">
        <v>0.2</v>
      </c>
      <c r="G52" s="2">
        <v>0.2</v>
      </c>
      <c r="H52" s="2">
        <v>0</v>
      </c>
      <c r="I52" s="2">
        <v>0</v>
      </c>
    </row>
    <row r="53" spans="1:9">
      <c r="A53" s="1" t="s">
        <v>52</v>
      </c>
      <c r="C53" s="2">
        <v>0.2</v>
      </c>
      <c r="D53" s="2">
        <v>0.2</v>
      </c>
      <c r="E53" s="2">
        <v>0.2</v>
      </c>
      <c r="F53" s="2">
        <v>0.2</v>
      </c>
      <c r="G53" s="2">
        <v>0.2</v>
      </c>
      <c r="H53" s="2">
        <v>0</v>
      </c>
      <c r="I53" s="2">
        <v>0</v>
      </c>
    </row>
    <row r="54" spans="1:9">
      <c r="C54" s="2"/>
      <c r="D54" s="2"/>
      <c r="E54" s="2"/>
      <c r="F54" s="2"/>
      <c r="G54" s="2"/>
      <c r="H54" s="2"/>
      <c r="I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73CE-7897-43C7-B278-51EE24DC9A1C}">
  <dimension ref="A2:O53"/>
  <sheetViews>
    <sheetView workbookViewId="0">
      <selection activeCell="O4" sqref="O4:O53"/>
    </sheetView>
  </sheetViews>
  <sheetFormatPr defaultRowHeight="14.45"/>
  <cols>
    <col min="2" max="2" width="18.5703125" customWidth="1"/>
    <col min="6" max="14" width="9.28515625" bestFit="1" customWidth="1"/>
  </cols>
  <sheetData>
    <row r="2" spans="1:15">
      <c r="F2" t="s">
        <v>67</v>
      </c>
      <c r="O2" t="s">
        <v>68</v>
      </c>
    </row>
    <row r="4" spans="1:15">
      <c r="A4" s="15" t="s">
        <v>4</v>
      </c>
      <c r="B4" s="11"/>
      <c r="F4">
        <v>0.46428599999999998</v>
      </c>
      <c r="G4">
        <v>0.41935499999999998</v>
      </c>
      <c r="H4">
        <v>0.41935499999999998</v>
      </c>
      <c r="I4">
        <v>0.48148099999999999</v>
      </c>
      <c r="J4">
        <v>0.44827600000000001</v>
      </c>
      <c r="K4">
        <v>0.44827600000000001</v>
      </c>
      <c r="O4">
        <f>MIN(F4,G4,H4,I4,J4,K4,L4,M4)</f>
        <v>0.41935499999999998</v>
      </c>
    </row>
    <row r="5" spans="1:15">
      <c r="A5" s="16" t="s">
        <v>5</v>
      </c>
      <c r="B5" s="2"/>
      <c r="F5">
        <v>0.41935499999999998</v>
      </c>
      <c r="G5">
        <v>0.46428599999999998</v>
      </c>
      <c r="H5">
        <v>0.44827600000000001</v>
      </c>
      <c r="O5">
        <f t="shared" ref="O5:O53" si="0">MIN(F5,G5,H5,I5,J5,K5,L5,M5)</f>
        <v>0.41935499999999998</v>
      </c>
    </row>
    <row r="6" spans="1:15">
      <c r="A6" s="16" t="s">
        <v>6</v>
      </c>
      <c r="B6" s="2"/>
      <c r="F6">
        <v>0.41935499999999998</v>
      </c>
      <c r="G6">
        <v>0.46428599999999998</v>
      </c>
      <c r="H6">
        <v>0.46428599999999998</v>
      </c>
      <c r="I6">
        <v>0.44827600000000001</v>
      </c>
      <c r="O6">
        <f t="shared" si="0"/>
        <v>0.41935499999999998</v>
      </c>
    </row>
    <row r="7" spans="1:15">
      <c r="A7" s="16" t="s">
        <v>7</v>
      </c>
      <c r="B7" s="2"/>
      <c r="F7">
        <v>0.41935499999999998</v>
      </c>
      <c r="G7">
        <v>0.46428599999999998</v>
      </c>
      <c r="H7">
        <v>0.46428599999999998</v>
      </c>
      <c r="I7">
        <v>0.44827600000000001</v>
      </c>
      <c r="J7">
        <v>0.59090900000000002</v>
      </c>
      <c r="O7">
        <f t="shared" si="0"/>
        <v>0.41935499999999998</v>
      </c>
    </row>
    <row r="8" spans="1:15">
      <c r="A8" s="16" t="s">
        <v>8</v>
      </c>
      <c r="B8" s="2"/>
      <c r="F8">
        <v>0.46428599999999998</v>
      </c>
      <c r="G8">
        <v>0.41935499999999998</v>
      </c>
      <c r="H8">
        <v>0.44827600000000001</v>
      </c>
      <c r="I8">
        <v>0.41935499999999998</v>
      </c>
      <c r="J8">
        <v>0.44827600000000001</v>
      </c>
      <c r="O8">
        <f t="shared" si="0"/>
        <v>0.41935499999999998</v>
      </c>
    </row>
    <row r="9" spans="1:15">
      <c r="A9" s="16" t="s">
        <v>9</v>
      </c>
      <c r="B9" s="2"/>
      <c r="F9">
        <v>0.41935499999999998</v>
      </c>
      <c r="G9">
        <v>0.44827600000000001</v>
      </c>
      <c r="H9">
        <v>0.46428599999999998</v>
      </c>
      <c r="O9">
        <f t="shared" si="0"/>
        <v>0.41935499999999998</v>
      </c>
    </row>
    <row r="10" spans="1:15" ht="16.149999999999999">
      <c r="A10" s="16" t="s">
        <v>69</v>
      </c>
      <c r="B10" s="2"/>
      <c r="F10">
        <v>0.52</v>
      </c>
      <c r="G10">
        <v>0.46428599999999998</v>
      </c>
      <c r="H10">
        <v>0.46428599999999998</v>
      </c>
      <c r="I10">
        <v>0.48148099999999999</v>
      </c>
      <c r="J10">
        <v>0.46428599999999998</v>
      </c>
      <c r="O10">
        <f t="shared" si="0"/>
        <v>0.46428599999999998</v>
      </c>
    </row>
    <row r="11" spans="1:15">
      <c r="A11" s="16" t="s">
        <v>11</v>
      </c>
      <c r="B11" s="2"/>
      <c r="F11">
        <v>0.46428599999999998</v>
      </c>
      <c r="G11">
        <v>0.48148099999999999</v>
      </c>
      <c r="H11">
        <v>0.48148099999999999</v>
      </c>
      <c r="I11">
        <v>0.48148099999999999</v>
      </c>
      <c r="J11">
        <v>0.52</v>
      </c>
      <c r="K11">
        <v>0.46248600000000001</v>
      </c>
      <c r="L11">
        <v>0.48148099999999999</v>
      </c>
      <c r="O11">
        <f t="shared" si="0"/>
        <v>0.46248600000000001</v>
      </c>
    </row>
    <row r="12" spans="1:15">
      <c r="A12" s="16" t="s">
        <v>12</v>
      </c>
      <c r="B12" s="2"/>
      <c r="F12">
        <v>0.41935499999999998</v>
      </c>
      <c r="G12">
        <v>0.44827600000000001</v>
      </c>
      <c r="H12">
        <v>0.46428599999999998</v>
      </c>
      <c r="I12">
        <v>0.48148099999999999</v>
      </c>
      <c r="J12">
        <v>0.41935499999999998</v>
      </c>
      <c r="O12">
        <f t="shared" si="0"/>
        <v>0.41935499999999998</v>
      </c>
    </row>
    <row r="13" spans="1:15">
      <c r="A13" s="16" t="s">
        <v>13</v>
      </c>
      <c r="B13" s="2"/>
      <c r="F13">
        <v>0.46428599999999998</v>
      </c>
      <c r="G13">
        <v>0.41935499999999998</v>
      </c>
      <c r="H13">
        <v>0.44827600000000001</v>
      </c>
      <c r="I13">
        <v>0.41935499999999998</v>
      </c>
      <c r="J13">
        <v>0.44827600000000001</v>
      </c>
      <c r="O13">
        <f t="shared" si="0"/>
        <v>0.41935499999999998</v>
      </c>
    </row>
    <row r="14" spans="1:15" ht="16.149999999999999">
      <c r="A14" s="16" t="s">
        <v>70</v>
      </c>
      <c r="B14" s="2"/>
      <c r="F14">
        <v>0.44827600000000001</v>
      </c>
      <c r="G14">
        <v>0.46428599999999998</v>
      </c>
      <c r="H14">
        <v>0.52</v>
      </c>
      <c r="I14">
        <v>0.59090900000000002</v>
      </c>
      <c r="J14">
        <v>0.41935499999999998</v>
      </c>
      <c r="O14">
        <f t="shared" si="0"/>
        <v>0.41935499999999998</v>
      </c>
    </row>
    <row r="15" spans="1:15">
      <c r="A15" s="16" t="s">
        <v>15</v>
      </c>
      <c r="B15" s="2"/>
      <c r="F15">
        <v>0.52</v>
      </c>
      <c r="G15">
        <v>0.44827600000000001</v>
      </c>
      <c r="H15">
        <v>0.46428599999999998</v>
      </c>
      <c r="I15">
        <v>0.48148099999999999</v>
      </c>
      <c r="J15">
        <v>0.41935499999999998</v>
      </c>
      <c r="O15">
        <f t="shared" si="0"/>
        <v>0.41935499999999998</v>
      </c>
    </row>
    <row r="16" spans="1:15">
      <c r="A16" s="17" t="s">
        <v>16</v>
      </c>
      <c r="B16" s="8"/>
      <c r="F16">
        <v>0.52</v>
      </c>
      <c r="G16">
        <v>0.46428599999999998</v>
      </c>
      <c r="H16">
        <v>0.44827600000000001</v>
      </c>
      <c r="I16">
        <v>0.46428599999999998</v>
      </c>
      <c r="J16">
        <v>0.41935499999999998</v>
      </c>
      <c r="K16">
        <v>0.44827600000000001</v>
      </c>
      <c r="O16">
        <f t="shared" si="0"/>
        <v>0.41935499999999998</v>
      </c>
    </row>
    <row r="17" spans="1:15">
      <c r="A17" s="16" t="s">
        <v>17</v>
      </c>
      <c r="B17" s="2"/>
      <c r="F17">
        <v>0.52</v>
      </c>
      <c r="G17">
        <v>0.46428599999999998</v>
      </c>
      <c r="H17">
        <v>0.44827600000000001</v>
      </c>
      <c r="I17">
        <v>0.59090900000000002</v>
      </c>
      <c r="J17">
        <v>0.46428599999999998</v>
      </c>
      <c r="K17">
        <v>0.48148099999999999</v>
      </c>
      <c r="O17">
        <f t="shared" si="0"/>
        <v>0.44827600000000001</v>
      </c>
    </row>
    <row r="18" spans="1:15">
      <c r="A18" s="16" t="s">
        <v>18</v>
      </c>
      <c r="B18" s="2"/>
      <c r="F18">
        <v>0.424286</v>
      </c>
      <c r="G18">
        <v>0.41935499999999998</v>
      </c>
      <c r="H18">
        <v>0.44827600000000001</v>
      </c>
      <c r="I18">
        <v>0.48148099999999999</v>
      </c>
      <c r="J18">
        <v>0.41935499999999998</v>
      </c>
      <c r="O18">
        <f t="shared" si="0"/>
        <v>0.41935499999999998</v>
      </c>
    </row>
    <row r="19" spans="1:15">
      <c r="A19" s="16" t="s">
        <v>19</v>
      </c>
      <c r="B19" s="2"/>
      <c r="F19">
        <v>0.424286</v>
      </c>
      <c r="G19">
        <v>0.41935499999999998</v>
      </c>
      <c r="H19">
        <v>0.44827600000000001</v>
      </c>
      <c r="I19">
        <v>0.48148099999999999</v>
      </c>
      <c r="J19">
        <v>0.41935499999999998</v>
      </c>
      <c r="K19">
        <v>0.44827600000000001</v>
      </c>
      <c r="O19">
        <f t="shared" si="0"/>
        <v>0.41935499999999998</v>
      </c>
    </row>
    <row r="20" spans="1:15">
      <c r="A20" s="16" t="s">
        <v>20</v>
      </c>
      <c r="B20" s="2"/>
      <c r="F20">
        <v>0.41935499999999998</v>
      </c>
      <c r="G20">
        <v>0.44827600000000001</v>
      </c>
      <c r="H20">
        <v>0.46428599999999998</v>
      </c>
      <c r="I20">
        <v>0.48148099999999999</v>
      </c>
      <c r="J20">
        <v>0.41935499999999998</v>
      </c>
      <c r="O20">
        <f t="shared" si="0"/>
        <v>0.41935499999999998</v>
      </c>
    </row>
    <row r="21" spans="1:15">
      <c r="A21" s="16" t="s">
        <v>21</v>
      </c>
      <c r="B21" s="2"/>
      <c r="F21">
        <v>0.52</v>
      </c>
      <c r="G21">
        <v>0.48148099999999999</v>
      </c>
      <c r="H21">
        <v>0.46428599999999998</v>
      </c>
      <c r="I21">
        <v>0.48148099999999999</v>
      </c>
      <c r="O21">
        <f t="shared" si="0"/>
        <v>0.46428599999999998</v>
      </c>
    </row>
    <row r="22" spans="1:15" ht="16.149999999999999">
      <c r="A22" s="16" t="s">
        <v>71</v>
      </c>
      <c r="B22" s="2"/>
      <c r="F22">
        <v>0.48148099999999999</v>
      </c>
      <c r="G22">
        <v>0.52</v>
      </c>
      <c r="H22">
        <v>0.46428599999999998</v>
      </c>
      <c r="I22">
        <v>0.46428599999999998</v>
      </c>
      <c r="J22">
        <v>0.44827600000000001</v>
      </c>
      <c r="O22">
        <f t="shared" si="0"/>
        <v>0.44827600000000001</v>
      </c>
    </row>
    <row r="23" spans="1:15">
      <c r="A23" s="6" t="s">
        <v>23</v>
      </c>
      <c r="B23" s="2"/>
      <c r="F23">
        <v>0.52</v>
      </c>
      <c r="G23">
        <v>0.46428599999999998</v>
      </c>
      <c r="H23">
        <v>0.44827600000000001</v>
      </c>
      <c r="I23">
        <v>0.35135100000000002</v>
      </c>
      <c r="J23">
        <v>0.41935499999999998</v>
      </c>
      <c r="O23">
        <f t="shared" si="0"/>
        <v>0.35135100000000002</v>
      </c>
    </row>
    <row r="24" spans="1:15" ht="16.149999999999999">
      <c r="A24" s="16" t="s">
        <v>72</v>
      </c>
      <c r="B24" s="2"/>
      <c r="F24">
        <v>0.46428599999999998</v>
      </c>
      <c r="G24">
        <v>0.52</v>
      </c>
      <c r="H24">
        <v>0.44827600000000001</v>
      </c>
      <c r="I24">
        <v>0.59090900000000002</v>
      </c>
      <c r="J24">
        <v>0.48148099999999999</v>
      </c>
      <c r="O24">
        <f t="shared" si="0"/>
        <v>0.44827600000000001</v>
      </c>
    </row>
    <row r="25" spans="1:15" ht="16.149999999999999">
      <c r="A25" s="16" t="s">
        <v>73</v>
      </c>
      <c r="B25" s="2"/>
      <c r="F25">
        <v>0.41935499999999998</v>
      </c>
      <c r="G25">
        <v>0.44827600000000001</v>
      </c>
      <c r="H25">
        <v>0.44827600000000001</v>
      </c>
      <c r="I25">
        <v>0.46428599999999998</v>
      </c>
      <c r="J25">
        <v>0.41935499999999998</v>
      </c>
      <c r="O25">
        <f t="shared" si="0"/>
        <v>0.41935499999999998</v>
      </c>
    </row>
    <row r="26" spans="1:15" ht="16.149999999999999">
      <c r="A26" s="16" t="s">
        <v>74</v>
      </c>
      <c r="B26" s="2"/>
      <c r="F26">
        <v>0.41935499999999998</v>
      </c>
      <c r="G26">
        <v>0.44827600000000001</v>
      </c>
      <c r="H26">
        <v>0.44827600000000001</v>
      </c>
      <c r="I26">
        <v>0.46428599999999998</v>
      </c>
      <c r="J26">
        <v>0.41935499999999998</v>
      </c>
      <c r="O26">
        <f t="shared" si="0"/>
        <v>0.41935499999999998</v>
      </c>
    </row>
    <row r="27" spans="1:15" ht="16.149999999999999">
      <c r="A27" s="16" t="s">
        <v>75</v>
      </c>
      <c r="B27" s="2"/>
      <c r="F27">
        <v>0.46428599999999998</v>
      </c>
      <c r="G27">
        <v>0.44827600000000001</v>
      </c>
      <c r="H27">
        <v>0.44827600000000001</v>
      </c>
      <c r="I27">
        <v>0.46428599999999998</v>
      </c>
      <c r="J27">
        <v>0.48148099999999999</v>
      </c>
      <c r="O27">
        <f t="shared" si="0"/>
        <v>0.44827600000000001</v>
      </c>
    </row>
    <row r="28" spans="1:15" ht="16.149999999999999">
      <c r="A28" s="17" t="s">
        <v>76</v>
      </c>
      <c r="B28" s="8"/>
      <c r="F28">
        <v>0.52</v>
      </c>
      <c r="G28">
        <v>0.48148099999999999</v>
      </c>
      <c r="H28">
        <v>0.46428599999999998</v>
      </c>
      <c r="I28">
        <v>0.48148099999999999</v>
      </c>
      <c r="J28">
        <v>0.46428599999999998</v>
      </c>
      <c r="O28">
        <f t="shared" si="0"/>
        <v>0.46428599999999998</v>
      </c>
    </row>
    <row r="29" spans="1:15">
      <c r="A29" s="16" t="s">
        <v>29</v>
      </c>
      <c r="B29" s="2"/>
      <c r="F29">
        <v>0.52</v>
      </c>
      <c r="G29">
        <v>0.46428599999999998</v>
      </c>
      <c r="H29">
        <v>0.44827600000000001</v>
      </c>
      <c r="I29">
        <v>0.59090900000000002</v>
      </c>
      <c r="J29">
        <v>0.41935499999999998</v>
      </c>
      <c r="O29">
        <f t="shared" si="0"/>
        <v>0.41935499999999998</v>
      </c>
    </row>
    <row r="30" spans="1:15" ht="16.149999999999999">
      <c r="A30" s="16" t="s">
        <v>77</v>
      </c>
      <c r="B30" s="2"/>
      <c r="F30">
        <v>0.46428599999999998</v>
      </c>
      <c r="G30">
        <v>0.52</v>
      </c>
      <c r="H30">
        <v>0.46428599999999998</v>
      </c>
      <c r="I30">
        <v>0.44827600000000001</v>
      </c>
      <c r="J30">
        <v>0.48148099999999999</v>
      </c>
      <c r="O30">
        <f t="shared" si="0"/>
        <v>0.44827600000000001</v>
      </c>
    </row>
    <row r="31" spans="1:15">
      <c r="A31" s="16" t="s">
        <v>31</v>
      </c>
      <c r="B31" s="2"/>
      <c r="F31">
        <v>0.52</v>
      </c>
      <c r="G31">
        <v>0.46428599999999998</v>
      </c>
      <c r="H31">
        <v>0.46428599999999998</v>
      </c>
      <c r="I31">
        <v>0.48148099999999999</v>
      </c>
      <c r="J31">
        <v>0.41935499999999998</v>
      </c>
      <c r="O31">
        <f t="shared" si="0"/>
        <v>0.41935499999999998</v>
      </c>
    </row>
    <row r="32" spans="1:15" ht="16.149999999999999">
      <c r="A32" s="16" t="s">
        <v>78</v>
      </c>
      <c r="B32" s="2"/>
      <c r="F32">
        <v>0.52</v>
      </c>
      <c r="G32">
        <v>0.46428599999999998</v>
      </c>
      <c r="H32">
        <v>0.46428599999999998</v>
      </c>
      <c r="I32">
        <v>0.41935499999999998</v>
      </c>
      <c r="J32">
        <v>0.44827600000000001</v>
      </c>
      <c r="K32">
        <v>0.59090900000000002</v>
      </c>
      <c r="O32">
        <f t="shared" si="0"/>
        <v>0.41935499999999998</v>
      </c>
    </row>
    <row r="33" spans="1:15" ht="16.149999999999999">
      <c r="A33" s="16" t="s">
        <v>79</v>
      </c>
      <c r="B33" s="2"/>
      <c r="F33">
        <v>0.44827600000000001</v>
      </c>
      <c r="G33">
        <v>0.44827600000000001</v>
      </c>
      <c r="H33">
        <v>0.44827600000000001</v>
      </c>
      <c r="I33">
        <v>0.48148099999999999</v>
      </c>
      <c r="J33">
        <v>0.48148099999999999</v>
      </c>
      <c r="O33">
        <f t="shared" si="0"/>
        <v>0.44827600000000001</v>
      </c>
    </row>
    <row r="34" spans="1:15">
      <c r="A34" s="16" t="s">
        <v>34</v>
      </c>
      <c r="B34" s="2"/>
      <c r="F34">
        <v>0.46428599999999998</v>
      </c>
      <c r="G34">
        <v>0.41935499999999998</v>
      </c>
      <c r="H34">
        <v>0.44827600000000001</v>
      </c>
      <c r="I34">
        <v>0.44827600000000001</v>
      </c>
      <c r="J34">
        <v>0.46428599999999998</v>
      </c>
      <c r="O34">
        <f t="shared" si="0"/>
        <v>0.41935499999999998</v>
      </c>
    </row>
    <row r="35" spans="1:15">
      <c r="A35" s="16" t="s">
        <v>35</v>
      </c>
      <c r="B35" s="2"/>
      <c r="F35">
        <v>0.44827600000000001</v>
      </c>
      <c r="G35">
        <v>0.44827600000000001</v>
      </c>
      <c r="H35">
        <v>0.59090900000000002</v>
      </c>
      <c r="I35">
        <v>0.41935499999999998</v>
      </c>
      <c r="J35">
        <v>0.46428599999999998</v>
      </c>
      <c r="O35">
        <f t="shared" si="0"/>
        <v>0.41935499999999998</v>
      </c>
    </row>
    <row r="36" spans="1:15" ht="16.149999999999999">
      <c r="A36" s="16" t="s">
        <v>80</v>
      </c>
      <c r="B36" s="2"/>
      <c r="F36">
        <v>0.48148099999999999</v>
      </c>
      <c r="G36">
        <v>0.48148099999999999</v>
      </c>
      <c r="H36">
        <v>0.46428599999999998</v>
      </c>
      <c r="I36">
        <v>0.46428599999999998</v>
      </c>
      <c r="J36">
        <v>0.52</v>
      </c>
      <c r="K36">
        <v>0.46428599999999998</v>
      </c>
      <c r="O36">
        <f t="shared" si="0"/>
        <v>0.46428599999999998</v>
      </c>
    </row>
    <row r="37" spans="1:15">
      <c r="A37" s="16" t="s">
        <v>37</v>
      </c>
      <c r="B37" s="2"/>
      <c r="F37">
        <v>0.46428599999999998</v>
      </c>
      <c r="G37">
        <v>0.46428599999999998</v>
      </c>
      <c r="H37">
        <v>0.41935499999999998</v>
      </c>
      <c r="I37">
        <v>0.48148099999999999</v>
      </c>
      <c r="J37">
        <v>0.52</v>
      </c>
      <c r="O37">
        <f t="shared" si="0"/>
        <v>0.41935499999999998</v>
      </c>
    </row>
    <row r="38" spans="1:15">
      <c r="A38" s="16" t="s">
        <v>38</v>
      </c>
      <c r="B38" s="2"/>
      <c r="F38">
        <v>0.46428599999999998</v>
      </c>
      <c r="G38">
        <v>0.48148099999999999</v>
      </c>
      <c r="H38">
        <v>0.48148099999999999</v>
      </c>
      <c r="I38">
        <v>0.46428599999999998</v>
      </c>
      <c r="J38">
        <v>0.48148099999999999</v>
      </c>
      <c r="K38">
        <v>0.52</v>
      </c>
      <c r="L38">
        <v>0.46428599999999998</v>
      </c>
      <c r="O38">
        <f t="shared" si="0"/>
        <v>0.46428599999999998</v>
      </c>
    </row>
    <row r="39" spans="1:15" ht="16.149999999999999">
      <c r="A39" s="16" t="s">
        <v>81</v>
      </c>
      <c r="B39" s="2"/>
      <c r="F39">
        <v>0.46428599999999998</v>
      </c>
      <c r="G39">
        <v>0.48148099999999999</v>
      </c>
      <c r="H39">
        <v>0.48148099999999999</v>
      </c>
      <c r="I39">
        <v>0.46428599999999998</v>
      </c>
      <c r="J39">
        <v>0.48148099999999999</v>
      </c>
      <c r="K39">
        <v>0.52</v>
      </c>
      <c r="O39">
        <f t="shared" si="0"/>
        <v>0.46428599999999998</v>
      </c>
    </row>
    <row r="40" spans="1:15" ht="16.149999999999999">
      <c r="A40" s="16" t="s">
        <v>82</v>
      </c>
      <c r="B40" s="2"/>
      <c r="F40">
        <v>0.52</v>
      </c>
      <c r="G40">
        <v>0.48148099999999999</v>
      </c>
      <c r="H40">
        <v>0.46428599999999998</v>
      </c>
      <c r="I40">
        <v>0.48148099999999999</v>
      </c>
      <c r="J40">
        <v>0.46428599999999998</v>
      </c>
      <c r="K40">
        <v>0.48148099999999999</v>
      </c>
      <c r="O40">
        <f t="shared" si="0"/>
        <v>0.46428599999999998</v>
      </c>
    </row>
    <row r="41" spans="1:15">
      <c r="A41" s="16" t="s">
        <v>41</v>
      </c>
      <c r="B41" s="2"/>
      <c r="F41">
        <v>0.52</v>
      </c>
      <c r="G41">
        <v>0.46428599999999998</v>
      </c>
      <c r="H41">
        <v>0.48148099999999999</v>
      </c>
      <c r="I41">
        <v>0.59090900000000002</v>
      </c>
      <c r="J41">
        <v>0.46428599999999998</v>
      </c>
      <c r="O41">
        <f t="shared" si="0"/>
        <v>0.46428599999999998</v>
      </c>
    </row>
    <row r="42" spans="1:15">
      <c r="A42" s="16" t="s">
        <v>42</v>
      </c>
      <c r="B42" s="2"/>
      <c r="F42">
        <v>0.52</v>
      </c>
      <c r="G42">
        <v>0.46428599999999998</v>
      </c>
      <c r="H42">
        <v>0.44827600000000001</v>
      </c>
      <c r="I42">
        <v>0.46428599999999998</v>
      </c>
      <c r="J42">
        <v>0.41935499999999998</v>
      </c>
      <c r="O42">
        <f t="shared" si="0"/>
        <v>0.41935499999999998</v>
      </c>
    </row>
    <row r="43" spans="1:15">
      <c r="A43" s="2" t="s">
        <v>43</v>
      </c>
      <c r="B43" s="2"/>
      <c r="F43">
        <v>0.52</v>
      </c>
      <c r="G43">
        <v>0.44827600000000001</v>
      </c>
      <c r="H43">
        <v>0.44827600000000001</v>
      </c>
      <c r="I43">
        <v>0.59090900000000002</v>
      </c>
      <c r="J43">
        <v>0.44827600000000001</v>
      </c>
      <c r="K43">
        <v>0.46428599999999998</v>
      </c>
      <c r="L43">
        <v>0.48148099999999999</v>
      </c>
      <c r="M43">
        <v>0.41935499999999998</v>
      </c>
      <c r="O43">
        <f t="shared" si="0"/>
        <v>0.41935499999999998</v>
      </c>
    </row>
    <row r="44" spans="1:15" ht="16.149999999999999">
      <c r="A44" s="16" t="s">
        <v>83</v>
      </c>
      <c r="B44" s="2"/>
      <c r="F44">
        <v>0.52</v>
      </c>
      <c r="G44">
        <v>0.44827600000000001</v>
      </c>
      <c r="H44">
        <v>0.44827600000000001</v>
      </c>
      <c r="I44">
        <v>0.59090900000000002</v>
      </c>
      <c r="J44">
        <v>0.44827600000000001</v>
      </c>
      <c r="K44">
        <v>0.46428599999999998</v>
      </c>
      <c r="L44">
        <v>0.48148099999999999</v>
      </c>
      <c r="M44">
        <v>0.41935499999999998</v>
      </c>
      <c r="O44">
        <f t="shared" si="0"/>
        <v>0.41935499999999998</v>
      </c>
    </row>
    <row r="45" spans="1:15">
      <c r="A45" s="16" t="s">
        <v>45</v>
      </c>
      <c r="B45" s="2"/>
      <c r="F45">
        <v>0.52</v>
      </c>
      <c r="G45">
        <v>0.46428599999999998</v>
      </c>
      <c r="H45">
        <v>0.44827600000000001</v>
      </c>
      <c r="I45">
        <v>0.59090900000000002</v>
      </c>
      <c r="J45">
        <v>0.46428599999999998</v>
      </c>
      <c r="K45">
        <v>0.48148099999999999</v>
      </c>
      <c r="O45">
        <f t="shared" si="0"/>
        <v>0.44827600000000001</v>
      </c>
    </row>
    <row r="46" spans="1:15" ht="16.149999999999999">
      <c r="A46" s="16" t="s">
        <v>84</v>
      </c>
      <c r="B46" s="2"/>
      <c r="F46">
        <v>0.52</v>
      </c>
      <c r="G46">
        <v>0.46428599999999998</v>
      </c>
      <c r="H46">
        <v>0.44827600000000001</v>
      </c>
      <c r="I46">
        <v>0.59090900000000002</v>
      </c>
      <c r="J46">
        <v>0.46428599999999998</v>
      </c>
      <c r="O46">
        <f t="shared" si="0"/>
        <v>0.44827600000000001</v>
      </c>
    </row>
    <row r="47" spans="1:15">
      <c r="A47" s="16" t="s">
        <v>47</v>
      </c>
      <c r="B47" s="2"/>
      <c r="F47">
        <v>0.46428599999999998</v>
      </c>
      <c r="G47">
        <v>0.41935499999999998</v>
      </c>
      <c r="H47">
        <v>0.41935499999999998</v>
      </c>
      <c r="I47">
        <v>0.48148099999999999</v>
      </c>
      <c r="J47">
        <v>0.44827600000000001</v>
      </c>
      <c r="O47">
        <f t="shared" si="0"/>
        <v>0.41935499999999998</v>
      </c>
    </row>
    <row r="48" spans="1:15" ht="16.149999999999999">
      <c r="A48" s="16" t="s">
        <v>85</v>
      </c>
      <c r="B48" s="2"/>
      <c r="F48">
        <v>0.52</v>
      </c>
      <c r="G48">
        <v>0.46428599999999998</v>
      </c>
      <c r="H48">
        <v>0.44827600000000001</v>
      </c>
      <c r="I48">
        <v>0.59090900000000002</v>
      </c>
      <c r="J48">
        <v>0.46428599999999998</v>
      </c>
      <c r="O48">
        <f t="shared" si="0"/>
        <v>0.44827600000000001</v>
      </c>
    </row>
    <row r="49" spans="1:15" ht="16.149999999999999">
      <c r="A49" s="16" t="s">
        <v>86</v>
      </c>
      <c r="B49" s="2"/>
      <c r="F49">
        <v>0.52</v>
      </c>
      <c r="G49">
        <v>0.46428599999999998</v>
      </c>
      <c r="H49">
        <v>0.44827600000000001</v>
      </c>
      <c r="I49">
        <v>0.59090900000000002</v>
      </c>
      <c r="J49">
        <v>0.46428599999999998</v>
      </c>
      <c r="O49">
        <f t="shared" si="0"/>
        <v>0.44827600000000001</v>
      </c>
    </row>
    <row r="50" spans="1:15" ht="16.149999999999999">
      <c r="A50" s="16" t="s">
        <v>87</v>
      </c>
      <c r="B50" s="2"/>
      <c r="F50">
        <v>0.52</v>
      </c>
      <c r="G50">
        <v>0.46428599999999998</v>
      </c>
      <c r="H50">
        <v>0.44827600000000001</v>
      </c>
      <c r="I50">
        <v>0.59090900000000002</v>
      </c>
      <c r="J50">
        <v>0.46428599999999998</v>
      </c>
      <c r="O50">
        <f t="shared" si="0"/>
        <v>0.44827600000000001</v>
      </c>
    </row>
    <row r="51" spans="1:15" ht="16.149999999999999">
      <c r="A51" s="16" t="s">
        <v>88</v>
      </c>
      <c r="B51" s="2"/>
      <c r="F51">
        <v>0.52</v>
      </c>
      <c r="G51">
        <v>0.46428599999999998</v>
      </c>
      <c r="H51">
        <v>0.59090900000000002</v>
      </c>
      <c r="I51">
        <v>0.44827600000000001</v>
      </c>
      <c r="J51">
        <v>0.41935499999999998</v>
      </c>
      <c r="O51">
        <f t="shared" si="0"/>
        <v>0.41935499999999998</v>
      </c>
    </row>
    <row r="52" spans="1:15">
      <c r="A52" s="2" t="s">
        <v>23</v>
      </c>
      <c r="B52" s="2"/>
      <c r="F52">
        <v>0.52</v>
      </c>
      <c r="G52">
        <v>0.46428599999999998</v>
      </c>
      <c r="H52">
        <v>0.44827600000000001</v>
      </c>
      <c r="I52">
        <v>0.35135100000000002</v>
      </c>
      <c r="J52">
        <v>0.41935499999999998</v>
      </c>
      <c r="O52">
        <f t="shared" si="0"/>
        <v>0.35135100000000002</v>
      </c>
    </row>
    <row r="53" spans="1:15">
      <c r="A53" s="16" t="s">
        <v>52</v>
      </c>
      <c r="B53" s="2"/>
      <c r="F53">
        <v>0.52</v>
      </c>
      <c r="G53">
        <v>0.46428599999999998</v>
      </c>
      <c r="H53">
        <v>0.44827600000000001</v>
      </c>
      <c r="I53">
        <v>0.35135100000000002</v>
      </c>
      <c r="J53">
        <v>0.41935499999999998</v>
      </c>
      <c r="O53">
        <f t="shared" si="0"/>
        <v>0.35135100000000002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8DA-D7C1-4043-BD51-B99123AD490A}">
  <dimension ref="A1:AF51"/>
  <sheetViews>
    <sheetView topLeftCell="K1" workbookViewId="0">
      <selection activeCell="AL53" sqref="AL53"/>
    </sheetView>
  </sheetViews>
  <sheetFormatPr defaultRowHeight="14.45"/>
  <sheetData>
    <row r="1" spans="1:32">
      <c r="D1" s="22" t="s">
        <v>89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AF1" t="s">
        <v>90</v>
      </c>
    </row>
    <row r="2" spans="1:32">
      <c r="A2" s="20" t="s">
        <v>4</v>
      </c>
      <c r="C2">
        <v>0</v>
      </c>
      <c r="D2">
        <v>0</v>
      </c>
      <c r="E2">
        <v>-2</v>
      </c>
      <c r="F2">
        <v>2</v>
      </c>
      <c r="G2">
        <v>1</v>
      </c>
      <c r="H2">
        <v>0</v>
      </c>
      <c r="I2">
        <v>-4</v>
      </c>
      <c r="J2">
        <v>4</v>
      </c>
      <c r="K2">
        <v>3</v>
      </c>
      <c r="L2">
        <v>-2</v>
      </c>
      <c r="M2">
        <v>4</v>
      </c>
      <c r="N2">
        <v>3</v>
      </c>
      <c r="O2">
        <v>-1</v>
      </c>
      <c r="P2">
        <v>-1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F2">
        <f>4*(0.027*C2+0.027*D2+0.027*E2+0.027*F2+0.027*G2+0.027*H2+0.027*I2+0.027*J2+0.027*K2+0.027*L2+0.027*M2+0.027*N2+0.027*O2+0.027*P2+0.027*Q2+0.027*R2+0.027*S2+0.027*T2+0.027*U2+0.027*V2+0.027*W2+0.027*X2+0.027*Y2+0.027*Z2+0.027*AA2+0.027*AB2+0.027*AC2+0.027*AD2)</f>
        <v>0.75600000000000001</v>
      </c>
    </row>
    <row r="3" spans="1:32">
      <c r="A3" s="20" t="s">
        <v>5</v>
      </c>
      <c r="C3">
        <v>0</v>
      </c>
      <c r="D3">
        <v>4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F3">
        <f>4*(0.11*C3+0.11*D3+0.11*E3+0.11*F3+0.11*G3+0.11*H3+0.11*I3+0.11*J3+0.11*K3+0.11*L3+0.11*M3+0.11*N3+0.11*O3+0.11*P3+0.11*Q3+0.11*R3+0.11*S3+0.11*T3+0.11*U3+0.11*V3+0.11*W3+0.11*X3+0.11*Y3+0.11*Z3+0.11*AA3+0.11*AB3+0.11*AC3+0.11*AD3)</f>
        <v>2.64</v>
      </c>
    </row>
    <row r="4" spans="1:32">
      <c r="A4" s="20" t="s">
        <v>6</v>
      </c>
      <c r="C4">
        <v>0</v>
      </c>
      <c r="D4">
        <v>-12</v>
      </c>
      <c r="E4">
        <v>2</v>
      </c>
      <c r="F4">
        <v>-7</v>
      </c>
      <c r="G4">
        <v>2</v>
      </c>
      <c r="H4">
        <v>-7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>
        <f>4*(C4*0.0625+0.0625*D4+0.0625*E4+0.0625*F4+0.0625*G4+0.0625*H4+0.0625*I4+0.0625*J4+0.0625*K4+0.0625*L4+0.0625*M4+0.0625*N4+0.0625*O4+0.0625*P4+0.0625*Q4+0.0625*R4+0.0625*S4+0.0625*T4+0.0625*U4+0.0625*V4+0.0625*W4+0.0625*X4+0.0625*Y4+0.0625*Z4+0.0625*AA4+0.0625*AB4+0.0625*AC4+0.0625*AD4)</f>
        <v>-5.5</v>
      </c>
    </row>
    <row r="5" spans="1:32">
      <c r="A5" s="20" t="s">
        <v>7</v>
      </c>
      <c r="C5">
        <v>0</v>
      </c>
      <c r="D5">
        <v>-12</v>
      </c>
      <c r="E5">
        <v>2</v>
      </c>
      <c r="F5">
        <v>-84</v>
      </c>
      <c r="G5">
        <v>-7</v>
      </c>
      <c r="H5">
        <v>2</v>
      </c>
      <c r="I5">
        <v>-66</v>
      </c>
      <c r="J5">
        <v>-7</v>
      </c>
      <c r="K5">
        <v>-37</v>
      </c>
      <c r="L5">
        <v>-56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>
        <f>4*(0.04*C5+0.04*D5+0.04*E5+0.04*F5+0.04*G5+0.04*H5+0.04*I5+0.04*J5+0.04*K5+0.04*L5+0.04*M5+0.04*N5+0.04*O5+0.04*P5+0.04*Q5+0.04*R5+0.04*S5+0.04*T5+0.04*U5+0.04*V5+0.04*W5+0.04*X5+0.04*Y5+0.04*Z5+0.04*AA5+0.04*AB5+0.04*AC5+0.04*AD5)</f>
        <v>-42.4</v>
      </c>
    </row>
    <row r="6" spans="1:32">
      <c r="A6" s="20" t="s">
        <v>8</v>
      </c>
      <c r="C6">
        <v>0</v>
      </c>
      <c r="D6">
        <v>2</v>
      </c>
      <c r="E6">
        <v>0</v>
      </c>
      <c r="F6">
        <v>1</v>
      </c>
      <c r="G6">
        <v>4</v>
      </c>
      <c r="H6">
        <v>0</v>
      </c>
      <c r="I6">
        <v>3</v>
      </c>
      <c r="J6">
        <v>4</v>
      </c>
      <c r="K6">
        <v>0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>
        <f>4*(0.04*C6+0.04*D6+0.04*E6+0.04*F6+0.04*G6+0.04*H6+0.04*I6+0.04*J6+0.04*K6+0.04*L6+0.04*M6+0.04*N6+0.04*O6+0.04*P6+0.04*Q6+0.04*R6+0.04*S6+0.04*T6+0.04*U6+0.04*V6+0.04*W6+0.04*X6+0.04*Y6+0.04*Z6+0.04*AA6+0.04*AB6+0.04*AC6+0.04*AD6)</f>
        <v>2.72</v>
      </c>
    </row>
    <row r="7" spans="1:32">
      <c r="A7" s="20" t="s">
        <v>9</v>
      </c>
      <c r="C7">
        <v>0</v>
      </c>
      <c r="D7">
        <v>2</v>
      </c>
      <c r="E7">
        <v>0</v>
      </c>
      <c r="F7">
        <v>4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F7">
        <f>4*(0.0625*C7+0.0625*D7+0.0625*E7+0.0625*F7+0.0625*G7+0.0625*H7+0.0625*I7+0.0625*J7+0.0625*K7+0.0625*L7+0.0625*M7+0.0625*N7+0.0625*O7+0.0625*P7+0.0625*Q7+0.0625*R7+0.0625*S7+0.0625*T7+0.0625*U7+0.0625*V7+0.0625*W7+0.0625*X7+0.04*Y7+0.0625*Z7+0.0625*AA7+0.0625*AB7+0.0625*AC7+0.0625*AD7)</f>
        <v>2</v>
      </c>
    </row>
    <row r="8" spans="1:32">
      <c r="A8" s="20" t="s">
        <v>91</v>
      </c>
      <c r="C8">
        <v>-10</v>
      </c>
      <c r="D8">
        <v>-11</v>
      </c>
      <c r="E8">
        <v>-22</v>
      </c>
      <c r="F8">
        <v>-30</v>
      </c>
      <c r="G8">
        <v>-1</v>
      </c>
      <c r="H8">
        <v>-7</v>
      </c>
      <c r="I8">
        <v>-7</v>
      </c>
      <c r="J8">
        <v>-2</v>
      </c>
      <c r="K8">
        <v>-17</v>
      </c>
      <c r="L8">
        <v>-35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>
        <f t="shared" ref="AF8:AF51" si="0">4*(0.04*C8+0.04*D8+0.04*E8+0.04*F8+0.04*G8+0.04*H8+0.04*I8+0.04*J8+0.04*K8+0.04*L8+0.04*M8+0.04*N8+0.04*O8+0.04*P8+0.04*Q8+0.04*R8+0.04*S8+0.04*T8+0.04*U8+0.04*V8+0.04*W8+0.04*X8+0.04*Y8+0.04*Z8+0.04*AA8+0.04*AB8+0.04*AC8+0.04*AD8)</f>
        <v>-22.720000000000002</v>
      </c>
    </row>
    <row r="9" spans="1:32">
      <c r="A9" s="20" t="s">
        <v>11</v>
      </c>
      <c r="C9">
        <v>-1</v>
      </c>
      <c r="D9">
        <v>-2</v>
      </c>
      <c r="E9">
        <v>13</v>
      </c>
      <c r="F9">
        <v>-11</v>
      </c>
      <c r="G9">
        <v>-1</v>
      </c>
      <c r="H9">
        <v>-7</v>
      </c>
      <c r="I9">
        <v>0</v>
      </c>
      <c r="J9">
        <v>6</v>
      </c>
      <c r="K9">
        <v>-19</v>
      </c>
      <c r="L9">
        <v>-4</v>
      </c>
      <c r="M9">
        <v>-14</v>
      </c>
      <c r="N9">
        <v>4</v>
      </c>
      <c r="O9">
        <v>-22</v>
      </c>
      <c r="P9">
        <v>-7</v>
      </c>
      <c r="Q9">
        <v>-18</v>
      </c>
      <c r="R9">
        <v>-1</v>
      </c>
      <c r="S9">
        <v>12</v>
      </c>
      <c r="T9">
        <v>5</v>
      </c>
      <c r="U9">
        <v>-10</v>
      </c>
      <c r="V9">
        <v>-16</v>
      </c>
      <c r="W9">
        <v>-2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>
        <f>4*(0.02*C9+0.02*D9+0.02*E9+0.02*F9+0.02*G9+0.02*H9+0.02*I9+0.02*J9+0.02*K9+0.02*L9+0.02*M9+0.02*N9+0.02*O9+0.02*P9+0.02*Q9+0.02*R9+0.02*S9+0.02*T9+0.02*U9+0.02*V9+0.02*W9+0.02*X9+0.02*Y9+0.02*Z9+0.02*AA9+0.02*AB9+0.02*AC9+0.02*AD9)</f>
        <v>-7.6000000000000005</v>
      </c>
    </row>
    <row r="10" spans="1:32">
      <c r="A10" s="20" t="s">
        <v>12</v>
      </c>
      <c r="C10">
        <v>4</v>
      </c>
      <c r="D10">
        <v>0</v>
      </c>
      <c r="E10">
        <v>-2</v>
      </c>
      <c r="F10">
        <v>0</v>
      </c>
      <c r="G10">
        <v>2</v>
      </c>
      <c r="H10">
        <v>-1</v>
      </c>
      <c r="I10">
        <v>4</v>
      </c>
      <c r="J10">
        <v>-2</v>
      </c>
      <c r="K10">
        <v>0</v>
      </c>
      <c r="L10">
        <v>-4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>
        <f t="shared" si="0"/>
        <v>0.16000000000000003</v>
      </c>
    </row>
    <row r="11" spans="1:32">
      <c r="A11" s="20" t="s">
        <v>13</v>
      </c>
      <c r="C11">
        <v>0</v>
      </c>
      <c r="D11">
        <v>2</v>
      </c>
      <c r="E11">
        <v>0</v>
      </c>
      <c r="F11">
        <v>1</v>
      </c>
      <c r="G11">
        <v>4</v>
      </c>
      <c r="H11">
        <v>0</v>
      </c>
      <c r="I11">
        <v>3</v>
      </c>
      <c r="J11">
        <v>4</v>
      </c>
      <c r="K11">
        <v>0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f t="shared" si="0"/>
        <v>2.72</v>
      </c>
    </row>
    <row r="12" spans="1:32">
      <c r="A12" s="20" t="s">
        <v>92</v>
      </c>
      <c r="C12">
        <v>2</v>
      </c>
      <c r="D12">
        <v>-18</v>
      </c>
      <c r="E12">
        <v>-56</v>
      </c>
      <c r="F12">
        <v>4</v>
      </c>
      <c r="G12">
        <v>-30</v>
      </c>
      <c r="H12">
        <v>-66</v>
      </c>
      <c r="I12">
        <v>0</v>
      </c>
      <c r="J12">
        <v>-19</v>
      </c>
      <c r="K12">
        <v>-44</v>
      </c>
      <c r="L12">
        <v>-84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>
        <f t="shared" si="0"/>
        <v>-49.76</v>
      </c>
    </row>
    <row r="13" spans="1:32">
      <c r="A13" s="20" t="s">
        <v>15</v>
      </c>
      <c r="C13">
        <v>-19</v>
      </c>
      <c r="D13">
        <v>-30</v>
      </c>
      <c r="E13">
        <v>-16</v>
      </c>
      <c r="F13">
        <v>-44</v>
      </c>
      <c r="G13">
        <v>1</v>
      </c>
      <c r="H13">
        <v>-1</v>
      </c>
      <c r="I13">
        <v>3</v>
      </c>
      <c r="J13">
        <v>-2</v>
      </c>
      <c r="K13">
        <v>0</v>
      </c>
      <c r="L13">
        <v>-4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>
        <f t="shared" si="0"/>
        <v>-17.920000000000002</v>
      </c>
    </row>
    <row r="14" spans="1:32">
      <c r="A14" s="20" t="s">
        <v>16</v>
      </c>
      <c r="C14">
        <v>-10</v>
      </c>
      <c r="D14">
        <v>-19</v>
      </c>
      <c r="E14">
        <v>-30</v>
      </c>
      <c r="F14">
        <v>-44</v>
      </c>
      <c r="G14">
        <v>-5</v>
      </c>
      <c r="H14">
        <v>-7</v>
      </c>
      <c r="I14">
        <v>-7</v>
      </c>
      <c r="J14">
        <v>-12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>
        <f>4*(0.027*C14+0.027*D14+0.027*E14+0.027*F14+0.027*G14+0.027*H14+0.027*I14+0.027*J14+0.027*K14+0.027*L14+0.027*M14+0.027*N14+0.027*O14+0.027*P14+0.027*Q14+0.027*R14+0.027*S14+0.027*T14+0.027*U14+0.027*V14+0.027*W14+0.027*X14+0.027*Y14+0.027*Z14+0.027*AA14+0.027*AB14+0.027*AC14+0.027*AD14)</f>
        <v>-14.471999999999998</v>
      </c>
    </row>
    <row r="15" spans="1:32">
      <c r="A15" s="20" t="s">
        <v>17</v>
      </c>
      <c r="C15">
        <v>-10</v>
      </c>
      <c r="D15">
        <v>-18</v>
      </c>
      <c r="E15">
        <v>-19</v>
      </c>
      <c r="F15">
        <v>-30</v>
      </c>
      <c r="G15">
        <v>-16</v>
      </c>
      <c r="H15">
        <v>-7</v>
      </c>
      <c r="I15">
        <v>-37</v>
      </c>
      <c r="J15">
        <v>-7</v>
      </c>
      <c r="K15">
        <v>-2</v>
      </c>
      <c r="L15">
        <v>-56</v>
      </c>
      <c r="M15">
        <v>2</v>
      </c>
      <c r="N15">
        <v>-1</v>
      </c>
      <c r="O15">
        <v>-66</v>
      </c>
      <c r="P15">
        <v>-48</v>
      </c>
      <c r="Q15">
        <v>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F15">
        <f>4*(0.027*C15+0.027*D15+0.027*E15+0.027*F15+0.027*G15+0.027*H15+0.027*I15+0.027*J15+0.027*K15+0.027*L15+0.027*M15+0.027*N15+0.027*O15+0.027*P15+0.027*Q15+0.027*R15+0.027*S15+0.027*T15+0.027*U15+0.027*V15+0.027*W15+0.027*X15+0.027*Y15+0.027*Z15+0.027*AA15+0.027*AB15+0.027*AC15+0.027*AD15)</f>
        <v>-34.236000000000004</v>
      </c>
    </row>
    <row r="16" spans="1:32">
      <c r="A16" s="20" t="s">
        <v>18</v>
      </c>
      <c r="C16">
        <v>0</v>
      </c>
      <c r="D16">
        <v>2</v>
      </c>
      <c r="E16">
        <v>-2</v>
      </c>
      <c r="F16">
        <v>0</v>
      </c>
      <c r="G16">
        <v>4</v>
      </c>
      <c r="H16">
        <v>-4</v>
      </c>
      <c r="I16">
        <v>0</v>
      </c>
      <c r="J16">
        <v>-1</v>
      </c>
      <c r="K16">
        <v>4</v>
      </c>
      <c r="L16">
        <v>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F16">
        <f t="shared" si="0"/>
        <v>0.15999999999999998</v>
      </c>
    </row>
    <row r="17" spans="1:32">
      <c r="A17" s="20" t="s">
        <v>19</v>
      </c>
      <c r="C17">
        <v>0</v>
      </c>
      <c r="D17">
        <v>2</v>
      </c>
      <c r="E17">
        <v>-2</v>
      </c>
      <c r="F17">
        <v>0</v>
      </c>
      <c r="G17">
        <v>1</v>
      </c>
      <c r="H17">
        <v>4</v>
      </c>
      <c r="I17">
        <v>-4</v>
      </c>
      <c r="J17">
        <v>0</v>
      </c>
      <c r="K17">
        <v>3</v>
      </c>
      <c r="L17">
        <v>-1</v>
      </c>
      <c r="M17">
        <v>4</v>
      </c>
      <c r="N17">
        <v>0</v>
      </c>
      <c r="O17">
        <v>-2</v>
      </c>
      <c r="P17">
        <v>-1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F17">
        <f>4*(0.027*C17+0.027*D17+0.027*E17+0.027*F17+0.027*G17+0.027*H17+0.027*I17+0.027*J17+0.027*K17+0.027*L17+0.027*M17+0.027*N17+0.027*O17+0.027*P17+0.027*Q17+0.027*R17+0.027*S17+0.027*T17+0.027*U17+0.027*V17+0.027*W17+0.027*X17+0.027*Y17+0.027*Z17+0.027*AA17+0.027*AB17+0.027*AC17+0.027*AD17)</f>
        <v>0.75600000000000001</v>
      </c>
    </row>
    <row r="18" spans="1:32">
      <c r="A18" s="20" t="s">
        <v>20</v>
      </c>
      <c r="C18">
        <v>3</v>
      </c>
      <c r="D18">
        <v>0</v>
      </c>
      <c r="E18">
        <v>-2</v>
      </c>
      <c r="F18">
        <v>0</v>
      </c>
      <c r="G18">
        <v>1</v>
      </c>
      <c r="H18">
        <v>-1</v>
      </c>
      <c r="I18">
        <v>3</v>
      </c>
      <c r="J18">
        <v>-2</v>
      </c>
      <c r="K18">
        <v>0</v>
      </c>
      <c r="L18">
        <v>-4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F18">
        <f t="shared" si="0"/>
        <v>-0.32000000000000012</v>
      </c>
    </row>
    <row r="19" spans="1:32">
      <c r="A19" s="20" t="s">
        <v>21</v>
      </c>
      <c r="C19">
        <v>-19</v>
      </c>
      <c r="D19">
        <v>-10</v>
      </c>
      <c r="E19">
        <v>-22</v>
      </c>
      <c r="F19">
        <v>-4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F19">
        <f t="shared" si="0"/>
        <v>-8.8000000000000007</v>
      </c>
    </row>
    <row r="20" spans="1:32">
      <c r="A20" s="20" t="s">
        <v>93</v>
      </c>
      <c r="C20">
        <v>-16</v>
      </c>
      <c r="D20">
        <v>-2</v>
      </c>
      <c r="E20">
        <v>-2</v>
      </c>
      <c r="F20">
        <v>0</v>
      </c>
      <c r="G20">
        <v>-30</v>
      </c>
      <c r="H20">
        <v>-10</v>
      </c>
      <c r="I20">
        <v>-5</v>
      </c>
      <c r="J20">
        <v>-7</v>
      </c>
      <c r="K20">
        <v>-4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F20">
        <f t="shared" si="0"/>
        <v>-12.16</v>
      </c>
    </row>
    <row r="21" spans="1:32">
      <c r="A21" s="6" t="s">
        <v>23</v>
      </c>
      <c r="C21">
        <v>-10</v>
      </c>
      <c r="D21">
        <v>-18</v>
      </c>
      <c r="E21">
        <v>-38</v>
      </c>
      <c r="F21">
        <v>-44</v>
      </c>
      <c r="G21">
        <v>-7</v>
      </c>
      <c r="H21">
        <v>11</v>
      </c>
      <c r="I21">
        <v>-12</v>
      </c>
      <c r="J21">
        <v>30</v>
      </c>
      <c r="K21">
        <v>4</v>
      </c>
      <c r="L21">
        <v>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F21">
        <f t="shared" si="0"/>
        <v>-12.000000000000002</v>
      </c>
    </row>
    <row r="22" spans="1:32">
      <c r="A22" s="20" t="s">
        <v>94</v>
      </c>
      <c r="C22">
        <v>-10</v>
      </c>
      <c r="D22">
        <v>-7</v>
      </c>
      <c r="E22">
        <v>-37</v>
      </c>
      <c r="F22">
        <v>-2</v>
      </c>
      <c r="G22">
        <v>-18</v>
      </c>
      <c r="H22">
        <v>-19</v>
      </c>
      <c r="I22">
        <v>-16</v>
      </c>
      <c r="J22">
        <v>-56</v>
      </c>
      <c r="K22">
        <v>-1</v>
      </c>
      <c r="L22">
        <v>-48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>
        <f t="shared" si="0"/>
        <v>-34.239999999999995</v>
      </c>
    </row>
    <row r="23" spans="1:32">
      <c r="A23" s="20" t="s">
        <v>95</v>
      </c>
      <c r="C23">
        <v>4</v>
      </c>
      <c r="D23">
        <v>3</v>
      </c>
      <c r="E23">
        <v>0</v>
      </c>
      <c r="F23">
        <v>0</v>
      </c>
      <c r="G23">
        <v>0</v>
      </c>
      <c r="H23">
        <v>2</v>
      </c>
      <c r="I23">
        <v>4</v>
      </c>
      <c r="J23">
        <v>1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F23">
        <f t="shared" si="0"/>
        <v>2.72</v>
      </c>
    </row>
    <row r="24" spans="1:32">
      <c r="A24" s="20" t="s">
        <v>96</v>
      </c>
      <c r="C24">
        <v>4</v>
      </c>
      <c r="D24">
        <v>3</v>
      </c>
      <c r="E24">
        <v>0</v>
      </c>
      <c r="F24">
        <v>0</v>
      </c>
      <c r="G24">
        <v>0</v>
      </c>
      <c r="H24">
        <v>2</v>
      </c>
      <c r="I24">
        <v>4</v>
      </c>
      <c r="J24">
        <v>1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F24">
        <f t="shared" si="0"/>
        <v>2.72</v>
      </c>
    </row>
    <row r="25" spans="1:32">
      <c r="A25" s="20" t="s">
        <v>97</v>
      </c>
      <c r="C25">
        <v>-7</v>
      </c>
      <c r="D25">
        <v>-7</v>
      </c>
      <c r="E25">
        <v>-7</v>
      </c>
      <c r="F25">
        <v>-2</v>
      </c>
      <c r="G25">
        <v>0</v>
      </c>
      <c r="H25">
        <v>2</v>
      </c>
      <c r="I25">
        <v>-1</v>
      </c>
      <c r="J25">
        <v>1</v>
      </c>
      <c r="K25">
        <v>-1</v>
      </c>
      <c r="L25">
        <v>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F25">
        <f t="shared" si="0"/>
        <v>-3.8400000000000003</v>
      </c>
    </row>
    <row r="26" spans="1:32">
      <c r="A26" s="20" t="s">
        <v>98</v>
      </c>
      <c r="C26">
        <v>-19</v>
      </c>
      <c r="D26">
        <v>-10</v>
      </c>
      <c r="E26">
        <v>-1</v>
      </c>
      <c r="F26">
        <v>-11</v>
      </c>
      <c r="G26">
        <v>-22</v>
      </c>
      <c r="H26">
        <v>-4</v>
      </c>
      <c r="I26">
        <v>6</v>
      </c>
      <c r="J26">
        <v>-1</v>
      </c>
      <c r="K26">
        <v>0</v>
      </c>
      <c r="L26">
        <v>12</v>
      </c>
      <c r="M26">
        <v>-1</v>
      </c>
      <c r="N26">
        <v>-7</v>
      </c>
      <c r="O26">
        <v>13</v>
      </c>
      <c r="P26">
        <v>4</v>
      </c>
      <c r="Q26">
        <v>-2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F26">
        <f>4*(0.027*C26+0.027*D26+0.027*E26+0.027*F26+0.027*G26+0.027*H26+0.027*I26+0.027*J26+0.027*K26+0.027*L26+0.027*M26+0.027*N26+0.027*O26+0.027*P26+0.027*Q26+0.027*R26+0.027*S26+0.027*T26+0.027*U26+0.027*V26+0.027*W26+0.027*X26+0.027*Y26+0.027*Z26+0.027*AA26+0.027*AB26+0.027*AC26+0.027*AD26)</f>
        <v>-4.6440000000000001</v>
      </c>
    </row>
    <row r="27" spans="1:32">
      <c r="A27" s="20" t="s">
        <v>29</v>
      </c>
      <c r="C27">
        <v>-10</v>
      </c>
      <c r="D27">
        <v>-18</v>
      </c>
      <c r="E27">
        <v>-19</v>
      </c>
      <c r="F27">
        <v>-44</v>
      </c>
      <c r="G27">
        <v>-7</v>
      </c>
      <c r="H27">
        <v>-37</v>
      </c>
      <c r="I27">
        <v>-12</v>
      </c>
      <c r="J27">
        <v>-56</v>
      </c>
      <c r="K27">
        <v>4</v>
      </c>
      <c r="L27">
        <v>-84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F27">
        <f t="shared" si="0"/>
        <v>-45.28</v>
      </c>
    </row>
    <row r="28" spans="1:32">
      <c r="A28" s="20" t="s">
        <v>99</v>
      </c>
      <c r="C28">
        <v>-10</v>
      </c>
      <c r="D28">
        <v>-7</v>
      </c>
      <c r="E28">
        <v>-7</v>
      </c>
      <c r="F28">
        <v>-2</v>
      </c>
      <c r="G28">
        <v>-30</v>
      </c>
      <c r="H28">
        <v>-18</v>
      </c>
      <c r="I28">
        <v>-16</v>
      </c>
      <c r="J28">
        <v>2</v>
      </c>
      <c r="K28">
        <v>-2</v>
      </c>
      <c r="L28">
        <v>-1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F28">
        <f t="shared" si="0"/>
        <v>-14.56</v>
      </c>
    </row>
    <row r="29" spans="1:32">
      <c r="A29" s="20" t="s">
        <v>31</v>
      </c>
      <c r="C29">
        <v>-10</v>
      </c>
      <c r="D29">
        <v>-30</v>
      </c>
      <c r="E29">
        <v>-16</v>
      </c>
      <c r="F29">
        <v>-44</v>
      </c>
      <c r="G29">
        <v>-7</v>
      </c>
      <c r="H29">
        <v>-2</v>
      </c>
      <c r="I29">
        <v>-12</v>
      </c>
      <c r="J29">
        <v>-2</v>
      </c>
      <c r="K29">
        <v>0</v>
      </c>
      <c r="L29">
        <v>-4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F29">
        <f t="shared" si="0"/>
        <v>-20.32</v>
      </c>
    </row>
    <row r="30" spans="1:32">
      <c r="A30" s="20" t="s">
        <v>100</v>
      </c>
      <c r="C30">
        <v>-10</v>
      </c>
      <c r="D30">
        <v>-30</v>
      </c>
      <c r="E30">
        <v>-44</v>
      </c>
      <c r="F30">
        <v>-5</v>
      </c>
      <c r="G30">
        <v>-7</v>
      </c>
      <c r="H30">
        <v>-12</v>
      </c>
      <c r="I30">
        <v>0</v>
      </c>
      <c r="J30">
        <v>0</v>
      </c>
      <c r="K30">
        <v>-4</v>
      </c>
      <c r="L30">
        <v>-6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>
        <f t="shared" si="0"/>
        <v>-18.880000000000003</v>
      </c>
    </row>
    <row r="31" spans="1:32">
      <c r="A31" s="20" t="s">
        <v>101</v>
      </c>
      <c r="C31">
        <v>-6</v>
      </c>
      <c r="D31">
        <v>-5</v>
      </c>
      <c r="E31">
        <v>0</v>
      </c>
      <c r="F31">
        <v>0</v>
      </c>
      <c r="G31">
        <v>0</v>
      </c>
      <c r="H31">
        <v>-1</v>
      </c>
      <c r="I31">
        <v>-8</v>
      </c>
      <c r="J31">
        <v>-1</v>
      </c>
      <c r="K31">
        <v>-7</v>
      </c>
      <c r="L31">
        <v>-1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F31">
        <f t="shared" si="0"/>
        <v>-4.6400000000000006</v>
      </c>
    </row>
    <row r="32" spans="1:32">
      <c r="A32" s="20" t="s">
        <v>34</v>
      </c>
      <c r="C32">
        <v>0</v>
      </c>
      <c r="D32">
        <v>2</v>
      </c>
      <c r="E32">
        <v>1</v>
      </c>
      <c r="F32">
        <v>-17</v>
      </c>
      <c r="G32">
        <v>4</v>
      </c>
      <c r="H32">
        <v>3</v>
      </c>
      <c r="I32">
        <v>-25</v>
      </c>
      <c r="J32">
        <v>0</v>
      </c>
      <c r="K32">
        <v>-16</v>
      </c>
      <c r="L32">
        <v>-15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F32">
        <f t="shared" si="0"/>
        <v>-10.08</v>
      </c>
    </row>
    <row r="33" spans="1:32">
      <c r="A33" s="20" t="s">
        <v>35</v>
      </c>
      <c r="C33">
        <v>0</v>
      </c>
      <c r="D33">
        <v>-56</v>
      </c>
      <c r="E33">
        <v>3</v>
      </c>
      <c r="F33">
        <v>-7</v>
      </c>
      <c r="G33">
        <v>-56</v>
      </c>
      <c r="H33">
        <v>4</v>
      </c>
      <c r="I33">
        <v>-7</v>
      </c>
      <c r="J33">
        <v>-84</v>
      </c>
      <c r="K33">
        <v>-37</v>
      </c>
      <c r="L33">
        <v>-12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F33">
        <f t="shared" si="0"/>
        <v>-40.320000000000007</v>
      </c>
    </row>
    <row r="34" spans="1:32">
      <c r="A34" s="20" t="s">
        <v>102</v>
      </c>
      <c r="C34">
        <v>0</v>
      </c>
      <c r="D34">
        <v>-7</v>
      </c>
      <c r="E34">
        <v>-2</v>
      </c>
      <c r="F34">
        <v>-22</v>
      </c>
      <c r="G34">
        <v>-35</v>
      </c>
      <c r="H34">
        <v>-4</v>
      </c>
      <c r="I34">
        <v>-1</v>
      </c>
      <c r="J34">
        <v>-19</v>
      </c>
      <c r="K34">
        <v>-28</v>
      </c>
      <c r="L34">
        <v>-1</v>
      </c>
      <c r="M34">
        <v>-10</v>
      </c>
      <c r="N34">
        <v>-7</v>
      </c>
      <c r="O34">
        <v>-11</v>
      </c>
      <c r="P34">
        <v>-17</v>
      </c>
      <c r="Q34">
        <v>-30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F34">
        <f>4*(0.04*C34+0.04*D34+0.04*E34+0.04*F34+0.04*G34+0.04*H34+0.04*I34+0.04*J34+0.04*K34+0.04*L34+0.04*M34+0.04*N34+0.04*O34+0.04*P34+0.04*Q34+0.04*R34+0.04*S34+0.04*T34+0.04*U34+0.04*V34+0.04*W34+0.04*X34+0.04*Y34+0.04*Z34+0.04*AA34+0.04*AB34+0.04*AC34+0.04*AD34)</f>
        <v>-31.040000000000006</v>
      </c>
    </row>
    <row r="35" spans="1:32">
      <c r="A35" s="20" t="s">
        <v>37</v>
      </c>
      <c r="C35">
        <v>-7</v>
      </c>
      <c r="D35">
        <v>0</v>
      </c>
      <c r="E35">
        <v>-2</v>
      </c>
      <c r="F35">
        <v>-30</v>
      </c>
      <c r="G35">
        <v>-12</v>
      </c>
      <c r="H35">
        <v>-2</v>
      </c>
      <c r="I35">
        <v>-10</v>
      </c>
      <c r="J35">
        <v>-4</v>
      </c>
      <c r="K35">
        <v>-44</v>
      </c>
      <c r="L35">
        <v>-16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F35">
        <f t="shared" si="0"/>
        <v>-20.32</v>
      </c>
    </row>
    <row r="36" spans="1:32">
      <c r="A36" s="20" t="s">
        <v>38</v>
      </c>
      <c r="C36">
        <v>-1</v>
      </c>
      <c r="D36">
        <v>-2</v>
      </c>
      <c r="E36">
        <v>-1</v>
      </c>
      <c r="F36">
        <v>13</v>
      </c>
      <c r="G36">
        <v>-11</v>
      </c>
      <c r="H36">
        <v>0</v>
      </c>
      <c r="I36">
        <v>0</v>
      </c>
      <c r="J36">
        <v>-4</v>
      </c>
      <c r="K36">
        <v>6</v>
      </c>
      <c r="L36">
        <v>-19</v>
      </c>
      <c r="M36">
        <v>-5</v>
      </c>
      <c r="N36">
        <v>-7</v>
      </c>
      <c r="O36">
        <v>4</v>
      </c>
      <c r="P36">
        <v>-22</v>
      </c>
      <c r="Q36">
        <v>-8</v>
      </c>
      <c r="R36">
        <v>12</v>
      </c>
      <c r="S36">
        <v>-10</v>
      </c>
      <c r="T36">
        <v>2</v>
      </c>
      <c r="U36">
        <v>-1</v>
      </c>
      <c r="V36">
        <v>4</v>
      </c>
      <c r="W36">
        <v>-19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F36">
        <f>4*(0.02*C36+0.02*D36+0.02*E36+0.02*F36+0.02*G36+0.02*H36+0.02*I36+0.02*J36+0.02*K36+0.02*L36+0.02*M36+0.02*N36+0.02*O36+0.02*P36+0.02*Q36+0.02*R36+0.02*S36+0.02*T36+0.02*U36+0.02*V36+0.02*W36+0.02*X36+0.02*Y36+0.02*Z36+0.02*AA36+0.02*AB36+0.02*AC36+0.02*AD36)</f>
        <v>-5.52</v>
      </c>
    </row>
    <row r="37" spans="1:32">
      <c r="A37" s="20" t="s">
        <v>103</v>
      </c>
      <c r="C37">
        <v>-1</v>
      </c>
      <c r="D37">
        <v>-2</v>
      </c>
      <c r="E37">
        <v>-1</v>
      </c>
      <c r="F37">
        <v>13</v>
      </c>
      <c r="G37">
        <v>-11</v>
      </c>
      <c r="H37">
        <v>0</v>
      </c>
      <c r="I37">
        <v>-4</v>
      </c>
      <c r="J37">
        <v>6</v>
      </c>
      <c r="K37">
        <v>-19</v>
      </c>
      <c r="L37">
        <v>-7</v>
      </c>
      <c r="M37">
        <v>4</v>
      </c>
      <c r="N37">
        <v>-22</v>
      </c>
      <c r="O37">
        <v>12</v>
      </c>
      <c r="P37">
        <v>-10</v>
      </c>
      <c r="Q37">
        <v>-1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F37">
        <f>4*(0.027*C37+0.027*D37+0.027*E37+0.027*F37+0.027*G37+0.027*H37+0.027*I37+0.027*J37+0.027*K37+0.027*L37+0.027*M37+0.027*N37+0.027*O37+0.027*P37+0.027*Q37+0.027*R37+0.027*S37+0.027*T37+0.027*U37+0.027*V37+0.027*W37+0.027*X37+0.027*Y37+0.027*Z37+0.027*AA37+0.027*AB37+0.027*AC37+0.027*AD37)</f>
        <v>-4.6439999999999992</v>
      </c>
    </row>
    <row r="38" spans="1:32">
      <c r="A38" s="20" t="s">
        <v>104</v>
      </c>
      <c r="C38">
        <v>-19</v>
      </c>
      <c r="D38">
        <v>-10</v>
      </c>
      <c r="E38">
        <v>-1</v>
      </c>
      <c r="F38">
        <v>-11</v>
      </c>
      <c r="G38">
        <v>-22</v>
      </c>
      <c r="H38">
        <v>-4</v>
      </c>
      <c r="I38">
        <v>6</v>
      </c>
      <c r="J38">
        <v>-1</v>
      </c>
      <c r="K38">
        <v>0</v>
      </c>
      <c r="L38">
        <v>12</v>
      </c>
      <c r="M38">
        <v>-1</v>
      </c>
      <c r="N38">
        <v>-7</v>
      </c>
      <c r="O38">
        <v>13</v>
      </c>
      <c r="P38">
        <v>4</v>
      </c>
      <c r="Q38">
        <v>-2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F38">
        <f>4*(0.027*C38+0.027*D38+0.027*E38+0.027*F38+0.027*G38+0.027*H38+0.027*I38+0.027*J38+0.027*K38+0.027*L38+0.027*M38+0.027*N38+0.027*O38+0.027*P38+0.027*Q38+0.027*R38+0.027*S38+0.027*T38+0.027*U38+0.027*V38+0.027*W38+0.027*X38+0.027*Y38+0.027*Z38+0.027*AA38+0.027*AB38+0.027*AC38+0.027*AD38)</f>
        <v>-4.6440000000000001</v>
      </c>
    </row>
    <row r="39" spans="1:32">
      <c r="A39" s="20" t="s">
        <v>41</v>
      </c>
      <c r="C39">
        <v>-10</v>
      </c>
      <c r="D39">
        <v>-22</v>
      </c>
      <c r="E39">
        <v>-19</v>
      </c>
      <c r="F39">
        <v>-30</v>
      </c>
      <c r="G39">
        <v>-7</v>
      </c>
      <c r="H39">
        <v>-37</v>
      </c>
      <c r="I39">
        <v>-7</v>
      </c>
      <c r="J39">
        <v>-40</v>
      </c>
      <c r="K39">
        <v>-35</v>
      </c>
      <c r="L39">
        <v>-66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F39">
        <f t="shared" si="0"/>
        <v>-43.680000000000007</v>
      </c>
    </row>
    <row r="40" spans="1:32">
      <c r="A40" s="20" t="s">
        <v>42</v>
      </c>
      <c r="C40">
        <v>-10</v>
      </c>
      <c r="D40">
        <v>-19</v>
      </c>
      <c r="E40">
        <v>-30</v>
      </c>
      <c r="F40">
        <v>-44</v>
      </c>
      <c r="G40">
        <v>-7</v>
      </c>
      <c r="H40">
        <v>-7</v>
      </c>
      <c r="I40">
        <v>-12</v>
      </c>
      <c r="J40">
        <v>1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F40">
        <f t="shared" si="0"/>
        <v>-20</v>
      </c>
    </row>
    <row r="41" spans="1:32">
      <c r="A41" t="s">
        <v>43</v>
      </c>
      <c r="C41">
        <v>-5</v>
      </c>
      <c r="D41">
        <v>-18</v>
      </c>
      <c r="E41">
        <v>-19</v>
      </c>
      <c r="F41">
        <v>-19</v>
      </c>
      <c r="G41">
        <v>-30</v>
      </c>
      <c r="H41">
        <v>-16</v>
      </c>
      <c r="I41">
        <v>-44</v>
      </c>
      <c r="J41">
        <v>-6</v>
      </c>
      <c r="K41">
        <v>-35</v>
      </c>
      <c r="L41">
        <v>-5</v>
      </c>
      <c r="M41">
        <v>-4</v>
      </c>
      <c r="N41">
        <v>0</v>
      </c>
      <c r="O41">
        <v>-6</v>
      </c>
      <c r="P41">
        <v>-56</v>
      </c>
      <c r="Q41">
        <v>0</v>
      </c>
      <c r="R41">
        <v>2</v>
      </c>
      <c r="S41">
        <v>-1</v>
      </c>
      <c r="T41">
        <v>4</v>
      </c>
      <c r="U41">
        <v>-56</v>
      </c>
      <c r="V41">
        <v>-66</v>
      </c>
      <c r="W41">
        <v>-48</v>
      </c>
      <c r="X41">
        <v>-84</v>
      </c>
      <c r="Y41">
        <v>1</v>
      </c>
      <c r="Z41">
        <v>-1</v>
      </c>
      <c r="AA41">
        <v>3</v>
      </c>
      <c r="AB41">
        <v>-2</v>
      </c>
      <c r="AC41">
        <v>0</v>
      </c>
      <c r="AD41">
        <v>-4</v>
      </c>
      <c r="AF41">
        <f>4*(0.015*C41+0.015*D41+0.015*E41+0.015*F41+0.015*G41+0.015*H41+0.015*I41+0.015*J41+0.015*K41+0.015*L41+0.015*M41+0.015*N41+0.015*O41+0.015*P41+0.015*Q41+0.015*R41+0.015*S41+0.015*T41+0.015*U41+0.015*V41+0.015*W41+0.015*X41+0.015*Y41+0.015*Z41+0.015*AA41+0.015*AB41+0.015*AC41+0.015*AD41)</f>
        <v>-30.9</v>
      </c>
    </row>
    <row r="42" spans="1:32">
      <c r="A42" s="20" t="s">
        <v>105</v>
      </c>
      <c r="C42">
        <v>-5</v>
      </c>
      <c r="D42">
        <v>-18</v>
      </c>
      <c r="E42">
        <v>-19</v>
      </c>
      <c r="F42">
        <v>-19</v>
      </c>
      <c r="G42">
        <v>-30</v>
      </c>
      <c r="H42">
        <v>-16</v>
      </c>
      <c r="I42">
        <v>-44</v>
      </c>
      <c r="J42">
        <v>-6</v>
      </c>
      <c r="K42">
        <v>-35</v>
      </c>
      <c r="L42">
        <v>-5</v>
      </c>
      <c r="M42">
        <v>-4</v>
      </c>
      <c r="N42">
        <v>0</v>
      </c>
      <c r="O42">
        <v>-6</v>
      </c>
      <c r="P42">
        <v>-56</v>
      </c>
      <c r="Q42">
        <v>0</v>
      </c>
      <c r="R42">
        <v>2</v>
      </c>
      <c r="S42">
        <v>-1</v>
      </c>
      <c r="T42">
        <v>4</v>
      </c>
      <c r="U42">
        <v>-56</v>
      </c>
      <c r="V42">
        <v>-66</v>
      </c>
      <c r="W42">
        <v>-48</v>
      </c>
      <c r="X42">
        <v>-84</v>
      </c>
      <c r="Y42">
        <v>1</v>
      </c>
      <c r="Z42">
        <v>-1</v>
      </c>
      <c r="AA42">
        <v>3</v>
      </c>
      <c r="AB42">
        <v>-2</v>
      </c>
      <c r="AC42">
        <v>0</v>
      </c>
      <c r="AD42">
        <v>-4</v>
      </c>
      <c r="AF42">
        <f>4*(0.015*C42+0.015*D42+0.015*E42+0.015*F42+0.015*G42+0.015*H42+0.015*I42+0.015*J42+0.015*K42+0.015*L42+0.015*M42+0.015*N42+0.015*O42+0.015*P42+0.015*Q42+0.015*R42+0.015*S42+0.015*T42+0.015*U42+0.015*V42+0.015*W42+0.015*X42+0.015*Y42+0.015*Z42+0.015*AA42+0.015*AB42+0.015*AC42+0.015*AD42)</f>
        <v>-30.9</v>
      </c>
    </row>
    <row r="43" spans="1:32">
      <c r="A43" s="20" t="s">
        <v>45</v>
      </c>
      <c r="C43">
        <v>-10</v>
      </c>
      <c r="D43">
        <v>-18</v>
      </c>
      <c r="E43">
        <v>-19</v>
      </c>
      <c r="F43">
        <v>-30</v>
      </c>
      <c r="G43">
        <v>-16</v>
      </c>
      <c r="H43">
        <v>-7</v>
      </c>
      <c r="I43">
        <v>-37</v>
      </c>
      <c r="J43">
        <v>-7</v>
      </c>
      <c r="K43">
        <v>-2</v>
      </c>
      <c r="L43">
        <v>-56</v>
      </c>
      <c r="M43">
        <v>2</v>
      </c>
      <c r="N43">
        <v>-1</v>
      </c>
      <c r="O43">
        <v>-66</v>
      </c>
      <c r="P43">
        <v>-48</v>
      </c>
      <c r="Q43">
        <v>-2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F43">
        <f>4*(0.027*C43+0.027*D43+0.027*E43+0.027*F43+0.027*G43+0.027*H43+0.027*I43+0.027*J43+0.027*K43+0.027*L43+0.027*M43+0.027*N43+0.027*O43+0.027*P43+0.027*Q43+0.027*R43+0.027*S43+0.027*T43+0.027*U43+0.027*V43+0.027*W43+0.027*X43+0.027*Y43+0.027*Z43+0.027*AA43+0.027*AB43+0.027*AC43+0.027*AD43)</f>
        <v>-34.236000000000004</v>
      </c>
    </row>
    <row r="44" spans="1:32">
      <c r="A44" s="20" t="s">
        <v>106</v>
      </c>
      <c r="C44">
        <v>-10</v>
      </c>
      <c r="D44">
        <v>-18</v>
      </c>
      <c r="E44">
        <v>-19</v>
      </c>
      <c r="F44">
        <v>-30</v>
      </c>
      <c r="G44">
        <v>-7</v>
      </c>
      <c r="H44">
        <v>-37</v>
      </c>
      <c r="I44">
        <v>-7</v>
      </c>
      <c r="J44">
        <v>-56</v>
      </c>
      <c r="K44">
        <v>2</v>
      </c>
      <c r="L44">
        <v>-66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F44">
        <f t="shared" si="0"/>
        <v>-39.68</v>
      </c>
    </row>
    <row r="45" spans="1:32">
      <c r="A45" s="20" t="s">
        <v>47</v>
      </c>
      <c r="C45">
        <v>0</v>
      </c>
      <c r="D45">
        <v>0</v>
      </c>
      <c r="E45">
        <v>-2</v>
      </c>
      <c r="F45">
        <v>2</v>
      </c>
      <c r="G45">
        <v>0</v>
      </c>
      <c r="H45">
        <v>-2</v>
      </c>
      <c r="I45">
        <v>4</v>
      </c>
      <c r="J45">
        <v>-4</v>
      </c>
      <c r="K45">
        <v>4</v>
      </c>
      <c r="L45">
        <v>-1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F45">
        <f t="shared" si="0"/>
        <v>0.16</v>
      </c>
    </row>
    <row r="46" spans="1:32">
      <c r="A46" s="20" t="s">
        <v>107</v>
      </c>
      <c r="C46">
        <v>-10</v>
      </c>
      <c r="D46">
        <v>-18</v>
      </c>
      <c r="E46">
        <v>-19</v>
      </c>
      <c r="F46">
        <v>-30</v>
      </c>
      <c r="G46">
        <v>-7</v>
      </c>
      <c r="H46">
        <v>-37</v>
      </c>
      <c r="I46">
        <v>-7</v>
      </c>
      <c r="J46">
        <v>-56</v>
      </c>
      <c r="K46">
        <v>2</v>
      </c>
      <c r="L46">
        <v>-66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F46">
        <f t="shared" si="0"/>
        <v>-39.68</v>
      </c>
    </row>
    <row r="47" spans="1:32">
      <c r="A47" s="20" t="s">
        <v>108</v>
      </c>
      <c r="C47">
        <v>-10</v>
      </c>
      <c r="D47">
        <v>-18</v>
      </c>
      <c r="E47">
        <v>-19</v>
      </c>
      <c r="F47">
        <v>-30</v>
      </c>
      <c r="G47">
        <v>-7</v>
      </c>
      <c r="H47">
        <v>-37</v>
      </c>
      <c r="I47">
        <v>-7</v>
      </c>
      <c r="J47">
        <v>-56</v>
      </c>
      <c r="K47">
        <v>2</v>
      </c>
      <c r="L47">
        <v>-66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>
        <f t="shared" si="0"/>
        <v>-39.68</v>
      </c>
    </row>
    <row r="48" spans="1:32">
      <c r="A48" s="20" t="s">
        <v>109</v>
      </c>
      <c r="C48">
        <v>-10</v>
      </c>
      <c r="D48">
        <v>-18</v>
      </c>
      <c r="E48">
        <v>-19</v>
      </c>
      <c r="F48">
        <v>-30</v>
      </c>
      <c r="G48">
        <v>-7</v>
      </c>
      <c r="H48">
        <v>-37</v>
      </c>
      <c r="I48">
        <v>-7</v>
      </c>
      <c r="J48">
        <v>-56</v>
      </c>
      <c r="K48">
        <v>2</v>
      </c>
      <c r="L48">
        <v>-66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F48">
        <f t="shared" si="0"/>
        <v>-39.68</v>
      </c>
    </row>
    <row r="49" spans="1:32">
      <c r="A49" s="20" t="s">
        <v>110</v>
      </c>
      <c r="C49">
        <v>-10</v>
      </c>
      <c r="D49">
        <v>-19</v>
      </c>
      <c r="E49">
        <v>-18</v>
      </c>
      <c r="F49">
        <v>-44</v>
      </c>
      <c r="G49">
        <v>-37</v>
      </c>
      <c r="H49">
        <v>-7</v>
      </c>
      <c r="I49">
        <v>-12</v>
      </c>
      <c r="J49">
        <v>-56</v>
      </c>
      <c r="K49">
        <v>-84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F49">
        <f t="shared" si="0"/>
        <v>-45.28</v>
      </c>
    </row>
    <row r="50" spans="1:32">
      <c r="A50" s="2" t="s">
        <v>23</v>
      </c>
      <c r="C50">
        <v>-10</v>
      </c>
      <c r="D50">
        <v>-18</v>
      </c>
      <c r="E50">
        <v>-38</v>
      </c>
      <c r="F50">
        <v>-44</v>
      </c>
      <c r="G50">
        <v>-7</v>
      </c>
      <c r="H50">
        <v>11</v>
      </c>
      <c r="I50">
        <v>-12</v>
      </c>
      <c r="J50">
        <v>30</v>
      </c>
      <c r="K50">
        <v>4</v>
      </c>
      <c r="L50">
        <v>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F50">
        <f t="shared" si="0"/>
        <v>-12.000000000000002</v>
      </c>
    </row>
    <row r="51" spans="1:32">
      <c r="A51" s="20" t="s">
        <v>52</v>
      </c>
      <c r="C51">
        <v>-10</v>
      </c>
      <c r="D51">
        <v>-18</v>
      </c>
      <c r="E51">
        <v>-38</v>
      </c>
      <c r="F51">
        <v>-44</v>
      </c>
      <c r="G51">
        <v>-7</v>
      </c>
      <c r="H51">
        <v>11</v>
      </c>
      <c r="I51">
        <v>-12</v>
      </c>
      <c r="J51">
        <v>30</v>
      </c>
      <c r="K51">
        <v>4</v>
      </c>
      <c r="L51">
        <v>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F51">
        <f t="shared" si="0"/>
        <v>-12.000000000000002</v>
      </c>
    </row>
  </sheetData>
  <mergeCells count="1">
    <mergeCell ref="D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602-83A0-4776-9DDA-E6163C196F6B}">
  <dimension ref="A4:W57"/>
  <sheetViews>
    <sheetView workbookViewId="0">
      <selection activeCell="K53" sqref="K53"/>
    </sheetView>
  </sheetViews>
  <sheetFormatPr defaultRowHeight="14.45"/>
  <sheetData>
    <row r="4" spans="1:23">
      <c r="E4" t="s">
        <v>0</v>
      </c>
      <c r="V4" t="s">
        <v>111</v>
      </c>
    </row>
    <row r="5" spans="1:23">
      <c r="A5" s="1" t="s">
        <v>4</v>
      </c>
      <c r="C5" s="2">
        <v>0.1429</v>
      </c>
      <c r="D5" s="2">
        <v>0.1429</v>
      </c>
      <c r="E5" s="2">
        <v>0.1429</v>
      </c>
      <c r="F5" s="2">
        <v>0.1429</v>
      </c>
      <c r="G5" s="2">
        <v>0.1429</v>
      </c>
      <c r="H5" s="2">
        <v>0.1429</v>
      </c>
      <c r="I5" s="2">
        <v>0</v>
      </c>
      <c r="J5" s="2">
        <v>0</v>
      </c>
      <c r="K5" s="2"/>
      <c r="L5" s="21">
        <v>2.04</v>
      </c>
      <c r="M5" s="21">
        <v>2.2850000000000001</v>
      </c>
      <c r="N5" s="21">
        <v>2.37</v>
      </c>
      <c r="O5" s="21">
        <v>1.8900000000000001</v>
      </c>
      <c r="P5" s="21">
        <v>2.2199999999999998</v>
      </c>
      <c r="Q5" s="21">
        <v>2.25</v>
      </c>
      <c r="R5" s="21">
        <v>0</v>
      </c>
      <c r="S5" s="21">
        <v>0</v>
      </c>
      <c r="T5" s="21"/>
      <c r="W5">
        <f>(C5*L5+D5*M5+E5*N5+F5*O5+G5*P5+H5*Q5+I5*R5+J5*S5)</f>
        <v>1.8655595</v>
      </c>
    </row>
    <row r="6" spans="1:23">
      <c r="A6" s="1" t="s">
        <v>5</v>
      </c>
      <c r="C6" s="2">
        <v>0.33</v>
      </c>
      <c r="D6" s="2">
        <v>0.33</v>
      </c>
      <c r="E6" s="2">
        <v>0.34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/>
      <c r="L6" s="21">
        <v>2.2850000000000001</v>
      </c>
      <c r="M6" s="21">
        <v>2.04</v>
      </c>
      <c r="N6" s="21">
        <v>2.2199999999999998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W6">
        <f t="shared" ref="W6:W56" si="0">(C6*L6+D6*M6+E6*N6+F6*O6+G6*P6+H6*Q6+I6*R6+J6*S6)</f>
        <v>2.1820500000000003</v>
      </c>
    </row>
    <row r="7" spans="1:23">
      <c r="A7" s="1" t="s">
        <v>6</v>
      </c>
      <c r="C7" s="2">
        <v>0.25</v>
      </c>
      <c r="D7" s="2">
        <v>0.25</v>
      </c>
      <c r="E7" s="2">
        <v>0.25</v>
      </c>
      <c r="F7" s="2">
        <v>0.25</v>
      </c>
      <c r="G7" s="2">
        <v>0</v>
      </c>
      <c r="H7" s="2">
        <v>0</v>
      </c>
      <c r="I7" s="2">
        <v>0</v>
      </c>
      <c r="J7" s="2">
        <v>0</v>
      </c>
      <c r="K7" s="2"/>
      <c r="L7" s="21">
        <v>2.2850000000000001</v>
      </c>
      <c r="M7" s="21">
        <v>2.04</v>
      </c>
      <c r="N7" s="21">
        <v>1.9000000000000004</v>
      </c>
      <c r="O7" s="21">
        <v>2.2199999999999998</v>
      </c>
      <c r="P7" s="21">
        <v>0</v>
      </c>
      <c r="Q7" s="21">
        <v>0</v>
      </c>
      <c r="R7" s="21">
        <v>0</v>
      </c>
      <c r="S7" s="21">
        <v>0</v>
      </c>
      <c r="W7">
        <f t="shared" si="0"/>
        <v>2.1112500000000001</v>
      </c>
    </row>
    <row r="8" spans="1:23">
      <c r="A8" s="1" t="s">
        <v>7</v>
      </c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</v>
      </c>
      <c r="I8" s="2">
        <v>0</v>
      </c>
      <c r="J8" s="2">
        <v>0</v>
      </c>
      <c r="K8" s="2"/>
      <c r="L8" s="21">
        <v>2.2850000000000001</v>
      </c>
      <c r="M8" s="21">
        <v>2.04</v>
      </c>
      <c r="N8" s="21">
        <v>1.9000000000000004</v>
      </c>
      <c r="O8" s="21">
        <v>2.2199999999999998</v>
      </c>
      <c r="P8" s="21">
        <v>0.87999999999999989</v>
      </c>
      <c r="Q8" s="21">
        <v>0</v>
      </c>
      <c r="R8" s="21">
        <v>0</v>
      </c>
      <c r="S8" s="21">
        <v>0</v>
      </c>
      <c r="W8">
        <f t="shared" si="0"/>
        <v>1.865</v>
      </c>
    </row>
    <row r="9" spans="1:23">
      <c r="A9" s="1" t="s">
        <v>8</v>
      </c>
      <c r="C9" s="2">
        <v>0.2</v>
      </c>
      <c r="D9" s="2">
        <v>0.2</v>
      </c>
      <c r="E9" s="2">
        <v>0.2</v>
      </c>
      <c r="F9" s="2">
        <v>0.2</v>
      </c>
      <c r="G9" s="2">
        <v>0.2</v>
      </c>
      <c r="H9" s="2">
        <v>0</v>
      </c>
      <c r="I9" s="2">
        <v>0</v>
      </c>
      <c r="J9" s="2">
        <v>0</v>
      </c>
      <c r="K9" s="2"/>
      <c r="L9" s="21">
        <v>2.04</v>
      </c>
      <c r="M9" s="21">
        <v>2.2850000000000001</v>
      </c>
      <c r="N9" s="21">
        <v>2.2199999999999998</v>
      </c>
      <c r="O9" s="21">
        <v>2.37</v>
      </c>
      <c r="P9" s="21">
        <v>2.25</v>
      </c>
      <c r="Q9" s="21">
        <v>0</v>
      </c>
      <c r="R9" s="21">
        <v>0</v>
      </c>
      <c r="S9" s="21">
        <v>0</v>
      </c>
      <c r="W9">
        <f t="shared" si="0"/>
        <v>2.2330000000000001</v>
      </c>
    </row>
    <row r="10" spans="1:23">
      <c r="A10" s="1" t="s">
        <v>9</v>
      </c>
      <c r="C10" s="2">
        <v>0.33</v>
      </c>
      <c r="D10" s="2">
        <v>0.33</v>
      </c>
      <c r="E10" s="2">
        <v>0.34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/>
      <c r="L10" s="21">
        <v>2.04</v>
      </c>
      <c r="M10" s="21">
        <v>2.04</v>
      </c>
      <c r="N10" s="21">
        <v>2.2850000000000001</v>
      </c>
      <c r="O10" s="21">
        <v>2.2199999999999998</v>
      </c>
      <c r="P10" s="21">
        <v>2.04</v>
      </c>
      <c r="Q10" s="21">
        <v>0</v>
      </c>
      <c r="R10" s="21">
        <v>0</v>
      </c>
      <c r="S10" s="21">
        <v>0</v>
      </c>
      <c r="W10">
        <f t="shared" si="0"/>
        <v>2.1233000000000004</v>
      </c>
    </row>
    <row r="11" spans="1:23">
      <c r="A11" s="3" t="s">
        <v>10</v>
      </c>
      <c r="C11" s="2">
        <v>0.2</v>
      </c>
      <c r="D11" s="2">
        <v>0.2</v>
      </c>
      <c r="E11" s="2">
        <v>0.2</v>
      </c>
      <c r="F11" s="2">
        <v>0.2</v>
      </c>
      <c r="G11" s="2">
        <v>0.2</v>
      </c>
      <c r="H11" s="2">
        <v>0</v>
      </c>
      <c r="I11" s="2">
        <v>0</v>
      </c>
      <c r="J11" s="2">
        <v>0</v>
      </c>
      <c r="K11" s="2"/>
      <c r="L11" s="21">
        <v>1.135</v>
      </c>
      <c r="M11" s="21">
        <v>1.9000000000000004</v>
      </c>
      <c r="N11" s="21">
        <v>1.5699999999999998</v>
      </c>
      <c r="O11" s="21">
        <v>1.6399999999999997</v>
      </c>
      <c r="P11" s="21">
        <v>2.04</v>
      </c>
      <c r="Q11" s="21">
        <v>0</v>
      </c>
      <c r="R11" s="21">
        <v>0</v>
      </c>
      <c r="S11" s="21">
        <v>0</v>
      </c>
      <c r="W11">
        <f t="shared" si="0"/>
        <v>1.657</v>
      </c>
    </row>
    <row r="12" spans="1:23">
      <c r="A12" s="1" t="s">
        <v>11</v>
      </c>
      <c r="C12" s="2">
        <v>0.14280000000000001</v>
      </c>
      <c r="D12" s="2">
        <v>0.14280000000000001</v>
      </c>
      <c r="E12" s="2">
        <v>0.14280000000000001</v>
      </c>
      <c r="F12" s="2">
        <v>0.14280000000000001</v>
      </c>
      <c r="G12" s="2">
        <v>0.14280000000000001</v>
      </c>
      <c r="H12" s="2">
        <v>0.14280000000000001</v>
      </c>
      <c r="I12" s="2">
        <v>0.14280000000000001</v>
      </c>
      <c r="J12" s="2">
        <v>0</v>
      </c>
      <c r="K12" s="2"/>
      <c r="L12" s="21">
        <v>1.5699999999999998</v>
      </c>
      <c r="M12" s="21">
        <v>1.48</v>
      </c>
      <c r="N12" s="21">
        <v>1.6399999999999997</v>
      </c>
      <c r="O12" s="21">
        <v>1.5</v>
      </c>
      <c r="P12" s="21">
        <v>1.135</v>
      </c>
      <c r="Q12" s="21">
        <v>1.9000000000000004</v>
      </c>
      <c r="R12" s="21">
        <v>1.8900000000000001</v>
      </c>
      <c r="S12" s="21">
        <v>0</v>
      </c>
      <c r="W12">
        <f t="shared" si="0"/>
        <v>1.5872219999999999</v>
      </c>
    </row>
    <row r="13" spans="1:23">
      <c r="A13" s="1" t="s">
        <v>12</v>
      </c>
      <c r="C13" s="2">
        <v>0.2</v>
      </c>
      <c r="D13" s="2">
        <v>0.2</v>
      </c>
      <c r="E13" s="2">
        <v>0.2</v>
      </c>
      <c r="F13" s="2">
        <v>0.2</v>
      </c>
      <c r="G13" s="2">
        <v>0.2</v>
      </c>
      <c r="H13" s="2">
        <v>0</v>
      </c>
      <c r="I13" s="2">
        <v>0</v>
      </c>
      <c r="J13" s="2">
        <v>0</v>
      </c>
      <c r="K13" s="2"/>
      <c r="L13" s="21">
        <v>2.37</v>
      </c>
      <c r="M13" s="21">
        <v>2.2199999999999998</v>
      </c>
      <c r="N13" s="21">
        <v>2.04</v>
      </c>
      <c r="O13" s="21">
        <v>1.8900000000000001</v>
      </c>
      <c r="P13" s="21">
        <v>2.2850000000000001</v>
      </c>
      <c r="Q13" s="21">
        <v>0</v>
      </c>
      <c r="R13" s="21">
        <v>0</v>
      </c>
      <c r="S13" s="21">
        <v>0</v>
      </c>
      <c r="W13">
        <f t="shared" si="0"/>
        <v>2.1610000000000005</v>
      </c>
    </row>
    <row r="14" spans="1:23">
      <c r="A14" s="1" t="s">
        <v>13</v>
      </c>
      <c r="C14" s="2">
        <v>0.2</v>
      </c>
      <c r="D14" s="2">
        <v>0.2</v>
      </c>
      <c r="E14" s="2">
        <v>0.2</v>
      </c>
      <c r="F14" s="2">
        <v>0.2</v>
      </c>
      <c r="G14" s="2">
        <v>0.2</v>
      </c>
      <c r="H14" s="2">
        <v>0</v>
      </c>
      <c r="I14" s="2">
        <v>0</v>
      </c>
      <c r="J14" s="2">
        <v>0</v>
      </c>
      <c r="K14" s="2"/>
      <c r="L14" s="21">
        <v>2.04</v>
      </c>
      <c r="M14" s="21">
        <v>2.2850000000000001</v>
      </c>
      <c r="N14" s="21">
        <v>2.2199999999999998</v>
      </c>
      <c r="O14" s="21">
        <v>2.37</v>
      </c>
      <c r="P14" s="21">
        <v>2.25</v>
      </c>
      <c r="Q14" s="21">
        <v>0</v>
      </c>
      <c r="R14" s="21">
        <v>0</v>
      </c>
      <c r="S14" s="21">
        <v>0</v>
      </c>
      <c r="W14">
        <f t="shared" si="0"/>
        <v>2.2330000000000001</v>
      </c>
    </row>
    <row r="15" spans="1:23">
      <c r="A15" s="3" t="s">
        <v>14</v>
      </c>
      <c r="C15" s="2">
        <v>0.2</v>
      </c>
      <c r="D15" s="2">
        <v>0.2</v>
      </c>
      <c r="E15" s="2">
        <v>0.2</v>
      </c>
      <c r="F15" s="2">
        <v>0.2</v>
      </c>
      <c r="G15" s="2">
        <v>0.2</v>
      </c>
      <c r="H15" s="2">
        <v>0</v>
      </c>
      <c r="I15" s="2">
        <v>0</v>
      </c>
      <c r="J15" s="2">
        <v>0</v>
      </c>
      <c r="K15" s="2"/>
      <c r="L15" s="21">
        <v>2.2199999999999998</v>
      </c>
      <c r="M15" s="21">
        <v>2.04</v>
      </c>
      <c r="N15" s="21">
        <v>1.135</v>
      </c>
      <c r="O15" s="21">
        <v>0.87999999999999989</v>
      </c>
      <c r="P15" s="21">
        <v>2.2850000000000001</v>
      </c>
      <c r="Q15" s="21">
        <v>0</v>
      </c>
      <c r="R15" s="21">
        <v>0</v>
      </c>
      <c r="S15" s="21">
        <v>0</v>
      </c>
      <c r="W15">
        <f t="shared" si="0"/>
        <v>1.712</v>
      </c>
    </row>
    <row r="16" spans="1:23">
      <c r="A16" s="1" t="s">
        <v>15</v>
      </c>
      <c r="C16" s="2">
        <v>0.2</v>
      </c>
      <c r="D16" s="2">
        <v>0.2</v>
      </c>
      <c r="E16" s="2">
        <v>0.2</v>
      </c>
      <c r="F16" s="2">
        <v>0.2</v>
      </c>
      <c r="G16" s="2">
        <v>0.2</v>
      </c>
      <c r="H16" s="2">
        <v>0</v>
      </c>
      <c r="I16" s="2">
        <v>0</v>
      </c>
      <c r="J16" s="2">
        <v>0</v>
      </c>
      <c r="K16" s="2"/>
      <c r="L16" s="21">
        <v>1.135</v>
      </c>
      <c r="M16" s="21">
        <v>2.25</v>
      </c>
      <c r="N16" s="21">
        <v>2.04</v>
      </c>
      <c r="O16" s="21">
        <v>1.8900000000000001</v>
      </c>
      <c r="P16" s="21">
        <v>2.2850000000000001</v>
      </c>
      <c r="Q16" s="21">
        <v>0</v>
      </c>
      <c r="R16" s="21">
        <v>0</v>
      </c>
      <c r="S16" s="21">
        <v>0</v>
      </c>
      <c r="W16">
        <f t="shared" si="0"/>
        <v>1.9200000000000002</v>
      </c>
    </row>
    <row r="17" spans="1:23" ht="17.45">
      <c r="A17" s="1" t="s">
        <v>16</v>
      </c>
      <c r="C17" s="18">
        <v>0.16600000000000001</v>
      </c>
      <c r="D17" s="19">
        <v>0.16600000000000001</v>
      </c>
      <c r="E17" s="18">
        <v>0.16600000000000001</v>
      </c>
      <c r="F17" s="18">
        <v>0.16600000000000001</v>
      </c>
      <c r="G17" s="18">
        <v>0.16600000000000001</v>
      </c>
      <c r="H17" s="18">
        <v>0.16600000000000001</v>
      </c>
      <c r="I17" s="2">
        <v>0</v>
      </c>
      <c r="J17" s="2">
        <v>0</v>
      </c>
      <c r="K17" s="2"/>
      <c r="L17" s="21">
        <v>1.135</v>
      </c>
      <c r="M17" s="21">
        <v>1.9000000000000004</v>
      </c>
      <c r="N17" s="21">
        <v>2.25</v>
      </c>
      <c r="O17" s="21">
        <v>2.04</v>
      </c>
      <c r="P17" s="21">
        <v>2.2850000000000001</v>
      </c>
      <c r="Q17" s="21">
        <v>2.1799999999999997</v>
      </c>
      <c r="R17" s="21">
        <v>0</v>
      </c>
      <c r="S17" s="21">
        <v>0</v>
      </c>
      <c r="W17">
        <f t="shared" si="0"/>
        <v>1.9571400000000001</v>
      </c>
    </row>
    <row r="18" spans="1:23" ht="17.45">
      <c r="A18" s="1" t="s">
        <v>17</v>
      </c>
      <c r="C18" s="18">
        <v>0.16600000000000001</v>
      </c>
      <c r="D18" s="18">
        <v>0.16600000000000001</v>
      </c>
      <c r="E18" s="18">
        <v>0.16600000000000001</v>
      </c>
      <c r="F18" s="18">
        <v>0.16600000000000001</v>
      </c>
      <c r="G18" s="18">
        <v>0.16600000000000001</v>
      </c>
      <c r="H18" s="18">
        <v>0.16600000000000001</v>
      </c>
      <c r="I18" s="2">
        <v>0</v>
      </c>
      <c r="J18" s="2">
        <v>0</v>
      </c>
      <c r="K18" s="2"/>
      <c r="L18" s="21">
        <v>1.135</v>
      </c>
      <c r="M18" s="21">
        <v>1.9000000000000004</v>
      </c>
      <c r="N18" s="21">
        <v>2.2199999999999998</v>
      </c>
      <c r="O18" s="21">
        <v>0.87999999999999989</v>
      </c>
      <c r="P18" s="21">
        <v>2.04</v>
      </c>
      <c r="Q18" s="21">
        <v>1.8900000000000001</v>
      </c>
      <c r="R18" s="21">
        <v>0</v>
      </c>
      <c r="S18" s="21">
        <v>0</v>
      </c>
      <c r="W18">
        <f t="shared" si="0"/>
        <v>1.6707900000000002</v>
      </c>
    </row>
    <row r="19" spans="1:23">
      <c r="A19" s="1" t="s">
        <v>18</v>
      </c>
      <c r="C19" s="2">
        <v>0.2</v>
      </c>
      <c r="D19" s="2">
        <v>0.2</v>
      </c>
      <c r="E19" s="2">
        <v>0.2</v>
      </c>
      <c r="F19" s="2">
        <v>0.2</v>
      </c>
      <c r="G19" s="2">
        <v>0.2</v>
      </c>
      <c r="H19" s="2">
        <v>0</v>
      </c>
      <c r="I19" s="2">
        <v>0</v>
      </c>
      <c r="J19" s="2">
        <v>0</v>
      </c>
      <c r="K19" s="2"/>
      <c r="L19" s="21">
        <v>2.04</v>
      </c>
      <c r="M19" s="21">
        <v>2.2850000000000001</v>
      </c>
      <c r="N19" s="21">
        <v>2.2199999999999998</v>
      </c>
      <c r="O19" s="21">
        <v>1.8900000000000001</v>
      </c>
      <c r="P19" s="21">
        <v>2.37</v>
      </c>
      <c r="Q19" s="21">
        <v>0</v>
      </c>
      <c r="R19" s="21">
        <v>0</v>
      </c>
      <c r="S19" s="21">
        <v>0</v>
      </c>
      <c r="W19">
        <f t="shared" si="0"/>
        <v>2.1610000000000005</v>
      </c>
    </row>
    <row r="20" spans="1:23">
      <c r="A20" s="1" t="s">
        <v>19</v>
      </c>
      <c r="C20" s="2">
        <v>0.16600000000000001</v>
      </c>
      <c r="D20" s="6">
        <v>0.16600000000000001</v>
      </c>
      <c r="E20" s="6">
        <v>0.16600000000000001</v>
      </c>
      <c r="F20" s="6">
        <v>0.16600000000000001</v>
      </c>
      <c r="G20" s="6">
        <v>0.16600000000000001</v>
      </c>
      <c r="H20" s="6">
        <v>0.16600000000000001</v>
      </c>
      <c r="I20" s="2">
        <v>0</v>
      </c>
      <c r="J20" s="2">
        <v>0</v>
      </c>
      <c r="K20" s="2"/>
      <c r="L20" s="21">
        <v>2.04</v>
      </c>
      <c r="M20" s="21">
        <v>2.2850000000000001</v>
      </c>
      <c r="N20" s="21">
        <v>2.2199999999999998</v>
      </c>
      <c r="O20" s="21">
        <v>1.8900000000000001</v>
      </c>
      <c r="P20" s="21">
        <v>2.37</v>
      </c>
      <c r="Q20" s="21">
        <v>2.25</v>
      </c>
      <c r="R20" s="21">
        <v>0</v>
      </c>
      <c r="S20" s="21">
        <v>0</v>
      </c>
      <c r="W20">
        <f t="shared" si="0"/>
        <v>2.1671300000000002</v>
      </c>
    </row>
    <row r="21" spans="1:23">
      <c r="A21" s="1" t="s">
        <v>20</v>
      </c>
      <c r="C21" s="2">
        <v>0.2</v>
      </c>
      <c r="D21" s="2">
        <v>0.2</v>
      </c>
      <c r="E21" s="6">
        <v>0.2</v>
      </c>
      <c r="F21" s="6">
        <v>0.2</v>
      </c>
      <c r="G21" s="6">
        <v>0.2</v>
      </c>
      <c r="H21" s="2">
        <v>0</v>
      </c>
      <c r="I21" s="2">
        <v>0</v>
      </c>
      <c r="J21" s="2">
        <v>0</v>
      </c>
      <c r="K21" s="2"/>
      <c r="L21" s="21">
        <v>2.37</v>
      </c>
      <c r="M21" s="21">
        <v>2.25</v>
      </c>
      <c r="N21" s="21">
        <v>2.04</v>
      </c>
      <c r="O21" s="21">
        <v>1.8900000000000001</v>
      </c>
      <c r="P21" s="21">
        <v>2.2850000000000001</v>
      </c>
      <c r="Q21" s="21">
        <v>0</v>
      </c>
      <c r="R21" s="21">
        <v>0</v>
      </c>
      <c r="S21" s="21">
        <v>0</v>
      </c>
      <c r="W21">
        <f t="shared" si="0"/>
        <v>2.1670000000000003</v>
      </c>
    </row>
    <row r="22" spans="1:23">
      <c r="A22" s="1" t="s">
        <v>21</v>
      </c>
      <c r="C22" s="2">
        <v>0.2</v>
      </c>
      <c r="D22" s="2">
        <v>0.2</v>
      </c>
      <c r="E22" s="2">
        <v>0.2</v>
      </c>
      <c r="F22" s="2">
        <v>0.2</v>
      </c>
      <c r="G22" s="2">
        <v>0.2</v>
      </c>
      <c r="H22" s="2">
        <v>0</v>
      </c>
      <c r="I22" s="2">
        <v>0</v>
      </c>
      <c r="J22" s="2">
        <v>0</v>
      </c>
      <c r="K22" s="2"/>
      <c r="L22" s="21">
        <v>1.135</v>
      </c>
      <c r="M22" s="21">
        <v>1.48</v>
      </c>
      <c r="N22" s="21">
        <v>1.9000000000000004</v>
      </c>
      <c r="O22" s="21">
        <v>1.6399999999999997</v>
      </c>
      <c r="P22" s="21">
        <v>0</v>
      </c>
      <c r="Q22" s="21">
        <v>0</v>
      </c>
      <c r="R22" s="21">
        <v>0</v>
      </c>
      <c r="S22" s="21">
        <v>0</v>
      </c>
      <c r="W22">
        <f t="shared" si="0"/>
        <v>1.2310000000000001</v>
      </c>
    </row>
    <row r="23" spans="1:23">
      <c r="A23" s="3" t="s">
        <v>22</v>
      </c>
      <c r="C23" s="2">
        <v>0.25</v>
      </c>
      <c r="D23" s="6">
        <v>0.25</v>
      </c>
      <c r="E23" s="6">
        <v>0.25</v>
      </c>
      <c r="F23" s="6">
        <v>0.25</v>
      </c>
      <c r="G23" s="2"/>
      <c r="H23" s="2">
        <v>0</v>
      </c>
      <c r="I23" s="2">
        <v>0</v>
      </c>
      <c r="J23" s="2">
        <v>0</v>
      </c>
      <c r="K23" s="2"/>
      <c r="L23" s="21">
        <v>1.8900000000000001</v>
      </c>
      <c r="M23" s="21">
        <v>1.135</v>
      </c>
      <c r="N23" s="21">
        <v>2.04</v>
      </c>
      <c r="O23" s="21">
        <v>1.9000000000000004</v>
      </c>
      <c r="P23" s="21">
        <v>2.1799999999999997</v>
      </c>
      <c r="Q23" s="21">
        <v>0</v>
      </c>
      <c r="R23" s="21">
        <v>0</v>
      </c>
      <c r="S23" s="21">
        <v>0</v>
      </c>
      <c r="W23">
        <f t="shared" si="0"/>
        <v>1.7412500000000002</v>
      </c>
    </row>
    <row r="24" spans="1:23">
      <c r="A24" s="6" t="s">
        <v>23</v>
      </c>
      <c r="C24" s="2">
        <v>0.2</v>
      </c>
      <c r="D24" s="2">
        <v>0.2</v>
      </c>
      <c r="E24" s="2">
        <v>0.2</v>
      </c>
      <c r="F24" s="2">
        <v>0.2</v>
      </c>
      <c r="G24" s="2">
        <v>0.2</v>
      </c>
      <c r="H24" s="2">
        <v>0</v>
      </c>
      <c r="I24" s="2">
        <v>0</v>
      </c>
      <c r="J24" s="2">
        <v>0</v>
      </c>
      <c r="K24" s="2"/>
      <c r="L24" s="21">
        <v>1.135</v>
      </c>
      <c r="M24" s="21">
        <v>1.9000000000000004</v>
      </c>
      <c r="N24" s="21">
        <v>2.2199999999999998</v>
      </c>
      <c r="O24" s="21">
        <v>2.4000000000000004</v>
      </c>
      <c r="P24" s="21">
        <v>2.2850000000000001</v>
      </c>
      <c r="Q24" s="21">
        <v>0</v>
      </c>
      <c r="R24" s="21">
        <v>0</v>
      </c>
      <c r="S24" s="21">
        <v>0</v>
      </c>
      <c r="W24">
        <f t="shared" si="0"/>
        <v>1.9880000000000002</v>
      </c>
    </row>
    <row r="25" spans="1:23">
      <c r="A25" s="3" t="s">
        <v>24</v>
      </c>
      <c r="C25" s="2">
        <v>0.2</v>
      </c>
      <c r="D25" s="2">
        <v>0.2</v>
      </c>
      <c r="E25" s="2">
        <v>0.2</v>
      </c>
      <c r="F25" s="2">
        <v>0.2</v>
      </c>
      <c r="G25" s="2">
        <v>0.2</v>
      </c>
      <c r="H25" s="2">
        <v>0</v>
      </c>
      <c r="I25" s="2">
        <v>0</v>
      </c>
      <c r="J25" s="2">
        <v>0</v>
      </c>
      <c r="K25" s="2"/>
      <c r="L25" s="21">
        <v>1.9000000000000004</v>
      </c>
      <c r="M25" s="21">
        <v>1.135</v>
      </c>
      <c r="N25" s="21">
        <v>2.2199999999999998</v>
      </c>
      <c r="O25" s="21">
        <v>0.87999999999999989</v>
      </c>
      <c r="P25" s="21">
        <v>1.8900000000000001</v>
      </c>
      <c r="Q25" s="21">
        <v>0</v>
      </c>
      <c r="R25" s="21">
        <v>0</v>
      </c>
      <c r="S25" s="21">
        <v>0</v>
      </c>
      <c r="W25">
        <f t="shared" si="0"/>
        <v>1.6050000000000002</v>
      </c>
    </row>
    <row r="26" spans="1:23">
      <c r="A26" s="3" t="s">
        <v>25</v>
      </c>
      <c r="C26" s="2">
        <v>0.2</v>
      </c>
      <c r="D26" s="2">
        <v>0.2</v>
      </c>
      <c r="E26" s="2">
        <v>0.2</v>
      </c>
      <c r="F26" s="2">
        <v>0.2</v>
      </c>
      <c r="G26" s="2">
        <v>0.2</v>
      </c>
      <c r="H26" s="2">
        <v>0</v>
      </c>
      <c r="I26" s="2">
        <v>0</v>
      </c>
      <c r="J26" s="2">
        <v>0</v>
      </c>
      <c r="K26" s="2"/>
      <c r="L26" s="21">
        <v>2.37</v>
      </c>
      <c r="M26" s="21">
        <v>2.2199999999999998</v>
      </c>
      <c r="N26" s="21">
        <v>2.25</v>
      </c>
      <c r="O26" s="21">
        <v>2.04</v>
      </c>
      <c r="P26" s="21">
        <v>2.2850000000000001</v>
      </c>
      <c r="Q26" s="21">
        <v>0</v>
      </c>
      <c r="R26" s="21">
        <v>0</v>
      </c>
      <c r="S26" s="21">
        <v>0</v>
      </c>
      <c r="W26">
        <f t="shared" si="0"/>
        <v>2.2329999999999997</v>
      </c>
    </row>
    <row r="27" spans="1:23">
      <c r="A27" s="3" t="s">
        <v>26</v>
      </c>
      <c r="C27" s="2">
        <v>0.2</v>
      </c>
      <c r="D27" s="2">
        <v>0.2</v>
      </c>
      <c r="E27" s="2">
        <v>0.2</v>
      </c>
      <c r="F27" s="2">
        <v>0.2</v>
      </c>
      <c r="G27" s="2">
        <v>0.2</v>
      </c>
      <c r="H27" s="2">
        <v>0</v>
      </c>
      <c r="I27" s="2">
        <v>0</v>
      </c>
      <c r="J27" s="2">
        <v>0</v>
      </c>
      <c r="K27" s="2"/>
      <c r="L27" s="21">
        <v>2.37</v>
      </c>
      <c r="M27" s="21">
        <v>2.2199999999999998</v>
      </c>
      <c r="N27" s="21">
        <v>2.25</v>
      </c>
      <c r="O27" s="21">
        <v>2.04</v>
      </c>
      <c r="P27" s="21">
        <v>2.2850000000000001</v>
      </c>
      <c r="Q27" s="21">
        <v>0</v>
      </c>
      <c r="R27" s="21">
        <v>0</v>
      </c>
      <c r="S27" s="21">
        <v>0</v>
      </c>
      <c r="W27">
        <f t="shared" si="0"/>
        <v>2.2329999999999997</v>
      </c>
    </row>
    <row r="28" spans="1:23">
      <c r="A28" s="1" t="s">
        <v>27</v>
      </c>
      <c r="C28" s="2">
        <v>0.2</v>
      </c>
      <c r="D28" s="2">
        <v>0.2</v>
      </c>
      <c r="E28" s="2">
        <v>0.2</v>
      </c>
      <c r="F28" s="2">
        <v>0.2</v>
      </c>
      <c r="G28" s="2">
        <v>0.2</v>
      </c>
      <c r="H28" s="2">
        <v>0</v>
      </c>
      <c r="I28" s="2">
        <v>0</v>
      </c>
      <c r="J28" s="2">
        <v>0</v>
      </c>
      <c r="K28" s="2"/>
      <c r="L28" s="21">
        <v>1.9000000000000004</v>
      </c>
      <c r="M28" s="21">
        <v>2.2199999999999998</v>
      </c>
      <c r="N28" s="21">
        <v>2.25</v>
      </c>
      <c r="O28" s="21">
        <v>2.04</v>
      </c>
      <c r="P28" s="21">
        <v>1.8900000000000001</v>
      </c>
      <c r="Q28" s="21">
        <v>0</v>
      </c>
      <c r="R28" s="21">
        <v>0</v>
      </c>
      <c r="S28" s="21">
        <v>0</v>
      </c>
      <c r="W28">
        <f t="shared" si="0"/>
        <v>2.06</v>
      </c>
    </row>
    <row r="29" spans="1:23">
      <c r="A29" s="3" t="s">
        <v>28</v>
      </c>
      <c r="C29" s="2">
        <v>0.2</v>
      </c>
      <c r="D29" s="2">
        <v>0.2</v>
      </c>
      <c r="E29" s="2">
        <v>0.2</v>
      </c>
      <c r="F29" s="2">
        <v>0.2</v>
      </c>
      <c r="G29" s="2">
        <v>0.2</v>
      </c>
      <c r="H29" s="2">
        <v>0</v>
      </c>
      <c r="I29" s="2">
        <v>0</v>
      </c>
      <c r="J29" s="2">
        <v>0</v>
      </c>
      <c r="K29" s="2"/>
      <c r="L29" s="21">
        <v>1.135</v>
      </c>
      <c r="M29" s="21">
        <v>1.48</v>
      </c>
      <c r="N29" s="21">
        <v>1.9000000000000004</v>
      </c>
      <c r="O29" s="21">
        <v>1.5</v>
      </c>
      <c r="P29" s="21">
        <v>1.5699999999999998</v>
      </c>
      <c r="Q29" s="21">
        <v>1.6399999999999997</v>
      </c>
      <c r="R29" s="21">
        <v>0</v>
      </c>
      <c r="S29" s="21">
        <v>0</v>
      </c>
      <c r="W29">
        <f t="shared" si="0"/>
        <v>1.5170000000000003</v>
      </c>
    </row>
    <row r="30" spans="1:23">
      <c r="A30" s="1" t="s">
        <v>29</v>
      </c>
      <c r="C30" s="2">
        <v>0.2</v>
      </c>
      <c r="D30" s="2">
        <v>0.2</v>
      </c>
      <c r="E30" s="2">
        <v>0.2</v>
      </c>
      <c r="F30" s="2">
        <v>0.2</v>
      </c>
      <c r="G30" s="2">
        <v>0.2</v>
      </c>
      <c r="H30" s="2">
        <v>0</v>
      </c>
      <c r="I30" s="2">
        <v>0</v>
      </c>
      <c r="J30" s="2">
        <v>0</v>
      </c>
      <c r="K30" s="2"/>
      <c r="L30" s="21">
        <v>1.135</v>
      </c>
      <c r="M30" s="21">
        <v>1.9000000000000004</v>
      </c>
      <c r="N30" s="21">
        <v>2.2199999999999998</v>
      </c>
      <c r="O30" s="21">
        <v>0.87999999999999989</v>
      </c>
      <c r="P30" s="21">
        <v>2.2850000000000001</v>
      </c>
      <c r="Q30" s="21">
        <v>0</v>
      </c>
      <c r="R30" s="21">
        <v>0</v>
      </c>
      <c r="S30" s="21">
        <v>0</v>
      </c>
      <c r="W30">
        <f t="shared" si="0"/>
        <v>1.6840000000000002</v>
      </c>
    </row>
    <row r="31" spans="1:23">
      <c r="A31" s="3" t="s">
        <v>30</v>
      </c>
      <c r="C31" s="2">
        <v>0.2</v>
      </c>
      <c r="D31" s="2">
        <v>0.2</v>
      </c>
      <c r="E31" s="2">
        <v>0.2</v>
      </c>
      <c r="F31" s="2">
        <v>0.2</v>
      </c>
      <c r="G31" s="2">
        <v>0.2</v>
      </c>
      <c r="H31" s="2">
        <v>0</v>
      </c>
      <c r="I31" s="2">
        <v>0</v>
      </c>
      <c r="J31" s="2">
        <v>0</v>
      </c>
      <c r="K31" s="2"/>
      <c r="L31" s="21">
        <v>1.9000000000000004</v>
      </c>
      <c r="M31" s="21">
        <v>1.135</v>
      </c>
      <c r="N31" s="21">
        <v>1.135</v>
      </c>
      <c r="O31" s="21">
        <v>2.2199999999999998</v>
      </c>
      <c r="P31" s="21">
        <v>1.8900000000000001</v>
      </c>
      <c r="Q31" s="21">
        <v>0</v>
      </c>
      <c r="R31" s="21">
        <v>0</v>
      </c>
      <c r="S31" s="21">
        <v>0</v>
      </c>
      <c r="W31">
        <f t="shared" si="0"/>
        <v>1.6560000000000001</v>
      </c>
    </row>
    <row r="32" spans="1:23">
      <c r="A32" s="1" t="s">
        <v>31</v>
      </c>
      <c r="C32" s="2">
        <v>0.2</v>
      </c>
      <c r="D32" s="2">
        <v>0.2</v>
      </c>
      <c r="E32" s="2">
        <v>0.2</v>
      </c>
      <c r="F32" s="2">
        <v>0.2</v>
      </c>
      <c r="G32" s="2">
        <v>0.2</v>
      </c>
      <c r="H32" s="2">
        <v>0</v>
      </c>
      <c r="I32" s="2">
        <v>0</v>
      </c>
      <c r="J32" s="2">
        <v>0</v>
      </c>
      <c r="K32" s="2"/>
      <c r="L32" s="21">
        <v>1.135</v>
      </c>
      <c r="M32" s="21">
        <v>1.9000000000000004</v>
      </c>
      <c r="N32" s="21">
        <v>1.135</v>
      </c>
      <c r="O32" s="21">
        <v>2.2199999999999998</v>
      </c>
      <c r="P32" s="21">
        <v>1.8900000000000001</v>
      </c>
      <c r="Q32" s="21">
        <v>0</v>
      </c>
      <c r="R32" s="21">
        <v>0</v>
      </c>
      <c r="S32" s="21">
        <v>0</v>
      </c>
      <c r="W32">
        <f t="shared" si="0"/>
        <v>1.6560000000000001</v>
      </c>
    </row>
    <row r="33" spans="1:23">
      <c r="A33" s="3" t="s">
        <v>32</v>
      </c>
      <c r="C33" s="2">
        <v>0.2</v>
      </c>
      <c r="D33" s="2">
        <v>0.2</v>
      </c>
      <c r="E33" s="2">
        <v>0.2</v>
      </c>
      <c r="F33" s="2">
        <v>0.2</v>
      </c>
      <c r="G33" s="2">
        <v>0.2</v>
      </c>
      <c r="H33" s="2">
        <v>0</v>
      </c>
      <c r="I33" s="2">
        <v>0</v>
      </c>
      <c r="J33" s="2">
        <v>0</v>
      </c>
      <c r="K33" s="2"/>
      <c r="L33" s="21">
        <v>1.135</v>
      </c>
      <c r="M33" s="21">
        <v>1.9000000000000004</v>
      </c>
      <c r="N33" s="21">
        <v>1.135</v>
      </c>
      <c r="O33" s="21">
        <v>2.2850000000000001</v>
      </c>
      <c r="P33" s="21">
        <v>2.1799999999999997</v>
      </c>
      <c r="Q33" s="21">
        <v>0</v>
      </c>
      <c r="R33" s="21">
        <v>0</v>
      </c>
      <c r="S33" s="21">
        <v>0</v>
      </c>
      <c r="W33">
        <f t="shared" si="0"/>
        <v>1.7270000000000001</v>
      </c>
    </row>
    <row r="34" spans="1:23">
      <c r="A34" s="3" t="s">
        <v>33</v>
      </c>
      <c r="C34" s="2">
        <v>0.2</v>
      </c>
      <c r="D34" s="2">
        <v>0.2</v>
      </c>
      <c r="E34" s="2">
        <v>0.2</v>
      </c>
      <c r="F34" s="2">
        <v>0.2</v>
      </c>
      <c r="G34" s="2">
        <v>0.2</v>
      </c>
      <c r="H34" s="2">
        <v>0</v>
      </c>
      <c r="I34" s="2">
        <v>0</v>
      </c>
      <c r="J34" s="2">
        <v>0</v>
      </c>
      <c r="K34" s="2"/>
      <c r="L34" s="21">
        <v>2.1799999999999997</v>
      </c>
      <c r="M34" s="21">
        <v>2.2199999999999998</v>
      </c>
      <c r="N34" s="21">
        <v>2.25</v>
      </c>
      <c r="O34" s="21">
        <v>1.8900000000000001</v>
      </c>
      <c r="P34" s="21">
        <v>2.1949999999999998</v>
      </c>
      <c r="Q34" s="21">
        <v>0</v>
      </c>
      <c r="R34" s="21">
        <v>0</v>
      </c>
      <c r="S34" s="21">
        <v>0</v>
      </c>
      <c r="W34">
        <f t="shared" si="0"/>
        <v>2.1469999999999998</v>
      </c>
    </row>
    <row r="35" spans="1:23">
      <c r="A35" s="1" t="s">
        <v>34</v>
      </c>
      <c r="C35" s="2">
        <v>0.2</v>
      </c>
      <c r="D35" s="2">
        <v>0.2</v>
      </c>
      <c r="E35" s="2">
        <v>0.2</v>
      </c>
      <c r="F35" s="2">
        <v>0.2</v>
      </c>
      <c r="G35" s="2">
        <v>0.2</v>
      </c>
      <c r="H35" s="2">
        <v>0</v>
      </c>
      <c r="I35" s="2">
        <v>0</v>
      </c>
      <c r="J35" s="2">
        <v>0</v>
      </c>
      <c r="K35" s="2"/>
      <c r="L35" s="21">
        <v>2.04</v>
      </c>
      <c r="M35" s="21">
        <v>2.2850000000000001</v>
      </c>
      <c r="N35" s="21">
        <v>2.2199999999999998</v>
      </c>
      <c r="O35" s="21">
        <v>2.25</v>
      </c>
      <c r="P35" s="21">
        <v>1.5699999999999998</v>
      </c>
      <c r="Q35" s="21">
        <v>0</v>
      </c>
      <c r="R35" s="21">
        <v>0</v>
      </c>
      <c r="S35" s="21">
        <v>0</v>
      </c>
      <c r="W35">
        <f t="shared" si="0"/>
        <v>2.073</v>
      </c>
    </row>
    <row r="36" spans="1:23">
      <c r="A36" s="1" t="s">
        <v>35</v>
      </c>
      <c r="C36" s="2">
        <v>0.2</v>
      </c>
      <c r="D36" s="2">
        <v>0.2</v>
      </c>
      <c r="E36" s="2">
        <v>0.2</v>
      </c>
      <c r="F36" s="2">
        <v>0.2</v>
      </c>
      <c r="G36" s="2">
        <v>0.2</v>
      </c>
      <c r="H36" s="2">
        <v>0</v>
      </c>
      <c r="I36" s="2">
        <v>0</v>
      </c>
      <c r="J36" s="2">
        <v>0</v>
      </c>
      <c r="K36" s="2"/>
      <c r="L36" s="21">
        <v>2.25</v>
      </c>
      <c r="M36" s="21">
        <v>2.2199999999999998</v>
      </c>
      <c r="N36" s="21">
        <v>0.87999999999999989</v>
      </c>
      <c r="O36" s="21">
        <v>2.2850000000000001</v>
      </c>
      <c r="P36" s="21">
        <v>1.9000000000000004</v>
      </c>
      <c r="Q36" s="21">
        <v>0</v>
      </c>
      <c r="R36" s="21">
        <v>0</v>
      </c>
      <c r="S36" s="21">
        <v>0</v>
      </c>
      <c r="W36">
        <f t="shared" si="0"/>
        <v>1.907</v>
      </c>
    </row>
    <row r="37" spans="1:23">
      <c r="A37" s="3" t="s">
        <v>36</v>
      </c>
      <c r="C37" s="2">
        <v>0.16600000000000001</v>
      </c>
      <c r="D37" s="2">
        <v>0.16600000000000001</v>
      </c>
      <c r="E37" s="2">
        <v>0.16600000000000001</v>
      </c>
      <c r="F37" s="2">
        <v>0.16600000000000001</v>
      </c>
      <c r="G37" s="2">
        <v>0.16600000000000001</v>
      </c>
      <c r="H37" s="2">
        <v>0.16600000000000001</v>
      </c>
      <c r="I37" s="2">
        <v>0</v>
      </c>
      <c r="J37" s="2">
        <v>0</v>
      </c>
      <c r="K37" s="2"/>
      <c r="L37" s="21">
        <v>1.6399999999999997</v>
      </c>
      <c r="M37" s="21">
        <v>1.48</v>
      </c>
      <c r="N37" s="21">
        <v>1.9000000000000004</v>
      </c>
      <c r="O37" s="21">
        <v>1.5699999999999998</v>
      </c>
      <c r="P37" s="21">
        <v>1.135</v>
      </c>
      <c r="Q37" s="21">
        <v>2.04</v>
      </c>
      <c r="R37" s="21">
        <v>0</v>
      </c>
      <c r="S37" s="21">
        <v>0</v>
      </c>
      <c r="W37">
        <f t="shared" si="0"/>
        <v>1.6209899999999999</v>
      </c>
    </row>
    <row r="38" spans="1:23">
      <c r="A38" s="1" t="s">
        <v>37</v>
      </c>
      <c r="C38" s="2">
        <v>0.2</v>
      </c>
      <c r="D38" s="2">
        <v>0.2</v>
      </c>
      <c r="E38" s="2">
        <v>0.2</v>
      </c>
      <c r="F38" s="2">
        <v>0.2</v>
      </c>
      <c r="G38" s="2">
        <v>0.2</v>
      </c>
      <c r="H38" s="2">
        <v>0</v>
      </c>
      <c r="I38" s="2">
        <v>0</v>
      </c>
      <c r="J38" s="2">
        <v>0</v>
      </c>
      <c r="K38" s="2"/>
      <c r="L38" s="21">
        <v>2.04</v>
      </c>
      <c r="M38" s="21">
        <v>1.9000000000000004</v>
      </c>
      <c r="N38" s="21">
        <v>2.2850000000000001</v>
      </c>
      <c r="O38" s="21">
        <v>1.8900000000000001</v>
      </c>
      <c r="P38" s="21">
        <v>1.135</v>
      </c>
      <c r="Q38" s="21">
        <v>0</v>
      </c>
      <c r="R38" s="21">
        <v>0</v>
      </c>
      <c r="S38" s="21">
        <v>0</v>
      </c>
      <c r="W38">
        <f t="shared" si="0"/>
        <v>1.8500000000000003</v>
      </c>
    </row>
    <row r="39" spans="1:23">
      <c r="A39" s="1" t="s">
        <v>38</v>
      </c>
      <c r="C39" s="2">
        <v>0.14000000000000001</v>
      </c>
      <c r="D39" s="6">
        <v>0.14000000000000001</v>
      </c>
      <c r="E39" s="6">
        <v>0.14000000000000001</v>
      </c>
      <c r="F39" s="6">
        <v>0.14000000000000001</v>
      </c>
      <c r="G39" s="6">
        <v>0.14000000000000001</v>
      </c>
      <c r="H39" s="6">
        <v>0.14000000000000001</v>
      </c>
      <c r="I39" s="6">
        <v>0.14000000000000001</v>
      </c>
      <c r="J39" s="2">
        <v>0</v>
      </c>
      <c r="K39" s="2"/>
      <c r="L39" s="21">
        <v>1.5699999999999998</v>
      </c>
      <c r="M39" s="21">
        <v>1.48</v>
      </c>
      <c r="N39" s="21">
        <v>1.6399999999999997</v>
      </c>
      <c r="O39" s="21">
        <v>1.9000000000000004</v>
      </c>
      <c r="P39" s="21">
        <v>1.5</v>
      </c>
      <c r="Q39" s="21">
        <v>1.135</v>
      </c>
      <c r="R39" s="21">
        <v>1.6799999999999997</v>
      </c>
      <c r="S39" s="21">
        <v>0</v>
      </c>
      <c r="W39">
        <f t="shared" si="0"/>
        <v>1.5267000000000002</v>
      </c>
    </row>
    <row r="40" spans="1:23">
      <c r="A40" s="1" t="s">
        <v>39</v>
      </c>
      <c r="C40" s="2">
        <v>0.16600000000000001</v>
      </c>
      <c r="D40" s="2">
        <v>0.16600000000000001</v>
      </c>
      <c r="E40" s="2">
        <v>0.16600000000000001</v>
      </c>
      <c r="F40" s="2">
        <v>0.16600000000000001</v>
      </c>
      <c r="G40" s="2">
        <v>0.16600000000000001</v>
      </c>
      <c r="H40" s="2">
        <v>0.16600000000000001</v>
      </c>
      <c r="I40" s="2">
        <v>0</v>
      </c>
      <c r="J40" s="2">
        <v>0</v>
      </c>
      <c r="K40" s="2"/>
      <c r="L40" s="21">
        <v>1.5699999999999998</v>
      </c>
      <c r="M40" s="21">
        <v>1.48</v>
      </c>
      <c r="N40" s="21">
        <v>1.6399999999999997</v>
      </c>
      <c r="O40" s="21">
        <v>1.9000000000000004</v>
      </c>
      <c r="P40" s="21">
        <v>1.5</v>
      </c>
      <c r="Q40" s="21">
        <v>1.135</v>
      </c>
      <c r="R40" s="21">
        <v>0</v>
      </c>
      <c r="S40" s="21">
        <v>0</v>
      </c>
      <c r="W40">
        <f t="shared" si="0"/>
        <v>1.53135</v>
      </c>
    </row>
    <row r="41" spans="1:23">
      <c r="A41" s="1" t="s">
        <v>40</v>
      </c>
      <c r="C41" s="2">
        <v>0.16600000000000001</v>
      </c>
      <c r="D41" s="2">
        <v>0.16600000000000001</v>
      </c>
      <c r="E41" s="2">
        <v>0.16600000000000001</v>
      </c>
      <c r="F41" s="2">
        <v>0.16600000000000001</v>
      </c>
      <c r="G41" s="2">
        <v>0.16600000000000001</v>
      </c>
      <c r="H41" s="2">
        <v>0.16600000000000001</v>
      </c>
      <c r="I41" s="2">
        <v>0</v>
      </c>
      <c r="J41" s="2">
        <v>0</v>
      </c>
      <c r="K41" s="2"/>
      <c r="L41" s="21">
        <v>1.135</v>
      </c>
      <c r="M41" s="21">
        <v>1.48</v>
      </c>
      <c r="N41" s="21">
        <v>1.9000000000000004</v>
      </c>
      <c r="O41" s="21">
        <v>1.5</v>
      </c>
      <c r="P41" s="21">
        <v>1.5699999999999998</v>
      </c>
      <c r="Q41" s="21">
        <v>1.6399999999999997</v>
      </c>
      <c r="R41" s="21">
        <v>0</v>
      </c>
      <c r="S41" s="21">
        <v>0</v>
      </c>
      <c r="W41">
        <f t="shared" si="0"/>
        <v>1.5313500000000002</v>
      </c>
    </row>
    <row r="42" spans="1:23">
      <c r="A42" s="1" t="s">
        <v>41</v>
      </c>
      <c r="C42" s="2">
        <v>0.2</v>
      </c>
      <c r="D42" s="2">
        <v>0.2</v>
      </c>
      <c r="E42" s="2">
        <v>0.2</v>
      </c>
      <c r="F42" s="2">
        <v>0.2</v>
      </c>
      <c r="G42" s="2">
        <v>0.2</v>
      </c>
      <c r="H42" s="2">
        <v>0</v>
      </c>
      <c r="I42" s="2">
        <v>0</v>
      </c>
      <c r="J42" s="2">
        <v>0</v>
      </c>
      <c r="K42" s="2"/>
      <c r="L42" s="21">
        <v>1.135</v>
      </c>
      <c r="M42" s="21">
        <v>1.9000000000000004</v>
      </c>
      <c r="N42" s="21">
        <v>1.6399999999999997</v>
      </c>
      <c r="O42" s="21">
        <v>0.87999999999999989</v>
      </c>
      <c r="P42" s="21">
        <v>1.135</v>
      </c>
      <c r="Q42" s="21">
        <v>0</v>
      </c>
      <c r="R42" s="21">
        <v>0</v>
      </c>
      <c r="S42" s="21">
        <v>0</v>
      </c>
      <c r="W42">
        <f t="shared" si="0"/>
        <v>1.3380000000000001</v>
      </c>
    </row>
    <row r="43" spans="1:23">
      <c r="A43" s="1" t="s">
        <v>42</v>
      </c>
      <c r="C43" s="2">
        <v>0.2</v>
      </c>
      <c r="D43" s="2">
        <v>0.2</v>
      </c>
      <c r="E43" s="2">
        <v>0.2</v>
      </c>
      <c r="F43" s="2">
        <v>0.2</v>
      </c>
      <c r="G43" s="2">
        <v>0.2</v>
      </c>
      <c r="H43" s="2">
        <v>0</v>
      </c>
      <c r="I43" s="2">
        <v>0</v>
      </c>
      <c r="J43" s="2">
        <v>0</v>
      </c>
      <c r="K43" s="2"/>
      <c r="L43" s="21">
        <v>1.135</v>
      </c>
      <c r="M43" s="21">
        <v>1.9000000000000004</v>
      </c>
      <c r="N43" s="21">
        <v>2.25</v>
      </c>
      <c r="O43" s="21">
        <v>1.135</v>
      </c>
      <c r="P43" s="21">
        <v>2.2850000000000001</v>
      </c>
      <c r="Q43" s="21">
        <v>0</v>
      </c>
      <c r="R43" s="21">
        <v>0</v>
      </c>
      <c r="S43" s="21">
        <v>0</v>
      </c>
      <c r="W43">
        <f t="shared" si="0"/>
        <v>1.7410000000000003</v>
      </c>
    </row>
    <row r="44" spans="1:23">
      <c r="A44" s="2" t="s">
        <v>43</v>
      </c>
      <c r="C44" s="2">
        <v>0.14280000000000001</v>
      </c>
      <c r="D44" s="2">
        <v>0.14280000000000001</v>
      </c>
      <c r="E44" s="2">
        <v>0.14280000000000001</v>
      </c>
      <c r="F44" s="2">
        <v>0.14280000000000001</v>
      </c>
      <c r="G44" s="2">
        <v>0.14280000000000001</v>
      </c>
      <c r="H44" s="2">
        <v>0.14280000000000001</v>
      </c>
      <c r="I44" s="2">
        <v>0.14280000000000001</v>
      </c>
      <c r="J44" s="2">
        <v>0</v>
      </c>
      <c r="K44" s="2"/>
      <c r="L44" s="21">
        <v>1.135</v>
      </c>
      <c r="M44" s="21">
        <v>2.1799999999999997</v>
      </c>
      <c r="N44" s="21">
        <v>2.2199999999999998</v>
      </c>
      <c r="O44" s="21">
        <v>0.87999999999999989</v>
      </c>
      <c r="P44" s="21">
        <v>2.25</v>
      </c>
      <c r="Q44" s="21">
        <v>2.04</v>
      </c>
      <c r="R44" s="21">
        <v>2.2199999999999998</v>
      </c>
      <c r="S44" s="21">
        <v>1.8900000000000001</v>
      </c>
      <c r="W44">
        <f t="shared" si="0"/>
        <v>1.8456900000000001</v>
      </c>
    </row>
    <row r="45" spans="1:23">
      <c r="A45" s="1" t="s">
        <v>44</v>
      </c>
      <c r="C45" s="2">
        <v>0.125</v>
      </c>
      <c r="D45" s="2">
        <v>0.125</v>
      </c>
      <c r="E45" s="2">
        <v>0.125</v>
      </c>
      <c r="F45" s="2">
        <v>0.125</v>
      </c>
      <c r="G45" s="2">
        <v>0.125</v>
      </c>
      <c r="H45" s="2">
        <v>0.125</v>
      </c>
      <c r="I45" s="2">
        <v>0.125</v>
      </c>
      <c r="J45" s="2">
        <v>0</v>
      </c>
      <c r="K45" s="2"/>
      <c r="L45" s="21">
        <v>1.135</v>
      </c>
      <c r="M45" s="21">
        <v>2.1799999999999997</v>
      </c>
      <c r="N45" s="21">
        <v>2.2199999999999998</v>
      </c>
      <c r="O45" s="21">
        <v>0.87999999999999989</v>
      </c>
      <c r="P45" s="21">
        <v>2.25</v>
      </c>
      <c r="Q45" s="21">
        <v>2.04</v>
      </c>
      <c r="R45" s="21">
        <v>2.2199999999999998</v>
      </c>
      <c r="S45" s="21">
        <v>1.8900000000000001</v>
      </c>
      <c r="W45">
        <f t="shared" si="0"/>
        <v>1.6156249999999996</v>
      </c>
    </row>
    <row r="46" spans="1:23">
      <c r="A46" s="1" t="s">
        <v>45</v>
      </c>
      <c r="C46" s="2">
        <v>0.16</v>
      </c>
      <c r="D46" s="6">
        <v>0.16</v>
      </c>
      <c r="E46" s="6">
        <v>0.16</v>
      </c>
      <c r="F46" s="6">
        <v>0.16</v>
      </c>
      <c r="G46" s="6">
        <v>0.16</v>
      </c>
      <c r="H46" s="6">
        <v>0.16</v>
      </c>
      <c r="I46" s="2">
        <v>0</v>
      </c>
      <c r="J46" s="2">
        <v>0</v>
      </c>
      <c r="K46" s="2"/>
      <c r="L46" s="21">
        <v>1.135</v>
      </c>
      <c r="M46" s="21">
        <v>1.9000000000000004</v>
      </c>
      <c r="N46" s="21">
        <v>2.2199999999999998</v>
      </c>
      <c r="O46" s="21">
        <v>0.87999999999999989</v>
      </c>
      <c r="P46" s="21">
        <v>2.04</v>
      </c>
      <c r="Q46" s="21">
        <v>2.2199999999999998</v>
      </c>
      <c r="R46" s="21">
        <v>0</v>
      </c>
      <c r="S46" s="21">
        <v>0</v>
      </c>
      <c r="W46">
        <f t="shared" si="0"/>
        <v>1.6632</v>
      </c>
    </row>
    <row r="47" spans="1:23">
      <c r="A47" s="1" t="s">
        <v>46</v>
      </c>
      <c r="C47" s="2">
        <v>0.2</v>
      </c>
      <c r="D47" s="2">
        <v>0.2</v>
      </c>
      <c r="E47" s="2">
        <v>0.2</v>
      </c>
      <c r="F47" s="2">
        <v>0.2</v>
      </c>
      <c r="G47" s="2">
        <v>0.2</v>
      </c>
      <c r="H47" s="2">
        <v>0</v>
      </c>
      <c r="I47" s="2">
        <v>0</v>
      </c>
      <c r="J47" s="2">
        <v>0</v>
      </c>
      <c r="K47" s="2"/>
      <c r="L47" s="21">
        <v>1.135</v>
      </c>
      <c r="M47" s="21">
        <v>1.9000000000000004</v>
      </c>
      <c r="N47" s="21">
        <v>2.2199999999999998</v>
      </c>
      <c r="O47" s="21">
        <v>0.87999999999999989</v>
      </c>
      <c r="P47" s="21">
        <v>2.04</v>
      </c>
      <c r="Q47" s="21">
        <v>0</v>
      </c>
      <c r="R47" s="21">
        <v>0</v>
      </c>
      <c r="S47" s="21">
        <v>0</v>
      </c>
      <c r="W47">
        <f t="shared" si="0"/>
        <v>1.6350000000000002</v>
      </c>
    </row>
    <row r="48" spans="1:23">
      <c r="A48" s="1" t="s">
        <v>47</v>
      </c>
      <c r="C48" s="2">
        <v>0.2</v>
      </c>
      <c r="D48" s="2">
        <v>0.2</v>
      </c>
      <c r="E48" s="2">
        <v>0.2</v>
      </c>
      <c r="F48" s="2">
        <v>0.2</v>
      </c>
      <c r="G48" s="2">
        <v>0.2</v>
      </c>
      <c r="H48" s="2">
        <v>0</v>
      </c>
      <c r="I48" s="2">
        <v>0</v>
      </c>
      <c r="J48" s="2">
        <v>0</v>
      </c>
      <c r="K48" s="2"/>
      <c r="L48" s="21">
        <v>2.04</v>
      </c>
      <c r="M48" s="21">
        <v>2.37</v>
      </c>
      <c r="N48" s="21">
        <v>2.2850000000000001</v>
      </c>
      <c r="O48" s="21">
        <v>1.8900000000000001</v>
      </c>
      <c r="P48" s="21">
        <v>2.2199999999999998</v>
      </c>
      <c r="Q48" s="21">
        <v>0</v>
      </c>
      <c r="R48" s="21">
        <v>0</v>
      </c>
      <c r="S48" s="21">
        <v>0</v>
      </c>
      <c r="W48">
        <f t="shared" si="0"/>
        <v>2.1610000000000005</v>
      </c>
    </row>
    <row r="49" spans="1:23">
      <c r="A49" s="1" t="s">
        <v>48</v>
      </c>
      <c r="C49" s="2">
        <v>0.2</v>
      </c>
      <c r="D49" s="2">
        <v>0.2</v>
      </c>
      <c r="E49" s="2">
        <v>0.2</v>
      </c>
      <c r="F49" s="2">
        <v>0.2</v>
      </c>
      <c r="G49" s="2">
        <v>0.2</v>
      </c>
      <c r="H49" s="2">
        <v>0</v>
      </c>
      <c r="I49" s="2">
        <v>0</v>
      </c>
      <c r="J49" s="2">
        <v>0</v>
      </c>
      <c r="K49" s="2"/>
      <c r="L49" s="21">
        <v>1.135</v>
      </c>
      <c r="M49" s="21">
        <v>1.9000000000000004</v>
      </c>
      <c r="N49" s="21">
        <v>2.2199999999999998</v>
      </c>
      <c r="O49" s="21">
        <v>0.87999999999999989</v>
      </c>
      <c r="P49" s="21">
        <v>2.04</v>
      </c>
      <c r="Q49" s="21">
        <v>0</v>
      </c>
      <c r="R49" s="21">
        <v>0</v>
      </c>
      <c r="S49" s="21">
        <v>0</v>
      </c>
      <c r="W49">
        <f t="shared" si="0"/>
        <v>1.6350000000000002</v>
      </c>
    </row>
    <row r="50" spans="1:23">
      <c r="A50" s="3" t="s">
        <v>49</v>
      </c>
      <c r="C50" s="2">
        <v>0.2</v>
      </c>
      <c r="D50" s="2">
        <v>0.2</v>
      </c>
      <c r="E50" s="2">
        <v>0.2</v>
      </c>
      <c r="F50" s="2">
        <v>0.2</v>
      </c>
      <c r="G50" s="2">
        <v>0.2</v>
      </c>
      <c r="H50" s="2">
        <v>0</v>
      </c>
      <c r="I50" s="2">
        <v>0</v>
      </c>
      <c r="J50" s="2">
        <v>0</v>
      </c>
      <c r="K50" s="2"/>
      <c r="L50" s="21">
        <v>1.135</v>
      </c>
      <c r="M50" s="21">
        <v>1.9000000000000004</v>
      </c>
      <c r="N50" s="21">
        <v>2.2199999999999998</v>
      </c>
      <c r="O50" s="21">
        <v>0.87999999999999989</v>
      </c>
      <c r="P50" s="21">
        <v>2.04</v>
      </c>
      <c r="Q50" s="21">
        <v>0</v>
      </c>
      <c r="R50" s="21">
        <v>0</v>
      </c>
      <c r="S50" s="21">
        <v>0</v>
      </c>
      <c r="W50">
        <f t="shared" si="0"/>
        <v>1.6350000000000002</v>
      </c>
    </row>
    <row r="51" spans="1:23">
      <c r="A51" s="3" t="s">
        <v>50</v>
      </c>
      <c r="C51" s="2">
        <v>0.2</v>
      </c>
      <c r="D51" s="2">
        <v>0.2</v>
      </c>
      <c r="E51" s="2">
        <v>0.2</v>
      </c>
      <c r="F51" s="2">
        <v>0.2</v>
      </c>
      <c r="G51" s="2">
        <v>0.2</v>
      </c>
      <c r="H51" s="2">
        <v>0</v>
      </c>
      <c r="I51" s="2">
        <v>0</v>
      </c>
      <c r="J51" s="2">
        <v>0</v>
      </c>
      <c r="K51" s="2"/>
      <c r="L51" s="21">
        <v>1.135</v>
      </c>
      <c r="M51" s="21">
        <v>1.9000000000000004</v>
      </c>
      <c r="N51" s="21">
        <v>2.2199999999999998</v>
      </c>
      <c r="O51" s="21">
        <v>0.87999999999999989</v>
      </c>
      <c r="P51" s="21">
        <v>2.04</v>
      </c>
      <c r="Q51" s="21">
        <v>0</v>
      </c>
      <c r="R51" s="21">
        <v>0</v>
      </c>
      <c r="S51" s="21">
        <v>0</v>
      </c>
      <c r="W51">
        <f t="shared" si="0"/>
        <v>1.6350000000000002</v>
      </c>
    </row>
    <row r="52" spans="1:23">
      <c r="A52" s="1" t="s">
        <v>51</v>
      </c>
      <c r="C52" s="2">
        <v>0.2</v>
      </c>
      <c r="D52" s="2">
        <v>0.2</v>
      </c>
      <c r="E52" s="2">
        <v>0.2</v>
      </c>
      <c r="F52" s="2">
        <v>0.2</v>
      </c>
      <c r="G52" s="2">
        <v>0.2</v>
      </c>
      <c r="H52" s="2">
        <v>0</v>
      </c>
      <c r="I52" s="2">
        <v>0</v>
      </c>
      <c r="J52" s="2">
        <v>0</v>
      </c>
      <c r="K52" s="2"/>
      <c r="L52" s="21">
        <v>1.135</v>
      </c>
      <c r="M52" s="21">
        <v>1.9000000000000004</v>
      </c>
      <c r="N52" s="21">
        <v>0.87999999999999989</v>
      </c>
      <c r="O52" s="21">
        <v>2.2199999999999998</v>
      </c>
      <c r="P52" s="21">
        <v>2.2850000000000001</v>
      </c>
      <c r="Q52" s="21">
        <v>0</v>
      </c>
      <c r="R52" s="21">
        <v>0</v>
      </c>
      <c r="S52" s="21">
        <v>0</v>
      </c>
      <c r="W52">
        <f t="shared" si="0"/>
        <v>1.6840000000000002</v>
      </c>
    </row>
    <row r="53" spans="1:23">
      <c r="A53" s="2" t="s">
        <v>23</v>
      </c>
      <c r="C53" s="2">
        <v>0.2</v>
      </c>
      <c r="D53" s="2">
        <v>0.2</v>
      </c>
      <c r="E53" s="2">
        <v>0.2</v>
      </c>
      <c r="F53" s="2">
        <v>0.2</v>
      </c>
      <c r="G53" s="2">
        <v>0.2</v>
      </c>
      <c r="H53" s="2">
        <v>0</v>
      </c>
      <c r="I53" s="2">
        <v>0</v>
      </c>
      <c r="J53" s="2">
        <v>0</v>
      </c>
      <c r="K53" s="2"/>
      <c r="L53" s="21">
        <v>1.135</v>
      </c>
      <c r="M53" s="21">
        <v>1.9000000000000004</v>
      </c>
      <c r="N53" s="21">
        <v>2.2199999999999998</v>
      </c>
      <c r="O53" s="21">
        <v>2.4000000000000004</v>
      </c>
      <c r="P53" s="21">
        <v>2.2850000000000001</v>
      </c>
      <c r="Q53" s="21">
        <v>0</v>
      </c>
      <c r="R53" s="21">
        <v>0</v>
      </c>
      <c r="S53" s="21">
        <v>0</v>
      </c>
      <c r="W53">
        <f t="shared" si="0"/>
        <v>1.9880000000000002</v>
      </c>
    </row>
    <row r="54" spans="1:23">
      <c r="A54" s="1" t="s">
        <v>52</v>
      </c>
      <c r="C54" s="2">
        <v>0.2</v>
      </c>
      <c r="D54" s="2">
        <v>0.2</v>
      </c>
      <c r="E54" s="2">
        <v>0.2</v>
      </c>
      <c r="F54" s="2">
        <v>0.2</v>
      </c>
      <c r="G54" s="2">
        <v>0.2</v>
      </c>
      <c r="H54" s="2">
        <v>0</v>
      </c>
      <c r="I54" s="2">
        <v>0</v>
      </c>
      <c r="J54" s="2">
        <v>0</v>
      </c>
      <c r="K54" s="2"/>
      <c r="L54" s="21">
        <v>1.135</v>
      </c>
      <c r="M54" s="21">
        <v>1.9000000000000004</v>
      </c>
      <c r="N54" s="21">
        <v>2.2199999999999998</v>
      </c>
      <c r="O54" s="21">
        <v>2.4000000000000004</v>
      </c>
      <c r="P54" s="21">
        <v>2.2850000000000001</v>
      </c>
      <c r="Q54" s="21">
        <v>0</v>
      </c>
      <c r="R54" s="21">
        <v>0</v>
      </c>
      <c r="S54" s="21">
        <v>0</v>
      </c>
      <c r="W54">
        <f t="shared" si="0"/>
        <v>1.9880000000000002</v>
      </c>
    </row>
    <row r="55" spans="1:23">
      <c r="C55" s="2"/>
      <c r="D55" s="2"/>
      <c r="E55" s="2"/>
      <c r="F55" s="2"/>
      <c r="G55" s="2"/>
      <c r="H55" s="2"/>
      <c r="I55" s="2"/>
      <c r="J55" s="2">
        <v>0</v>
      </c>
      <c r="K55" s="2"/>
      <c r="W55">
        <f t="shared" si="0"/>
        <v>0</v>
      </c>
    </row>
    <row r="56" spans="1:23">
      <c r="A56" s="1" t="s">
        <v>52</v>
      </c>
      <c r="C56" s="2">
        <v>0.2</v>
      </c>
      <c r="D56" s="2">
        <v>0.2</v>
      </c>
      <c r="E56" s="2">
        <v>0.2</v>
      </c>
      <c r="F56" s="2">
        <v>0.2</v>
      </c>
      <c r="G56" s="2">
        <v>0.2</v>
      </c>
      <c r="H56" s="2">
        <v>0</v>
      </c>
      <c r="I56" s="2">
        <v>0</v>
      </c>
      <c r="J56" s="2">
        <v>0</v>
      </c>
      <c r="K56" s="2"/>
      <c r="L56" s="21">
        <v>1.135</v>
      </c>
      <c r="M56" s="21">
        <v>1.9000000000000004</v>
      </c>
      <c r="N56" s="21">
        <v>2.2199999999999998</v>
      </c>
      <c r="O56" s="21">
        <v>2.4000000000000004</v>
      </c>
      <c r="P56" s="21">
        <v>2.2850000000000001</v>
      </c>
      <c r="Q56" s="21">
        <v>0</v>
      </c>
      <c r="R56" s="21">
        <v>0</v>
      </c>
      <c r="S56" s="21">
        <v>0</v>
      </c>
      <c r="W56">
        <f t="shared" si="0"/>
        <v>1.9880000000000002</v>
      </c>
    </row>
    <row r="57" spans="1:23">
      <c r="C57" s="2"/>
      <c r="D57" s="2"/>
      <c r="E57" s="2"/>
      <c r="F57" s="2"/>
      <c r="G57" s="2"/>
      <c r="H57" s="2"/>
      <c r="I5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210778_priyanshubhatia IITK</cp:lastModifiedBy>
  <cp:revision/>
  <dcterms:created xsi:type="dcterms:W3CDTF">2023-06-18T18:55:28Z</dcterms:created>
  <dcterms:modified xsi:type="dcterms:W3CDTF">2023-08-10T13:05:18Z</dcterms:modified>
  <cp:category/>
  <cp:contentStatus/>
</cp:coreProperties>
</file>